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9320" windowHeight="9780" firstSheet="1" activeTab="2"/>
  </bookViews>
  <sheets>
    <sheet name="Date" sheetId="2" state="hidden" r:id="rId1"/>
    <sheet name="Client" sheetId="3" r:id="rId2"/>
    <sheet name="Document" sheetId="4" r:id="rId3"/>
  </sheets>
  <calcPr calcId="145621"/>
</workbook>
</file>

<file path=xl/calcChain.xml><?xml version="1.0" encoding="utf-8"?>
<calcChain xmlns="http://schemas.openxmlformats.org/spreadsheetml/2006/main">
  <c r="J44" i="4" l="1"/>
  <c r="I44" i="4"/>
  <c r="F44" i="4"/>
  <c r="D44" i="4"/>
  <c r="J43" i="4"/>
  <c r="I43" i="4"/>
  <c r="F43" i="4"/>
  <c r="D43" i="4"/>
  <c r="J42" i="4"/>
  <c r="I42" i="4"/>
  <c r="F42" i="4"/>
  <c r="D42" i="4"/>
  <c r="J41" i="4"/>
  <c r="I41" i="4"/>
  <c r="F41" i="4"/>
  <c r="D41" i="4"/>
  <c r="J40" i="4"/>
  <c r="I40" i="4"/>
  <c r="F40" i="4"/>
  <c r="D40" i="4"/>
  <c r="J39" i="4"/>
  <c r="I39" i="4"/>
  <c r="F39" i="4"/>
  <c r="D39" i="4"/>
  <c r="J38" i="4"/>
  <c r="I38" i="4"/>
  <c r="F38" i="4"/>
  <c r="D38" i="4"/>
  <c r="J37" i="4"/>
  <c r="I37" i="4"/>
  <c r="F37" i="4"/>
  <c r="D37" i="4"/>
  <c r="J36" i="4"/>
  <c r="I36" i="4"/>
  <c r="F36" i="4"/>
  <c r="D36" i="4"/>
  <c r="J35" i="4"/>
  <c r="I35" i="4"/>
  <c r="F35" i="4"/>
  <c r="D35" i="4"/>
  <c r="J34" i="4"/>
  <c r="I34" i="4"/>
  <c r="F34" i="4"/>
  <c r="D34" i="4"/>
  <c r="J33" i="4"/>
  <c r="I33" i="4"/>
  <c r="F33" i="4"/>
  <c r="D33" i="4"/>
  <c r="J32" i="4"/>
  <c r="I32" i="4"/>
  <c r="F32" i="4"/>
  <c r="D32" i="4"/>
  <c r="J31" i="4"/>
  <c r="I31" i="4"/>
  <c r="F31" i="4"/>
  <c r="D31" i="4"/>
  <c r="J30" i="4"/>
  <c r="I30" i="4"/>
  <c r="F30" i="4"/>
  <c r="D30" i="4"/>
  <c r="J29" i="4"/>
  <c r="I29" i="4"/>
  <c r="F29" i="4"/>
  <c r="D29" i="4"/>
  <c r="J28" i="4"/>
  <c r="I28" i="4"/>
  <c r="F28" i="4"/>
  <c r="D28" i="4"/>
  <c r="J27" i="4"/>
  <c r="I27" i="4"/>
  <c r="F27" i="4"/>
  <c r="D27" i="4"/>
  <c r="J26" i="4"/>
  <c r="I26" i="4"/>
  <c r="F26" i="4"/>
  <c r="D26" i="4"/>
  <c r="J25" i="4"/>
  <c r="I25" i="4"/>
  <c r="F25" i="4"/>
  <c r="D25" i="4"/>
  <c r="J24" i="4"/>
  <c r="I24" i="4"/>
  <c r="F24" i="4"/>
  <c r="D24" i="4"/>
  <c r="J23" i="4"/>
  <c r="I23" i="4"/>
  <c r="F23" i="4"/>
  <c r="D23" i="4"/>
  <c r="J22" i="4"/>
  <c r="I22" i="4"/>
  <c r="F22" i="4"/>
  <c r="D22" i="4"/>
  <c r="J21" i="4"/>
  <c r="I21" i="4"/>
  <c r="F21" i="4"/>
  <c r="D21" i="4"/>
  <c r="J20" i="4"/>
  <c r="I20" i="4"/>
  <c r="F20" i="4"/>
  <c r="D20" i="4"/>
  <c r="J19" i="4"/>
  <c r="I19" i="4"/>
  <c r="F19" i="4"/>
  <c r="D19" i="4"/>
  <c r="J18" i="4"/>
  <c r="I18" i="4"/>
  <c r="F18" i="4"/>
  <c r="D18" i="4"/>
  <c r="J17" i="4"/>
  <c r="I17" i="4"/>
  <c r="F17" i="4"/>
  <c r="D17" i="4"/>
  <c r="J16" i="4"/>
  <c r="I16" i="4"/>
  <c r="F16" i="4"/>
  <c r="D16" i="4"/>
  <c r="J15" i="4"/>
  <c r="I15" i="4"/>
  <c r="F15" i="4"/>
  <c r="D15" i="4"/>
  <c r="J14" i="4"/>
  <c r="I14" i="4"/>
  <c r="F14" i="4"/>
  <c r="D14" i="4"/>
  <c r="H7" i="4" s="1"/>
  <c r="A14" i="4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</calcChain>
</file>

<file path=xl/sharedStrings.xml><?xml version="1.0" encoding="utf-8"?>
<sst xmlns="http://schemas.openxmlformats.org/spreadsheetml/2006/main" count="266" uniqueCount="107">
  <si>
    <t>Prénom :</t>
  </si>
  <si>
    <t>Adresse de la travailleuse :</t>
  </si>
  <si>
    <t>CASTAGNO</t>
  </si>
  <si>
    <t>Nathalie</t>
  </si>
  <si>
    <t>Rue des Tilleuls 13, 4920 Harzé</t>
  </si>
  <si>
    <t>Année :</t>
  </si>
  <si>
    <t>Mois :</t>
  </si>
  <si>
    <t>Septembre</t>
  </si>
  <si>
    <t>Décembre</t>
  </si>
  <si>
    <t>Signature :</t>
  </si>
  <si>
    <t>Date</t>
  </si>
  <si>
    <t>1er Utilisateur</t>
  </si>
  <si>
    <t>Nom</t>
  </si>
  <si>
    <t>Adresse</t>
  </si>
  <si>
    <t>Trajet  entre</t>
  </si>
  <si>
    <t>2 Clients</t>
  </si>
  <si>
    <t>2ème Utilisateur</t>
  </si>
  <si>
    <t xml:space="preserve">Km </t>
  </si>
  <si>
    <t>Aller</t>
  </si>
  <si>
    <t>Retour</t>
  </si>
  <si>
    <r>
      <t>Concerne :</t>
    </r>
    <r>
      <rPr>
        <b/>
        <i/>
        <sz val="11"/>
        <color indexed="8"/>
        <rFont val="Calibri"/>
        <family val="2"/>
      </rPr>
      <t xml:space="preserve"> Demande de remboursement de frais de voiture</t>
    </r>
  </si>
  <si>
    <t>NOM:</t>
  </si>
  <si>
    <t>Mois</t>
  </si>
  <si>
    <t>Total Km :</t>
  </si>
  <si>
    <t>Années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</si>
  <si>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</si>
  <si>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</si>
  <si>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</si>
  <si>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</si>
  <si>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</si>
  <si>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</si>
  <si>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</si>
  <si>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</si>
  <si>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</si>
  <si>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</si>
  <si>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Définition</t>
  </si>
  <si>
    <t>Vide</t>
  </si>
  <si>
    <t>Agence</t>
  </si>
  <si>
    <t>Domicile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</si>
  <si>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</si>
  <si>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</si>
  <si>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</si>
  <si>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</si>
  <si>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</si>
  <si>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</si>
  <si>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</si>
  <si>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</si>
  <si>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</si>
  <si>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</si>
  <si>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</si>
  <si>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</si>
  <si>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</si>
  <si>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</si>
  <si>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</si>
  <si>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</si>
  <si>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</si>
  <si>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</si>
  <si>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</si>
  <si>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</si>
  <si>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Noms</t>
  </si>
  <si>
    <t>Distance en Km</t>
  </si>
  <si>
    <t>Du domicile</t>
  </si>
  <si>
    <t>Vers L'agence</t>
  </si>
  <si>
    <t>Vers Client 1</t>
  </si>
  <si>
    <t>Vers Client 2</t>
  </si>
  <si>
    <t>Vers Client 3</t>
  </si>
  <si>
    <t>Vers Client 4</t>
  </si>
  <si>
    <t>Vers Client 5</t>
  </si>
  <si>
    <t>Vers Client 6</t>
  </si>
  <si>
    <t>Vers Client 7</t>
  </si>
  <si>
    <t>Vers Client 8</t>
  </si>
  <si>
    <t>Vers Client 9</t>
  </si>
  <si>
    <t>Vers Client 10</t>
  </si>
  <si>
    <t>Vers Client 11</t>
  </si>
  <si>
    <t>Vers Client 12</t>
  </si>
  <si>
    <t>Vers Client 13</t>
  </si>
  <si>
    <t>Vers Client 14</t>
  </si>
  <si>
    <t>Vers Client 15</t>
  </si>
  <si>
    <t>Vers Client 16</t>
  </si>
  <si>
    <t>Vers Client 17</t>
  </si>
  <si>
    <t>Vers Client 18</t>
  </si>
  <si>
    <t>Vers Client 19</t>
  </si>
  <si>
    <t>Vers Client 20</t>
  </si>
  <si>
    <t>Avenue Cornesse 35/1, 4920 Aywaille</t>
  </si>
  <si>
    <t>Fara</t>
  </si>
  <si>
    <t>Rue cours Hazotte, 4140 Sprimont</t>
  </si>
  <si>
    <t>Piron</t>
  </si>
  <si>
    <t>Moens</t>
  </si>
  <si>
    <t>Paul</t>
  </si>
  <si>
    <t>Catherina</t>
  </si>
  <si>
    <t>Houbard</t>
  </si>
  <si>
    <t>?</t>
  </si>
  <si>
    <t>Awan fond de ville 24, 4920 Aywaille</t>
  </si>
  <si>
    <t>Ippolito</t>
  </si>
  <si>
    <t>Rue de la loignerie 94c, 4050 Ninane</t>
  </si>
  <si>
    <t>Karmdt</t>
  </si>
  <si>
    <t>Lorcé 13, 4987 Stoumont</t>
  </si>
  <si>
    <t>Tixhon</t>
  </si>
  <si>
    <t>Rue Sandrogne, 4140 Sprimont</t>
  </si>
  <si>
    <t>Horrion</t>
  </si>
  <si>
    <t>Rue Préfond 17, 4920 Aywaille</t>
  </si>
  <si>
    <t>Gillard</t>
  </si>
  <si>
    <t>Rue de la legende 48, 4141 Louveigné</t>
  </si>
  <si>
    <t>Rue du Grand Fond 10, 4141 Louveigné</t>
  </si>
  <si>
    <t>Rue aux deux croix, 4920 Aywaille</t>
  </si>
  <si>
    <t>.</t>
  </si>
  <si>
    <t xml:space="preserve">               I.L.&amp;C - Agence de Liège                                                                                                                                                   Avenue François Cornesse 35/1, 4920 Aywaille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</si>
</sst>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2"/>
      <color indexed="8"/>
      <name val="Calibri"/>
      <family val="2"/>
    </font>
    <font>
      <b/>
      <i/>
      <sz val="11"/>
      <color indexed="8"/>
      <name val="Calibri"/>
      <family val="2"/>
    </font>
    <font>
      <b/>
      <i/>
      <u/>
      <sz val="11"/>
      <color indexed="8"/>
      <name val="Calibri"/>
      <family val="2"/>
    </font>
    <font>
      <sz val="8"/>
      <color indexed="8"/>
      <name val="Calibri"/>
      <family val="2"/>
    </font>
    <font>
      <b/>
      <i/>
      <sz val="10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left" vertical="center"/>
    </xf>
    <xf numFmtId="164" fontId="2" fillId="0" borderId="6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3" borderId="8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8" fillId="0" borderId="0" xfId="0" applyFont="1" applyAlignment="1">
      <alignment vertical="center"/>
    </xf>
    <xf numFmtId="0" fontId="8" fillId="4" borderId="4" xfId="0" applyFont="1" applyFill="1" applyBorder="1" applyAlignment="1">
      <alignment vertical="center"/>
    </xf>
    <xf numFmtId="0" fontId="8" fillId="4" borderId="9" xfId="0" applyFont="1" applyFill="1" applyBorder="1" applyAlignment="1">
      <alignment vertical="center"/>
    </xf>
    <xf numFmtId="0" fontId="8" fillId="4" borderId="8" xfId="0" applyFont="1" applyFill="1" applyBorder="1" applyAlignment="1">
      <alignment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  <xf numFmtId="164" fontId="8" fillId="0" borderId="12" xfId="0" applyNumberFormat="1" applyFont="1" applyBorder="1" applyAlignment="1">
      <alignment horizontal="center" vertical="center"/>
    </xf>
    <xf numFmtId="164" fontId="8" fillId="0" borderId="13" xfId="0" applyNumberFormat="1" applyFont="1" applyBorder="1" applyAlignment="1">
      <alignment horizontal="center" vertical="center"/>
    </xf>
    <xf numFmtId="164" fontId="8" fillId="0" borderId="14" xfId="0" applyNumberFormat="1" applyFont="1" applyBorder="1" applyAlignment="1">
      <alignment horizontal="center" vertical="center"/>
    </xf>
    <xf numFmtId="164" fontId="8" fillId="0" borderId="15" xfId="0" applyNumberFormat="1" applyFont="1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164" fontId="8" fillId="0" borderId="17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164" fontId="8" fillId="5" borderId="15" xfId="0" applyNumberFormat="1" applyFont="1" applyFill="1" applyBorder="1" applyAlignment="1">
      <alignment horizontal="center" vertical="center"/>
    </xf>
    <xf numFmtId="164" fontId="8" fillId="5" borderId="14" xfId="0" applyNumberFormat="1" applyFont="1" applyFill="1" applyBorder="1" applyAlignment="1">
      <alignment horizontal="center" vertical="center"/>
    </xf>
    <xf numFmtId="164" fontId="8" fillId="5" borderId="8" xfId="0" applyNumberFormat="1" applyFont="1" applyFill="1" applyBorder="1" applyAlignment="1">
      <alignment horizontal="center" vertical="center"/>
    </xf>
    <xf numFmtId="0" fontId="6" fillId="0" borderId="14" xfId="0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0" fontId="6" fillId="0" borderId="18" xfId="0" applyFont="1" applyFill="1" applyBorder="1" applyAlignment="1">
      <alignment horizontal="left" vertical="center"/>
    </xf>
    <xf numFmtId="0" fontId="6" fillId="0" borderId="19" xfId="0" applyFont="1" applyFill="1" applyBorder="1" applyAlignment="1">
      <alignment horizontal="left" vertical="center"/>
    </xf>
    <xf numFmtId="0" fontId="6" fillId="0" borderId="20" xfId="0" applyFont="1" applyFill="1" applyBorder="1" applyAlignment="1">
      <alignment horizontal="left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0" fillId="0" borderId="21" xfId="0" applyNumberFormat="1" applyFill="1" applyBorder="1" applyAlignment="1">
      <alignment horizontal="center" vertical="center"/>
    </xf>
    <xf numFmtId="164" fontId="2" fillId="0" borderId="18" xfId="0" applyNumberFormat="1" applyFont="1" applyFill="1" applyBorder="1" applyAlignment="1">
      <alignment horizontal="center" vertical="center"/>
    </xf>
    <xf numFmtId="164" fontId="2" fillId="0" borderId="21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6" fillId="0" borderId="22" xfId="0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left" vertical="center"/>
    </xf>
    <xf numFmtId="0" fontId="8" fillId="4" borderId="26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 vertical="center"/>
    </xf>
    <xf numFmtId="0" fontId="7" fillId="3" borderId="31" xfId="0" applyFont="1" applyFill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165" fontId="2" fillId="0" borderId="28" xfId="0" applyNumberFormat="1" applyFont="1" applyFill="1" applyBorder="1" applyAlignment="1">
      <alignment horizontal="left" vertical="center"/>
    </xf>
    <xf numFmtId="165" fontId="2" fillId="0" borderId="29" xfId="0" applyNumberFormat="1" applyFont="1" applyFill="1" applyBorder="1" applyAlignment="1">
      <alignment horizontal="left" vertical="center"/>
    </xf>
    <xf numFmtId="165" fontId="2" fillId="0" borderId="26" xfId="0" applyNumberFormat="1" applyFont="1" applyFill="1" applyBorder="1" applyAlignment="1">
      <alignment horizontal="left" vertical="center"/>
    </xf>
    <xf numFmtId="165" fontId="2" fillId="0" borderId="27" xfId="0" applyNumberFormat="1" applyFont="1" applyFill="1" applyBorder="1" applyAlignment="1">
      <alignment horizontal="left" vertical="center"/>
    </xf>
    <xf numFmtId="165" fontId="2" fillId="0" borderId="13" xfId="0" applyNumberFormat="1" applyFont="1" applyFill="1" applyBorder="1" applyAlignment="1">
      <alignment horizontal="left" vertical="center"/>
    </xf>
    <xf numFmtId="165" fontId="2" fillId="0" borderId="32" xfId="0" applyNumberFormat="1" applyFont="1" applyFill="1" applyBorder="1" applyAlignment="1">
      <alignment horizontal="left" vertical="center"/>
    </xf>
    <xf numFmtId="165" fontId="2" fillId="0" borderId="33" xfId="0" applyNumberFormat="1" applyFont="1" applyFill="1" applyBorder="1" applyAlignment="1">
      <alignment horizontal="left" vertical="center"/>
    </xf>
    <xf numFmtId="165" fontId="2" fillId="0" borderId="34" xfId="0" applyNumberFormat="1" applyFont="1" applyFill="1" applyBorder="1" applyAlignment="1">
      <alignment horizontal="left" vertical="center"/>
    </xf>
    <xf numFmtId="165" fontId="2" fillId="0" borderId="16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376238</xdr:colOff>
      <xdr:row>1</xdr:row>
      <xdr:rowOff>85725</xdr:rowOff>
    </xdr:from>
    <xdr:to>
      <xdr:col>9</xdr:col>
      <xdr:colOff>423863</xdr:colOff>
      <xdr:row>3</xdr:row>
      <xdr:rowOff>66675</xdr:rowOff>
    </xdr:to>
    <xdr:sp macro="" textlink="">
      <xdr:nvSpPr>
        <xdr:cNvPr id="4" name="Flèche gauche 1"/>
        <xdr:cNvSpPr/>
      </xdr:nvSpPr>
      <xdr:spPr>
        <a:xfrm>
          <a:off x="7205663" y="285750"/>
          <a:ext cx="1914525" cy="266700"/>
        </a:xfrm>
        <a:prstGeom prst="leftArrow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Entrer l'Année !</a:t>
          </a:r>
        </a:p>
      </xdr:txBody>
    </xdr:sp>
    <xdr:clientData fPrintsWithSheet="0"/>
  </xdr:twoCellAnchor>
  <xdr:twoCellAnchor>
    <xdr:from>
      <xdr:col>8</xdr:col>
      <xdr:colOff>368300</xdr:colOff>
      <xdr:row>3</xdr:row>
      <xdr:rowOff>119063</xdr:rowOff>
    </xdr:from>
    <xdr:to>
      <xdr:col>9</xdr:col>
      <xdr:colOff>415925</xdr:colOff>
      <xdr:row>5</xdr:row>
      <xdr:rowOff>39689</xdr:rowOff>
    </xdr:to>
    <xdr:sp macro="" textlink="">
      <xdr:nvSpPr>
        <xdr:cNvPr id="5" name="Flèche gauche 2"/>
        <xdr:cNvSpPr/>
      </xdr:nvSpPr>
      <xdr:spPr>
        <a:xfrm>
          <a:off x="7197725" y="604838"/>
          <a:ext cx="1914525" cy="263526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Entrer le</a:t>
          </a:r>
          <a:r>
            <a:rPr lang="fr-FR" sz="1000" b="1" baseline="0">
              <a:solidFill>
                <a:sysClr val="windowText" lastClr="000000"/>
              </a:solidFill>
            </a:rPr>
            <a:t> Mois</a:t>
          </a:r>
          <a:r>
            <a:rPr lang="fr-FR" sz="1000" b="1">
              <a:solidFill>
                <a:sysClr val="windowText" lastClr="000000"/>
              </a:solidFill>
            </a:rPr>
            <a:t> !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B28"/>
  <sheetViews>
    <sheetView workbookViewId="0">
      <selection activeCell="B10" sqref="B10"/>
    </sheetView>
  </sheetViews>
  <sheetFormatPr defaultColWidth="11.42578125" defaultRowHeight="15" x14ac:dyDescent="0.25"/>
  <sheetData>
    <row r="1" spans="1:2" x14ac:dyDescent="0.25">
      <c r="A1" s="16" t="s">
        <v>24</v>
      </c>
      <c r="B1" s="17" t="s">
        <v>6</v>
      </c>
    </row>
    <row r="2" spans="1:2" x14ac:dyDescent="0.25">
      <c r="A2" s="18"/>
      <c r="B2" s="18"/>
    </row>
    <row r="3" spans="1:2" x14ac:dyDescent="0.25">
      <c r="A3" s="18">
        <v>2013</v>
      </c>
      <c r="B3" s="18" t="s">
        <v>25</v>
      </c>
    </row>
    <row r="4" spans="1:2" x14ac:dyDescent="0.25">
      <c r="A4" s="18">
        <v>2014</v>
      </c>
      <c r="B4" s="18" t="s">
        <v>26</v>
      </c>
    </row>
    <row r="5" spans="1:2" x14ac:dyDescent="0.25">
      <c r="A5" s="18">
        <v>2015</v>
      </c>
      <c r="B5" s="18" t="s">
        <v>27</v>
      </c>
    </row>
    <row r="6" spans="1:2" x14ac:dyDescent="0.25">
      <c r="A6" s="18">
        <v>2016</v>
      </c>
      <c r="B6" s="18" t="s">
        <v>28</v>
      </c>
    </row>
    <row r="7" spans="1:2" x14ac:dyDescent="0.25">
      <c r="A7" s="18">
        <v>2017</v>
      </c>
      <c r="B7" s="18" t="s">
        <v>29</v>
      </c>
    </row>
    <row r="8" spans="1:2" x14ac:dyDescent="0.25">
      <c r="A8" s="18">
        <v>2018</v>
      </c>
      <c r="B8" s="18" t="s">
        <v>30</v>
      </c>
    </row>
    <row r="9" spans="1:2" x14ac:dyDescent="0.25">
      <c r="A9" s="18">
        <v>2019</v>
      </c>
      <c r="B9" s="18" t="s">
        <v>31</v>
      </c>
    </row>
    <row r="10" spans="1:2" x14ac:dyDescent="0.25">
      <c r="A10" s="18">
        <v>2020</v>
      </c>
      <c r="B10" s="18" t="s">
        <v>32</v>
      </c>
    </row>
    <row r="11" spans="1:2" x14ac:dyDescent="0.25">
      <c r="A11" s="18">
        <v>2021</v>
      </c>
      <c r="B11" s="18" t="s">
        <v>7</v>
      </c>
    </row>
    <row r="12" spans="1:2" x14ac:dyDescent="0.25">
      <c r="A12" s="18">
        <v>2022</v>
      </c>
      <c r="B12" s="18" t="s">
        <v>33</v>
      </c>
    </row>
    <row r="13" spans="1:2" x14ac:dyDescent="0.25">
      <c r="A13" s="18">
        <v>2023</v>
      </c>
      <c r="B13" s="18" t="s">
        <v>34</v>
      </c>
    </row>
    <row r="14" spans="1:2" x14ac:dyDescent="0.25">
      <c r="A14" s="18">
        <v>2024</v>
      </c>
      <c r="B14" s="18" t="s">
        <v>8</v>
      </c>
    </row>
    <row r="15" spans="1:2" x14ac:dyDescent="0.25">
      <c r="A15" s="18">
        <v>2025</v>
      </c>
      <c r="B15" s="20"/>
    </row>
    <row r="16" spans="1:2" x14ac:dyDescent="0.25">
      <c r="A16" s="18">
        <v>2026</v>
      </c>
      <c r="B16" s="20"/>
    </row>
    <row r="17" spans="1:2" x14ac:dyDescent="0.25">
      <c r="A17" s="18">
        <v>2027</v>
      </c>
      <c r="B17" s="20"/>
    </row>
    <row r="18" spans="1:2" x14ac:dyDescent="0.25">
      <c r="A18" s="18">
        <v>2028</v>
      </c>
      <c r="B18" s="20"/>
    </row>
    <row r="19" spans="1:2" x14ac:dyDescent="0.25">
      <c r="A19" s="18">
        <v>2029</v>
      </c>
      <c r="B19" s="20"/>
    </row>
    <row r="20" spans="1:2" x14ac:dyDescent="0.25">
      <c r="A20" s="18">
        <v>2030</v>
      </c>
      <c r="B20" s="20"/>
    </row>
    <row r="21" spans="1:2" x14ac:dyDescent="0.25">
      <c r="A21" s="18">
        <v>2031</v>
      </c>
      <c r="B21" s="20"/>
    </row>
    <row r="22" spans="1:2" x14ac:dyDescent="0.25">
      <c r="A22" s="18">
        <v>2032</v>
      </c>
      <c r="B22" s="20"/>
    </row>
    <row r="23" spans="1:2" x14ac:dyDescent="0.25">
      <c r="A23" s="18">
        <v>2033</v>
      </c>
      <c r="B23" s="20"/>
    </row>
    <row r="24" spans="1:2" x14ac:dyDescent="0.25">
      <c r="A24" s="18">
        <v>2034</v>
      </c>
      <c r="B24" s="20"/>
    </row>
    <row r="25" spans="1:2" x14ac:dyDescent="0.25">
      <c r="A25" s="18">
        <v>2035</v>
      </c>
      <c r="B25" s="20"/>
    </row>
    <row r="26" spans="1:2" x14ac:dyDescent="0.25">
      <c r="A26" s="18">
        <v>2036</v>
      </c>
      <c r="B26" s="20"/>
    </row>
    <row r="27" spans="1:2" x14ac:dyDescent="0.25">
      <c r="A27" s="18">
        <v>2037</v>
      </c>
      <c r="B27" s="20"/>
    </row>
    <row r="28" spans="1:2" x14ac:dyDescent="0.25">
      <c r="A28" s="18">
        <v>2038</v>
      </c>
      <c r="B28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Y26"/>
  <sheetViews>
    <sheetView zoomScaleNormal="100" workbookViewId="0">
      <selection activeCell="A2" sqref="A2:A3"/>
    </sheetView>
  </sheetViews>
  <sheetFormatPr defaultColWidth="11.42578125" defaultRowHeight="15" x14ac:dyDescent="0.25"/>
  <cols>
    <col min="1" max="1" width="14" style="21" customWidth="1"/>
    <col min="2" max="2" width="14.7109375" style="21" customWidth="1"/>
    <col min="3" max="3" width="28" style="21" customWidth="1"/>
    <col min="4" max="25" width="12.7109375" style="21" customWidth="1"/>
    <col min="26" max="16384" width="11.42578125" style="21"/>
  </cols>
  <sheetData>
    <row r="1" spans="1:25" ht="15.75" thickBot="1" x14ac:dyDescent="0.3"/>
    <row r="2" spans="1:25" x14ac:dyDescent="0.25">
      <c r="A2" s="59" t="s">
        <v>35</v>
      </c>
      <c r="B2" s="59" t="s">
        <v>59</v>
      </c>
      <c r="C2" s="59" t="s">
        <v>13</v>
      </c>
      <c r="D2" s="56" t="s">
        <v>60</v>
      </c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8"/>
    </row>
    <row r="3" spans="1:25" ht="15.75" thickBot="1" x14ac:dyDescent="0.3">
      <c r="A3" s="60"/>
      <c r="B3" s="60"/>
      <c r="C3" s="60"/>
      <c r="D3" s="22" t="s">
        <v>61</v>
      </c>
      <c r="E3" s="23" t="s">
        <v>62</v>
      </c>
      <c r="F3" s="23" t="s">
        <v>63</v>
      </c>
      <c r="G3" s="23" t="s">
        <v>64</v>
      </c>
      <c r="H3" s="23" t="s">
        <v>65</v>
      </c>
      <c r="I3" s="23" t="s">
        <v>66</v>
      </c>
      <c r="J3" s="23" t="s">
        <v>67</v>
      </c>
      <c r="K3" s="23" t="s">
        <v>68</v>
      </c>
      <c r="L3" s="23" t="s">
        <v>69</v>
      </c>
      <c r="M3" s="23" t="s">
        <v>70</v>
      </c>
      <c r="N3" s="23" t="s">
        <v>71</v>
      </c>
      <c r="O3" s="23" t="s">
        <v>72</v>
      </c>
      <c r="P3" s="23" t="s">
        <v>73</v>
      </c>
      <c r="Q3" s="23" t="s">
        <v>74</v>
      </c>
      <c r="R3" s="23" t="s">
        <v>75</v>
      </c>
      <c r="S3" s="23" t="s">
        <v>76</v>
      </c>
      <c r="T3" s="23" t="s">
        <v>77</v>
      </c>
      <c r="U3" s="23" t="s">
        <v>78</v>
      </c>
      <c r="V3" s="23" t="s">
        <v>79</v>
      </c>
      <c r="W3" s="23" t="s">
        <v>80</v>
      </c>
      <c r="X3" s="23" t="s">
        <v>81</v>
      </c>
      <c r="Y3" s="24" t="s">
        <v>82</v>
      </c>
    </row>
    <row r="4" spans="1:25" x14ac:dyDescent="0.25">
      <c r="A4" s="27" t="s">
        <v>36</v>
      </c>
      <c r="B4" s="43" t="s">
        <v>105</v>
      </c>
      <c r="C4" s="43" t="s">
        <v>105</v>
      </c>
      <c r="D4" s="29" t="s">
        <v>105</v>
      </c>
      <c r="E4" s="30" t="s">
        <v>105</v>
      </c>
      <c r="F4" s="30" t="s">
        <v>105</v>
      </c>
      <c r="G4" s="30" t="s">
        <v>105</v>
      </c>
      <c r="H4" s="30" t="s">
        <v>105</v>
      </c>
      <c r="I4" s="30" t="s">
        <v>105</v>
      </c>
      <c r="J4" s="30" t="s">
        <v>105</v>
      </c>
      <c r="K4" s="30" t="s">
        <v>105</v>
      </c>
      <c r="L4" s="30" t="s">
        <v>105</v>
      </c>
      <c r="M4" s="30" t="s">
        <v>105</v>
      </c>
      <c r="N4" s="30" t="s">
        <v>105</v>
      </c>
      <c r="O4" s="30" t="s">
        <v>105</v>
      </c>
      <c r="P4" s="30" t="s">
        <v>105</v>
      </c>
      <c r="Q4" s="30" t="s">
        <v>105</v>
      </c>
      <c r="R4" s="30" t="s">
        <v>105</v>
      </c>
      <c r="S4" s="30" t="s">
        <v>105</v>
      </c>
      <c r="T4" s="30" t="s">
        <v>105</v>
      </c>
      <c r="U4" s="30" t="s">
        <v>105</v>
      </c>
      <c r="V4" s="30" t="s">
        <v>105</v>
      </c>
      <c r="W4" s="30" t="s">
        <v>105</v>
      </c>
      <c r="X4" s="30" t="s">
        <v>105</v>
      </c>
      <c r="Y4" s="31" t="s">
        <v>105</v>
      </c>
    </row>
    <row r="5" spans="1:25" x14ac:dyDescent="0.25">
      <c r="A5" s="28" t="s">
        <v>38</v>
      </c>
      <c r="B5" s="37" t="s">
        <v>38</v>
      </c>
      <c r="C5" s="37" t="s">
        <v>4</v>
      </c>
      <c r="D5" s="40">
        <v>0</v>
      </c>
      <c r="E5" s="33">
        <v>7.8</v>
      </c>
      <c r="F5" s="33">
        <v>16.7</v>
      </c>
      <c r="G5" s="33">
        <v>8.4</v>
      </c>
      <c r="H5" s="33">
        <v>14.8</v>
      </c>
      <c r="I5" s="33" t="s">
        <v>91</v>
      </c>
      <c r="J5" s="33" t="s">
        <v>91</v>
      </c>
      <c r="K5" s="33">
        <v>4.8</v>
      </c>
      <c r="L5" s="33">
        <v>22.5</v>
      </c>
      <c r="M5" s="33">
        <v>6</v>
      </c>
      <c r="N5" s="33">
        <v>15.2</v>
      </c>
      <c r="O5" s="33">
        <v>8.4</v>
      </c>
      <c r="P5" s="33">
        <v>16</v>
      </c>
      <c r="Q5" s="33">
        <v>0</v>
      </c>
      <c r="R5" s="33">
        <v>0</v>
      </c>
      <c r="S5" s="33">
        <v>0</v>
      </c>
      <c r="T5" s="33">
        <v>0</v>
      </c>
      <c r="U5" s="33">
        <v>0</v>
      </c>
      <c r="V5" s="33">
        <v>0</v>
      </c>
      <c r="W5" s="33">
        <v>0</v>
      </c>
      <c r="X5" s="33">
        <v>0</v>
      </c>
      <c r="Y5" s="34">
        <v>0</v>
      </c>
    </row>
    <row r="6" spans="1:25" x14ac:dyDescent="0.25">
      <c r="A6" s="28" t="s">
        <v>37</v>
      </c>
      <c r="B6" s="37" t="s">
        <v>37</v>
      </c>
      <c r="C6" s="37" t="s">
        <v>83</v>
      </c>
      <c r="D6" s="32">
        <v>7.8</v>
      </c>
      <c r="E6" s="39"/>
      <c r="F6" s="33">
        <v>7.7</v>
      </c>
      <c r="G6" s="33">
        <v>1.7</v>
      </c>
      <c r="H6" s="33">
        <v>9.1999999999999993</v>
      </c>
      <c r="I6" s="33" t="s">
        <v>91</v>
      </c>
      <c r="J6" s="33" t="s">
        <v>91</v>
      </c>
      <c r="K6" s="33">
        <v>4.8</v>
      </c>
      <c r="L6" s="33">
        <v>17.2</v>
      </c>
      <c r="M6" s="33">
        <v>12.4</v>
      </c>
      <c r="N6" s="33">
        <v>7.9</v>
      </c>
      <c r="O6" s="33">
        <v>1.2</v>
      </c>
      <c r="P6" s="33">
        <v>9.6</v>
      </c>
      <c r="Q6" s="33">
        <v>0</v>
      </c>
      <c r="R6" s="33">
        <v>0</v>
      </c>
      <c r="S6" s="33">
        <v>0</v>
      </c>
      <c r="T6" s="33">
        <v>0</v>
      </c>
      <c r="U6" s="33">
        <v>0</v>
      </c>
      <c r="V6" s="33">
        <v>0</v>
      </c>
      <c r="W6" s="33">
        <v>0</v>
      </c>
      <c r="X6" s="33">
        <v>0</v>
      </c>
      <c r="Y6" s="34">
        <v>0</v>
      </c>
    </row>
    <row r="7" spans="1:25" x14ac:dyDescent="0.25">
      <c r="A7" s="28" t="s">
        <v>39</v>
      </c>
      <c r="B7" s="37" t="s">
        <v>84</v>
      </c>
      <c r="C7" s="37" t="s">
        <v>85</v>
      </c>
      <c r="D7" s="32">
        <v>16.7</v>
      </c>
      <c r="E7" s="33">
        <v>7.7</v>
      </c>
      <c r="F7" s="39"/>
      <c r="G7" s="33">
        <v>9.1999999999999993</v>
      </c>
      <c r="H7" s="33">
        <v>6.7</v>
      </c>
      <c r="I7" s="33" t="s">
        <v>91</v>
      </c>
      <c r="J7" s="33" t="s">
        <v>91</v>
      </c>
      <c r="K7" s="33">
        <v>12.3</v>
      </c>
      <c r="L7" s="33">
        <v>10.5</v>
      </c>
      <c r="M7" s="33">
        <v>18.5</v>
      </c>
      <c r="N7" s="33">
        <v>4.0999999999999996</v>
      </c>
      <c r="O7" s="33">
        <v>8.6999999999999993</v>
      </c>
      <c r="P7" s="33">
        <v>7.9</v>
      </c>
      <c r="Q7" s="33">
        <v>0</v>
      </c>
      <c r="R7" s="33">
        <v>0</v>
      </c>
      <c r="S7" s="33">
        <v>0</v>
      </c>
      <c r="T7" s="33">
        <v>0</v>
      </c>
      <c r="U7" s="33">
        <v>0</v>
      </c>
      <c r="V7" s="33">
        <v>0</v>
      </c>
      <c r="W7" s="33">
        <v>0</v>
      </c>
      <c r="X7" s="33">
        <v>0</v>
      </c>
      <c r="Y7" s="34">
        <v>0</v>
      </c>
    </row>
    <row r="8" spans="1:25" x14ac:dyDescent="0.25">
      <c r="A8" s="28" t="s">
        <v>40</v>
      </c>
      <c r="B8" s="37" t="s">
        <v>89</v>
      </c>
      <c r="C8" s="37" t="s">
        <v>104</v>
      </c>
      <c r="D8" s="32">
        <v>8.4</v>
      </c>
      <c r="E8" s="33">
        <v>1.7</v>
      </c>
      <c r="F8" s="33">
        <v>9.1999999999999993</v>
      </c>
      <c r="G8" s="39"/>
      <c r="H8" s="33">
        <v>10.199999999999999</v>
      </c>
      <c r="I8" s="33" t="s">
        <v>91</v>
      </c>
      <c r="J8" s="33" t="s">
        <v>91</v>
      </c>
      <c r="K8" s="33">
        <v>2.8</v>
      </c>
      <c r="L8" s="33">
        <v>18.3</v>
      </c>
      <c r="M8" s="33">
        <v>13</v>
      </c>
      <c r="N8" s="33">
        <v>9.1999999999999993</v>
      </c>
      <c r="O8" s="33">
        <v>1</v>
      </c>
      <c r="P8" s="33">
        <v>10.7</v>
      </c>
      <c r="Q8" s="33">
        <v>0</v>
      </c>
      <c r="R8" s="33">
        <v>0</v>
      </c>
      <c r="S8" s="33">
        <v>0</v>
      </c>
      <c r="T8" s="33">
        <v>0</v>
      </c>
      <c r="U8" s="33">
        <v>0</v>
      </c>
      <c r="V8" s="33">
        <v>0</v>
      </c>
      <c r="W8" s="33">
        <v>0</v>
      </c>
      <c r="X8" s="33">
        <v>0</v>
      </c>
      <c r="Y8" s="34">
        <v>0</v>
      </c>
    </row>
    <row r="9" spans="1:25" x14ac:dyDescent="0.25">
      <c r="A9" s="28" t="s">
        <v>41</v>
      </c>
      <c r="B9" s="37" t="s">
        <v>86</v>
      </c>
      <c r="C9" s="37" t="s">
        <v>102</v>
      </c>
      <c r="D9" s="32">
        <v>14.8</v>
      </c>
      <c r="E9" s="33">
        <v>9.1999999999999993</v>
      </c>
      <c r="F9" s="33">
        <v>6.7</v>
      </c>
      <c r="G9" s="33">
        <v>10.199999999999999</v>
      </c>
      <c r="H9" s="39"/>
      <c r="I9" s="33" t="s">
        <v>91</v>
      </c>
      <c r="J9" s="33" t="s">
        <v>91</v>
      </c>
      <c r="K9" s="33">
        <v>12.3</v>
      </c>
      <c r="L9" s="33">
        <v>12.6</v>
      </c>
      <c r="M9" s="33">
        <v>16.600000000000001</v>
      </c>
      <c r="N9" s="33">
        <v>3.9</v>
      </c>
      <c r="O9" s="33">
        <v>8.9</v>
      </c>
      <c r="P9" s="33">
        <v>2.5</v>
      </c>
      <c r="Q9" s="33">
        <v>0</v>
      </c>
      <c r="R9" s="33">
        <v>0</v>
      </c>
      <c r="S9" s="33">
        <v>0</v>
      </c>
      <c r="T9" s="33">
        <v>0</v>
      </c>
      <c r="U9" s="33">
        <v>0</v>
      </c>
      <c r="V9" s="33">
        <v>0</v>
      </c>
      <c r="W9" s="33">
        <v>0</v>
      </c>
      <c r="X9" s="33">
        <v>0</v>
      </c>
      <c r="Y9" s="34">
        <v>0</v>
      </c>
    </row>
    <row r="10" spans="1:25" x14ac:dyDescent="0.25">
      <c r="A10" s="28" t="s">
        <v>42</v>
      </c>
      <c r="B10" s="37" t="s">
        <v>90</v>
      </c>
      <c r="C10" s="37" t="s">
        <v>91</v>
      </c>
      <c r="D10" s="32" t="s">
        <v>91</v>
      </c>
      <c r="E10" s="33" t="s">
        <v>91</v>
      </c>
      <c r="F10" s="33" t="s">
        <v>91</v>
      </c>
      <c r="G10" s="33" t="s">
        <v>91</v>
      </c>
      <c r="H10" s="33" t="s">
        <v>91</v>
      </c>
      <c r="I10" s="39"/>
      <c r="J10" s="33" t="s">
        <v>91</v>
      </c>
      <c r="K10" s="33" t="s">
        <v>91</v>
      </c>
      <c r="L10" s="33" t="s">
        <v>91</v>
      </c>
      <c r="M10" s="33" t="s">
        <v>91</v>
      </c>
      <c r="N10" s="33" t="s">
        <v>91</v>
      </c>
      <c r="O10" s="33" t="s">
        <v>91</v>
      </c>
      <c r="P10" s="33" t="s">
        <v>91</v>
      </c>
      <c r="Q10" s="33">
        <v>0</v>
      </c>
      <c r="R10" s="33">
        <v>0</v>
      </c>
      <c r="S10" s="33">
        <v>0</v>
      </c>
      <c r="T10" s="33">
        <v>0</v>
      </c>
      <c r="U10" s="33">
        <v>0</v>
      </c>
      <c r="V10" s="33">
        <v>0</v>
      </c>
      <c r="W10" s="33">
        <v>0</v>
      </c>
      <c r="X10" s="33">
        <v>0</v>
      </c>
      <c r="Y10" s="34">
        <v>0</v>
      </c>
    </row>
    <row r="11" spans="1:25" x14ac:dyDescent="0.25">
      <c r="A11" s="28" t="s">
        <v>43</v>
      </c>
      <c r="B11" s="37" t="s">
        <v>87</v>
      </c>
      <c r="C11" s="37" t="s">
        <v>91</v>
      </c>
      <c r="D11" s="32" t="s">
        <v>91</v>
      </c>
      <c r="E11" s="33" t="s">
        <v>91</v>
      </c>
      <c r="F11" s="33" t="s">
        <v>91</v>
      </c>
      <c r="G11" s="33" t="s">
        <v>91</v>
      </c>
      <c r="H11" s="33" t="s">
        <v>91</v>
      </c>
      <c r="I11" s="33" t="s">
        <v>91</v>
      </c>
      <c r="J11" s="39"/>
      <c r="K11" s="33" t="s">
        <v>91</v>
      </c>
      <c r="L11" s="33" t="s">
        <v>91</v>
      </c>
      <c r="M11" s="33" t="s">
        <v>91</v>
      </c>
      <c r="N11" s="33" t="s">
        <v>91</v>
      </c>
      <c r="O11" s="33" t="s">
        <v>91</v>
      </c>
      <c r="P11" s="33" t="s">
        <v>91</v>
      </c>
      <c r="Q11" s="33">
        <v>0</v>
      </c>
      <c r="R11" s="33">
        <v>0</v>
      </c>
      <c r="S11" s="33">
        <v>0</v>
      </c>
      <c r="T11" s="33">
        <v>0</v>
      </c>
      <c r="U11" s="33">
        <v>0</v>
      </c>
      <c r="V11" s="33">
        <v>0</v>
      </c>
      <c r="W11" s="33">
        <v>0</v>
      </c>
      <c r="X11" s="33">
        <v>0</v>
      </c>
      <c r="Y11" s="34">
        <v>0</v>
      </c>
    </row>
    <row r="12" spans="1:25" x14ac:dyDescent="0.25">
      <c r="A12" s="28" t="s">
        <v>44</v>
      </c>
      <c r="B12" s="37" t="s">
        <v>88</v>
      </c>
      <c r="C12" s="37" t="s">
        <v>92</v>
      </c>
      <c r="D12" s="32">
        <v>4.8</v>
      </c>
      <c r="E12" s="33">
        <v>4.8</v>
      </c>
      <c r="F12" s="33">
        <v>12.3</v>
      </c>
      <c r="G12" s="33">
        <v>2.8</v>
      </c>
      <c r="H12" s="33">
        <v>12.3</v>
      </c>
      <c r="I12" s="33" t="s">
        <v>91</v>
      </c>
      <c r="J12" s="33" t="s">
        <v>91</v>
      </c>
      <c r="K12" s="39"/>
      <c r="L12" s="33">
        <v>21.5</v>
      </c>
      <c r="M12" s="33">
        <v>9.4</v>
      </c>
      <c r="N12" s="33">
        <v>12.5</v>
      </c>
      <c r="O12" s="33">
        <v>3.5</v>
      </c>
      <c r="P12" s="33">
        <v>13.9</v>
      </c>
      <c r="Q12" s="33">
        <v>0</v>
      </c>
      <c r="R12" s="33">
        <v>0</v>
      </c>
      <c r="S12" s="33">
        <v>0</v>
      </c>
      <c r="T12" s="33">
        <v>0</v>
      </c>
      <c r="U12" s="33">
        <v>0</v>
      </c>
      <c r="V12" s="33">
        <v>0</v>
      </c>
      <c r="W12" s="33">
        <v>0</v>
      </c>
      <c r="X12" s="33">
        <v>0</v>
      </c>
      <c r="Y12" s="34">
        <v>0</v>
      </c>
    </row>
    <row r="13" spans="1:25" x14ac:dyDescent="0.25">
      <c r="A13" s="28" t="s">
        <v>45</v>
      </c>
      <c r="B13" s="37" t="s">
        <v>93</v>
      </c>
      <c r="C13" s="37" t="s">
        <v>94</v>
      </c>
      <c r="D13" s="32">
        <v>22.5</v>
      </c>
      <c r="E13" s="33">
        <v>17.2</v>
      </c>
      <c r="F13" s="33">
        <v>10.5</v>
      </c>
      <c r="G13" s="33">
        <v>18.3</v>
      </c>
      <c r="H13" s="33">
        <v>12.6</v>
      </c>
      <c r="I13" s="33" t="s">
        <v>91</v>
      </c>
      <c r="J13" s="33" t="s">
        <v>91</v>
      </c>
      <c r="K13" s="33">
        <v>21.5</v>
      </c>
      <c r="L13" s="39"/>
      <c r="M13" s="33">
        <v>24.6</v>
      </c>
      <c r="N13" s="33">
        <v>8.6</v>
      </c>
      <c r="O13" s="33">
        <v>18</v>
      </c>
      <c r="P13" s="33">
        <v>10.5</v>
      </c>
      <c r="Q13" s="33">
        <v>0</v>
      </c>
      <c r="R13" s="33">
        <v>0</v>
      </c>
      <c r="S13" s="33">
        <v>0</v>
      </c>
      <c r="T13" s="33">
        <v>0</v>
      </c>
      <c r="U13" s="33">
        <v>0</v>
      </c>
      <c r="V13" s="33">
        <v>0</v>
      </c>
      <c r="W13" s="33">
        <v>0</v>
      </c>
      <c r="X13" s="33">
        <v>0</v>
      </c>
      <c r="Y13" s="34">
        <v>0</v>
      </c>
    </row>
    <row r="14" spans="1:25" x14ac:dyDescent="0.25">
      <c r="A14" s="28" t="s">
        <v>46</v>
      </c>
      <c r="B14" s="37" t="s">
        <v>95</v>
      </c>
      <c r="C14" s="37" t="s">
        <v>96</v>
      </c>
      <c r="D14" s="32">
        <v>6</v>
      </c>
      <c r="E14" s="33">
        <v>12.4</v>
      </c>
      <c r="F14" s="33">
        <v>18.5</v>
      </c>
      <c r="G14" s="33">
        <v>13</v>
      </c>
      <c r="H14" s="33">
        <v>16.600000000000001</v>
      </c>
      <c r="I14" s="33" t="s">
        <v>91</v>
      </c>
      <c r="J14" s="33" t="s">
        <v>91</v>
      </c>
      <c r="K14" s="33">
        <v>9.4</v>
      </c>
      <c r="L14" s="33">
        <v>24.6</v>
      </c>
      <c r="M14" s="39"/>
      <c r="N14" s="33">
        <v>16.600000000000001</v>
      </c>
      <c r="O14" s="33">
        <v>13.2</v>
      </c>
      <c r="P14" s="33">
        <v>17.399999999999999</v>
      </c>
      <c r="Q14" s="33">
        <v>0</v>
      </c>
      <c r="R14" s="33">
        <v>0</v>
      </c>
      <c r="S14" s="33">
        <v>0</v>
      </c>
      <c r="T14" s="33">
        <v>0</v>
      </c>
      <c r="U14" s="33">
        <v>0</v>
      </c>
      <c r="V14" s="33">
        <v>0</v>
      </c>
      <c r="W14" s="33">
        <v>0</v>
      </c>
      <c r="X14" s="33">
        <v>0</v>
      </c>
      <c r="Y14" s="34">
        <v>0</v>
      </c>
    </row>
    <row r="15" spans="1:25" x14ac:dyDescent="0.25">
      <c r="A15" s="28" t="s">
        <v>47</v>
      </c>
      <c r="B15" s="37" t="s">
        <v>97</v>
      </c>
      <c r="C15" s="37" t="s">
        <v>98</v>
      </c>
      <c r="D15" s="32">
        <v>15.2</v>
      </c>
      <c r="E15" s="33">
        <v>7.9</v>
      </c>
      <c r="F15" s="33">
        <v>4.0999999999999996</v>
      </c>
      <c r="G15" s="33">
        <v>9.1999999999999993</v>
      </c>
      <c r="H15" s="33">
        <v>3.9</v>
      </c>
      <c r="I15" s="33" t="s">
        <v>91</v>
      </c>
      <c r="J15" s="33" t="s">
        <v>91</v>
      </c>
      <c r="K15" s="33">
        <v>12.5</v>
      </c>
      <c r="L15" s="33">
        <v>8.6</v>
      </c>
      <c r="M15" s="33">
        <v>16.600000000000001</v>
      </c>
      <c r="N15" s="39"/>
      <c r="O15" s="33">
        <v>8.9</v>
      </c>
      <c r="P15" s="33">
        <v>5.2</v>
      </c>
      <c r="Q15" s="33">
        <v>0</v>
      </c>
      <c r="R15" s="33">
        <v>0</v>
      </c>
      <c r="S15" s="33">
        <v>0</v>
      </c>
      <c r="T15" s="33">
        <v>0</v>
      </c>
      <c r="U15" s="33">
        <v>0</v>
      </c>
      <c r="V15" s="33">
        <v>0</v>
      </c>
      <c r="W15" s="33">
        <v>0</v>
      </c>
      <c r="X15" s="33">
        <v>0</v>
      </c>
      <c r="Y15" s="34">
        <v>0</v>
      </c>
    </row>
    <row r="16" spans="1:25" x14ac:dyDescent="0.25">
      <c r="A16" s="25" t="s">
        <v>48</v>
      </c>
      <c r="B16" s="37" t="s">
        <v>99</v>
      </c>
      <c r="C16" s="37" t="s">
        <v>100</v>
      </c>
      <c r="D16" s="32">
        <v>8.4</v>
      </c>
      <c r="E16" s="33">
        <v>1.2</v>
      </c>
      <c r="F16" s="33">
        <v>8.6999999999999993</v>
      </c>
      <c r="G16" s="33">
        <v>1</v>
      </c>
      <c r="H16" s="33">
        <v>8.9</v>
      </c>
      <c r="I16" s="33" t="s">
        <v>91</v>
      </c>
      <c r="J16" s="33" t="s">
        <v>91</v>
      </c>
      <c r="K16" s="33">
        <v>3.5</v>
      </c>
      <c r="L16" s="33">
        <v>18</v>
      </c>
      <c r="M16" s="33">
        <v>13.2</v>
      </c>
      <c r="N16" s="33">
        <v>8.9</v>
      </c>
      <c r="O16" s="39"/>
      <c r="P16" s="33">
        <v>10.199999999999999</v>
      </c>
      <c r="Q16" s="33">
        <v>0</v>
      </c>
      <c r="R16" s="33">
        <v>0</v>
      </c>
      <c r="S16" s="33">
        <v>0</v>
      </c>
      <c r="T16" s="33">
        <v>0</v>
      </c>
      <c r="U16" s="33">
        <v>0</v>
      </c>
      <c r="V16" s="33">
        <v>0</v>
      </c>
      <c r="W16" s="33">
        <v>0</v>
      </c>
      <c r="X16" s="33">
        <v>0</v>
      </c>
      <c r="Y16" s="34">
        <v>0</v>
      </c>
    </row>
    <row r="17" spans="1:25" x14ac:dyDescent="0.25">
      <c r="A17" s="25" t="s">
        <v>49</v>
      </c>
      <c r="B17" s="37" t="s">
        <v>101</v>
      </c>
      <c r="C17" s="37" t="s">
        <v>103</v>
      </c>
      <c r="D17" s="32">
        <v>16</v>
      </c>
      <c r="E17" s="33">
        <v>9.6</v>
      </c>
      <c r="F17" s="33">
        <v>7.9</v>
      </c>
      <c r="G17" s="33">
        <v>10.7</v>
      </c>
      <c r="H17" s="33">
        <v>2.5</v>
      </c>
      <c r="I17" s="33" t="s">
        <v>91</v>
      </c>
      <c r="J17" s="33" t="s">
        <v>91</v>
      </c>
      <c r="K17" s="33">
        <v>13.9</v>
      </c>
      <c r="L17" s="33">
        <v>10.5</v>
      </c>
      <c r="M17" s="33">
        <v>17.399999999999999</v>
      </c>
      <c r="N17" s="33">
        <v>5.2</v>
      </c>
      <c r="O17" s="33">
        <v>10.199999999999999</v>
      </c>
      <c r="P17" s="39"/>
      <c r="Q17" s="33">
        <v>0</v>
      </c>
      <c r="R17" s="33">
        <v>0</v>
      </c>
      <c r="S17" s="33">
        <v>0</v>
      </c>
      <c r="T17" s="33">
        <v>0</v>
      </c>
      <c r="U17" s="33">
        <v>0</v>
      </c>
      <c r="V17" s="33">
        <v>0</v>
      </c>
      <c r="W17" s="33">
        <v>0</v>
      </c>
      <c r="X17" s="33">
        <v>0</v>
      </c>
      <c r="Y17" s="34">
        <v>0</v>
      </c>
    </row>
    <row r="18" spans="1:25" x14ac:dyDescent="0.25">
      <c r="A18" s="25" t="s">
        <v>50</v>
      </c>
      <c r="B18" s="37" t="s">
        <v>105</v>
      </c>
      <c r="C18" s="37" t="s">
        <v>105</v>
      </c>
      <c r="D18" s="32">
        <v>0</v>
      </c>
      <c r="E18" s="33">
        <v>0</v>
      </c>
      <c r="F18" s="33">
        <v>0</v>
      </c>
      <c r="G18" s="33">
        <v>0</v>
      </c>
      <c r="H18" s="33">
        <v>0</v>
      </c>
      <c r="I18" s="33">
        <v>0</v>
      </c>
      <c r="J18" s="33">
        <v>0</v>
      </c>
      <c r="K18" s="33">
        <v>0</v>
      </c>
      <c r="L18" s="33">
        <v>0</v>
      </c>
      <c r="M18" s="33">
        <v>0</v>
      </c>
      <c r="N18" s="33">
        <v>0</v>
      </c>
      <c r="O18" s="33">
        <v>0</v>
      </c>
      <c r="P18" s="33">
        <v>0</v>
      </c>
      <c r="Q18" s="39"/>
      <c r="R18" s="33">
        <v>0</v>
      </c>
      <c r="S18" s="33">
        <v>0</v>
      </c>
      <c r="T18" s="33">
        <v>0</v>
      </c>
      <c r="U18" s="33">
        <v>0</v>
      </c>
      <c r="V18" s="33">
        <v>0</v>
      </c>
      <c r="W18" s="33">
        <v>0</v>
      </c>
      <c r="X18" s="33">
        <v>0</v>
      </c>
      <c r="Y18" s="34">
        <v>0</v>
      </c>
    </row>
    <row r="19" spans="1:25" x14ac:dyDescent="0.25">
      <c r="A19" s="25" t="s">
        <v>51</v>
      </c>
      <c r="B19" s="37" t="s">
        <v>105</v>
      </c>
      <c r="C19" s="37" t="s">
        <v>105</v>
      </c>
      <c r="D19" s="32">
        <v>0</v>
      </c>
      <c r="E19" s="33">
        <v>0</v>
      </c>
      <c r="F19" s="33">
        <v>0</v>
      </c>
      <c r="G19" s="33">
        <v>0</v>
      </c>
      <c r="H19" s="33">
        <v>0</v>
      </c>
      <c r="I19" s="33">
        <v>0</v>
      </c>
      <c r="J19" s="33">
        <v>0</v>
      </c>
      <c r="K19" s="33">
        <v>0</v>
      </c>
      <c r="L19" s="33">
        <v>0</v>
      </c>
      <c r="M19" s="33">
        <v>0</v>
      </c>
      <c r="N19" s="33">
        <v>0</v>
      </c>
      <c r="O19" s="33">
        <v>0</v>
      </c>
      <c r="P19" s="33">
        <v>0</v>
      </c>
      <c r="Q19" s="33">
        <v>0</v>
      </c>
      <c r="R19" s="39"/>
      <c r="S19" s="33">
        <v>0</v>
      </c>
      <c r="T19" s="33">
        <v>0</v>
      </c>
      <c r="U19" s="33">
        <v>0</v>
      </c>
      <c r="V19" s="33">
        <v>0</v>
      </c>
      <c r="W19" s="33">
        <v>0</v>
      </c>
      <c r="X19" s="33">
        <v>0</v>
      </c>
      <c r="Y19" s="34">
        <v>0</v>
      </c>
    </row>
    <row r="20" spans="1:25" x14ac:dyDescent="0.25">
      <c r="A20" s="25" t="s">
        <v>52</v>
      </c>
      <c r="B20" s="37" t="s">
        <v>105</v>
      </c>
      <c r="C20" s="37" t="s">
        <v>105</v>
      </c>
      <c r="D20" s="32">
        <v>0</v>
      </c>
      <c r="E20" s="33">
        <v>0</v>
      </c>
      <c r="F20" s="33">
        <v>0</v>
      </c>
      <c r="G20" s="33">
        <v>0</v>
      </c>
      <c r="H20" s="33">
        <v>0</v>
      </c>
      <c r="I20" s="33">
        <v>0</v>
      </c>
      <c r="J20" s="33">
        <v>0</v>
      </c>
      <c r="K20" s="33">
        <v>0</v>
      </c>
      <c r="L20" s="33">
        <v>0</v>
      </c>
      <c r="M20" s="33">
        <v>0</v>
      </c>
      <c r="N20" s="33">
        <v>0</v>
      </c>
      <c r="O20" s="33">
        <v>0</v>
      </c>
      <c r="P20" s="33">
        <v>0</v>
      </c>
      <c r="Q20" s="33">
        <v>0</v>
      </c>
      <c r="R20" s="33">
        <v>0</v>
      </c>
      <c r="S20" s="39" t="s">
        <v>105</v>
      </c>
      <c r="T20" s="33">
        <v>0</v>
      </c>
      <c r="U20" s="33">
        <v>0</v>
      </c>
      <c r="V20" s="33">
        <v>0</v>
      </c>
      <c r="W20" s="33">
        <v>0</v>
      </c>
      <c r="X20" s="33">
        <v>0</v>
      </c>
      <c r="Y20" s="34">
        <v>0</v>
      </c>
    </row>
    <row r="21" spans="1:25" x14ac:dyDescent="0.25">
      <c r="A21" s="25" t="s">
        <v>53</v>
      </c>
      <c r="B21" s="37" t="s">
        <v>105</v>
      </c>
      <c r="C21" s="37" t="s">
        <v>105</v>
      </c>
      <c r="D21" s="32">
        <v>0</v>
      </c>
      <c r="E21" s="33">
        <v>0</v>
      </c>
      <c r="F21" s="33">
        <v>0</v>
      </c>
      <c r="G21" s="33">
        <v>0</v>
      </c>
      <c r="H21" s="33">
        <v>0</v>
      </c>
      <c r="I21" s="33">
        <v>0</v>
      </c>
      <c r="J21" s="33">
        <v>0</v>
      </c>
      <c r="K21" s="33">
        <v>0</v>
      </c>
      <c r="L21" s="33">
        <v>0</v>
      </c>
      <c r="M21" s="33">
        <v>0</v>
      </c>
      <c r="N21" s="33">
        <v>0</v>
      </c>
      <c r="O21" s="33">
        <v>0</v>
      </c>
      <c r="P21" s="33">
        <v>0</v>
      </c>
      <c r="Q21" s="33">
        <v>0</v>
      </c>
      <c r="R21" s="33">
        <v>0</v>
      </c>
      <c r="S21" s="33">
        <v>0</v>
      </c>
      <c r="T21" s="39"/>
      <c r="U21" s="33">
        <v>0</v>
      </c>
      <c r="V21" s="33">
        <v>0</v>
      </c>
      <c r="W21" s="33">
        <v>0</v>
      </c>
      <c r="X21" s="33">
        <v>0</v>
      </c>
      <c r="Y21" s="34">
        <v>0</v>
      </c>
    </row>
    <row r="22" spans="1:25" x14ac:dyDescent="0.25">
      <c r="A22" s="25" t="s">
        <v>54</v>
      </c>
      <c r="B22" s="37" t="s">
        <v>105</v>
      </c>
      <c r="C22" s="37" t="s">
        <v>105</v>
      </c>
      <c r="D22" s="32">
        <v>0</v>
      </c>
      <c r="E22" s="33">
        <v>0</v>
      </c>
      <c r="F22" s="33">
        <v>0</v>
      </c>
      <c r="G22" s="33">
        <v>0</v>
      </c>
      <c r="H22" s="33">
        <v>0</v>
      </c>
      <c r="I22" s="33">
        <v>0</v>
      </c>
      <c r="J22" s="33">
        <v>0</v>
      </c>
      <c r="K22" s="33">
        <v>0</v>
      </c>
      <c r="L22" s="33">
        <v>0</v>
      </c>
      <c r="M22" s="33">
        <v>0</v>
      </c>
      <c r="N22" s="33">
        <v>0</v>
      </c>
      <c r="O22" s="33">
        <v>0</v>
      </c>
      <c r="P22" s="33">
        <v>0</v>
      </c>
      <c r="Q22" s="33">
        <v>0</v>
      </c>
      <c r="R22" s="33">
        <v>0</v>
      </c>
      <c r="S22" s="33">
        <v>0</v>
      </c>
      <c r="T22" s="33">
        <v>0</v>
      </c>
      <c r="U22" s="39"/>
      <c r="V22" s="33">
        <v>0</v>
      </c>
      <c r="W22" s="33">
        <v>0</v>
      </c>
      <c r="X22" s="33">
        <v>0</v>
      </c>
      <c r="Y22" s="34">
        <v>0</v>
      </c>
    </row>
    <row r="23" spans="1:25" x14ac:dyDescent="0.25">
      <c r="A23" s="25" t="s">
        <v>55</v>
      </c>
      <c r="B23" s="37" t="s">
        <v>105</v>
      </c>
      <c r="C23" s="37" t="s">
        <v>105</v>
      </c>
      <c r="D23" s="32">
        <v>0</v>
      </c>
      <c r="E23" s="33">
        <v>0</v>
      </c>
      <c r="F23" s="33">
        <v>0</v>
      </c>
      <c r="G23" s="33">
        <v>0</v>
      </c>
      <c r="H23" s="33">
        <v>0</v>
      </c>
      <c r="I23" s="33">
        <v>0</v>
      </c>
      <c r="J23" s="33">
        <v>0</v>
      </c>
      <c r="K23" s="33">
        <v>0</v>
      </c>
      <c r="L23" s="33">
        <v>0</v>
      </c>
      <c r="M23" s="33">
        <v>0</v>
      </c>
      <c r="N23" s="33">
        <v>0</v>
      </c>
      <c r="O23" s="33">
        <v>0</v>
      </c>
      <c r="P23" s="33">
        <v>0</v>
      </c>
      <c r="Q23" s="33">
        <v>0</v>
      </c>
      <c r="R23" s="33">
        <v>0</v>
      </c>
      <c r="S23" s="33">
        <v>0</v>
      </c>
      <c r="T23" s="33">
        <v>0</v>
      </c>
      <c r="U23" s="33">
        <v>0</v>
      </c>
      <c r="V23" s="39"/>
      <c r="W23" s="33">
        <v>0</v>
      </c>
      <c r="X23" s="33">
        <v>0</v>
      </c>
      <c r="Y23" s="34">
        <v>0</v>
      </c>
    </row>
    <row r="24" spans="1:25" x14ac:dyDescent="0.25">
      <c r="A24" s="25" t="s">
        <v>56</v>
      </c>
      <c r="B24" s="37" t="s">
        <v>105</v>
      </c>
      <c r="C24" s="37" t="s">
        <v>105</v>
      </c>
      <c r="D24" s="32">
        <v>0</v>
      </c>
      <c r="E24" s="33">
        <v>0</v>
      </c>
      <c r="F24" s="33">
        <v>0</v>
      </c>
      <c r="G24" s="33">
        <v>0</v>
      </c>
      <c r="H24" s="33">
        <v>0</v>
      </c>
      <c r="I24" s="33">
        <v>0</v>
      </c>
      <c r="J24" s="33">
        <v>0</v>
      </c>
      <c r="K24" s="33">
        <v>0</v>
      </c>
      <c r="L24" s="33">
        <v>0</v>
      </c>
      <c r="M24" s="33">
        <v>0</v>
      </c>
      <c r="N24" s="33">
        <v>0</v>
      </c>
      <c r="O24" s="33">
        <v>0</v>
      </c>
      <c r="P24" s="33">
        <v>0</v>
      </c>
      <c r="Q24" s="33">
        <v>0</v>
      </c>
      <c r="R24" s="33">
        <v>0</v>
      </c>
      <c r="S24" s="33">
        <v>0</v>
      </c>
      <c r="T24" s="33">
        <v>0</v>
      </c>
      <c r="U24" s="33">
        <v>0</v>
      </c>
      <c r="V24" s="33">
        <v>0</v>
      </c>
      <c r="W24" s="39"/>
      <c r="X24" s="33">
        <v>0</v>
      </c>
      <c r="Y24" s="34">
        <v>0</v>
      </c>
    </row>
    <row r="25" spans="1:25" x14ac:dyDescent="0.25">
      <c r="A25" s="25" t="s">
        <v>57</v>
      </c>
      <c r="B25" s="37" t="s">
        <v>105</v>
      </c>
      <c r="C25" s="37" t="s">
        <v>105</v>
      </c>
      <c r="D25" s="32">
        <v>0</v>
      </c>
      <c r="E25" s="33">
        <v>0</v>
      </c>
      <c r="F25" s="33">
        <v>0</v>
      </c>
      <c r="G25" s="33">
        <v>0</v>
      </c>
      <c r="H25" s="33">
        <v>0</v>
      </c>
      <c r="I25" s="33">
        <v>0</v>
      </c>
      <c r="J25" s="33">
        <v>0</v>
      </c>
      <c r="K25" s="33">
        <v>0</v>
      </c>
      <c r="L25" s="33">
        <v>0</v>
      </c>
      <c r="M25" s="33">
        <v>0</v>
      </c>
      <c r="N25" s="33">
        <v>0</v>
      </c>
      <c r="O25" s="33">
        <v>0</v>
      </c>
      <c r="P25" s="33">
        <v>0</v>
      </c>
      <c r="Q25" s="33">
        <v>0</v>
      </c>
      <c r="R25" s="33">
        <v>0</v>
      </c>
      <c r="S25" s="33">
        <v>0</v>
      </c>
      <c r="T25" s="33">
        <v>0</v>
      </c>
      <c r="U25" s="33">
        <v>0</v>
      </c>
      <c r="V25" s="33">
        <v>0</v>
      </c>
      <c r="W25" s="33">
        <v>0</v>
      </c>
      <c r="X25" s="39"/>
      <c r="Y25" s="34">
        <v>0</v>
      </c>
    </row>
    <row r="26" spans="1:25" ht="15.75" thickBot="1" x14ac:dyDescent="0.3">
      <c r="A26" s="26" t="s">
        <v>58</v>
      </c>
      <c r="B26" s="38" t="s">
        <v>105</v>
      </c>
      <c r="C26" s="38" t="s">
        <v>105</v>
      </c>
      <c r="D26" s="35">
        <v>0</v>
      </c>
      <c r="E26" s="36">
        <v>0</v>
      </c>
      <c r="F26" s="36">
        <v>0</v>
      </c>
      <c r="G26" s="36">
        <v>0</v>
      </c>
      <c r="H26" s="36">
        <v>0</v>
      </c>
      <c r="I26" s="36">
        <v>0</v>
      </c>
      <c r="J26" s="36">
        <v>0</v>
      </c>
      <c r="K26" s="36">
        <v>0</v>
      </c>
      <c r="L26" s="36">
        <v>0</v>
      </c>
      <c r="M26" s="36">
        <v>0</v>
      </c>
      <c r="N26" s="36">
        <v>0</v>
      </c>
      <c r="O26" s="36">
        <v>0</v>
      </c>
      <c r="P26" s="36">
        <v>0</v>
      </c>
      <c r="Q26" s="36">
        <v>0</v>
      </c>
      <c r="R26" s="36">
        <v>0</v>
      </c>
      <c r="S26" s="36">
        <v>0</v>
      </c>
      <c r="T26" s="36">
        <v>0</v>
      </c>
      <c r="U26" s="36">
        <v>0</v>
      </c>
      <c r="V26" s="36">
        <v>0</v>
      </c>
      <c r="W26" s="36">
        <v>0</v>
      </c>
      <c r="X26" s="36">
        <v>0</v>
      </c>
      <c r="Y26" s="41"/>
    </row>
  </sheetData>
  <mergeCells count="4">
    <mergeCell ref="D2:Y2"/>
    <mergeCell ref="A2:A3"/>
    <mergeCell ref="B2:B3"/>
    <mergeCell ref="C2:C3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J44"/>
  <sheetViews>
    <sheetView tabSelected="1" zoomScale="120" zoomScaleNormal="120" workbookViewId="0">
      <selection activeCell="H3" sqref="H3"/>
    </sheetView>
  </sheetViews>
  <sheetFormatPr defaultColWidth="11.42578125" defaultRowHeight="15" x14ac:dyDescent="0.25"/>
  <cols>
    <col min="1" max="1" width="19.140625" style="1" customWidth="1"/>
    <col min="2" max="2" width="3.28515625" style="1" customWidth="1"/>
    <col min="3" max="3" width="2" style="1" customWidth="1"/>
    <col min="4" max="4" width="10.28515625" style="1" customWidth="1"/>
    <col min="5" max="5" width="14.7109375" style="1" customWidth="1"/>
    <col min="6" max="6" width="28" style="1" customWidth="1"/>
    <col min="7" max="7" width="10.28515625" style="1" customWidth="1"/>
    <col min="8" max="8" width="14.7109375" style="1" customWidth="1"/>
    <col min="9" max="9" width="28" style="1" customWidth="1"/>
    <col min="10" max="10" width="10.28515625" style="1" customWidth="1"/>
    <col min="11" max="16384" width="11.42578125" style="1"/>
  </cols>
  <sheetData>
    <row r="1" spans="1:10" ht="15.75" thickBot="1" x14ac:dyDescent="0.3">
      <c r="A1" s="61" t="s">
        <v>106</v>
      </c>
      <c r="B1" s="61"/>
      <c r="C1" s="61"/>
      <c r="D1" s="61"/>
      <c r="E1" s="61"/>
      <c r="F1" s="61"/>
      <c r="G1" s="61"/>
      <c r="H1" s="61"/>
      <c r="I1" s="61"/>
      <c r="J1" s="61"/>
    </row>
    <row r="2" spans="1:10" ht="6.75" customHeight="1" thickTop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</row>
    <row r="3" spans="1:10" ht="15.75" customHeight="1" thickBot="1" x14ac:dyDescent="0.3">
      <c r="A3" s="62" t="s">
        <v>20</v>
      </c>
      <c r="B3" s="62"/>
      <c r="C3" s="62"/>
      <c r="D3" s="62"/>
      <c r="E3" s="62"/>
      <c r="F3" s="62"/>
      <c r="G3" s="10" t="s">
        <v>5</v>
      </c>
      <c r="H3" s="52">
        <v>2013</v>
      </c>
      <c r="I3" s="55"/>
      <c r="J3" s="55"/>
    </row>
    <row r="4" spans="1:10" ht="9.75" customHeight="1" thickBot="1" x14ac:dyDescent="0.3">
      <c r="A4" s="55"/>
      <c r="B4" s="55"/>
      <c r="C4" s="55"/>
      <c r="D4" s="55"/>
      <c r="E4" s="55"/>
      <c r="F4" s="55"/>
      <c r="G4" s="55"/>
      <c r="H4" s="55"/>
      <c r="I4" s="55"/>
      <c r="J4" s="55"/>
    </row>
    <row r="5" spans="1:10" ht="15.75" customHeight="1" thickBot="1" x14ac:dyDescent="0.3">
      <c r="A5" s="63" t="s">
        <v>21</v>
      </c>
      <c r="B5" s="63"/>
      <c r="C5" s="63"/>
      <c r="D5" s="64" t="s">
        <v>2</v>
      </c>
      <c r="E5" s="64"/>
      <c r="F5" s="55"/>
      <c r="G5" s="10" t="s">
        <v>22</v>
      </c>
      <c r="H5" s="52" t="s">
        <v>34</v>
      </c>
      <c r="I5" s="55"/>
      <c r="J5" s="55"/>
    </row>
    <row r="6" spans="1:10" ht="9.75" customHeight="1" thickBot="1" x14ac:dyDescent="0.3">
      <c r="A6" s="55"/>
      <c r="B6" s="55"/>
      <c r="C6" s="55"/>
      <c r="D6" s="55"/>
      <c r="E6" s="55"/>
      <c r="F6" s="55"/>
      <c r="G6" s="55"/>
      <c r="H6" s="55"/>
      <c r="I6" s="55"/>
      <c r="J6" s="55"/>
    </row>
    <row r="7" spans="1:10" ht="15.75" customHeight="1" thickBot="1" x14ac:dyDescent="0.3">
      <c r="A7" s="63" t="s">
        <v>0</v>
      </c>
      <c r="B7" s="63"/>
      <c r="C7" s="63"/>
      <c r="D7" s="65" t="s">
        <v>3</v>
      </c>
      <c r="E7" s="65"/>
      <c r="F7" s="55"/>
      <c r="G7" s="11" t="s">
        <v>23</v>
      </c>
      <c r="H7" s="15">
        <f>SUM(D14:D44)+SUM(G14:G44)+SUM(J14:J44)</f>
        <v>0</v>
      </c>
      <c r="I7" s="55"/>
      <c r="J7" s="55"/>
    </row>
    <row r="8" spans="1:10" ht="8.25" customHeight="1" thickBot="1" x14ac:dyDescent="0.3">
      <c r="A8" s="55"/>
      <c r="B8" s="55"/>
      <c r="C8" s="55"/>
      <c r="D8" s="55"/>
      <c r="E8" s="55"/>
      <c r="F8" s="55"/>
      <c r="G8" s="55"/>
      <c r="H8" s="55"/>
      <c r="I8" s="55"/>
      <c r="J8" s="55"/>
    </row>
    <row r="9" spans="1:10" ht="15.75" customHeight="1" x14ac:dyDescent="0.25">
      <c r="A9" s="63" t="s">
        <v>1</v>
      </c>
      <c r="B9" s="63"/>
      <c r="C9" s="63"/>
      <c r="D9" s="65" t="s">
        <v>4</v>
      </c>
      <c r="E9" s="65"/>
      <c r="F9" s="65"/>
      <c r="G9" s="66" t="s">
        <v>9</v>
      </c>
      <c r="H9" s="67"/>
      <c r="I9" s="70"/>
      <c r="J9" s="55"/>
    </row>
    <row r="10" spans="1:10" ht="4.5" customHeight="1" thickBot="1" x14ac:dyDescent="0.3">
      <c r="A10" s="55"/>
      <c r="B10" s="55"/>
      <c r="C10" s="55"/>
      <c r="D10" s="55"/>
      <c r="E10" s="55"/>
      <c r="F10" s="55"/>
      <c r="G10" s="68"/>
      <c r="H10" s="69"/>
      <c r="I10" s="71"/>
      <c r="J10" s="55"/>
    </row>
    <row r="11" spans="1:10" ht="5.25" customHeight="1" thickBot="1" x14ac:dyDescent="0.3">
      <c r="A11" s="2"/>
      <c r="B11" s="2"/>
      <c r="C11" s="2"/>
      <c r="D11" s="2"/>
      <c r="E11" s="3"/>
      <c r="F11" s="2"/>
      <c r="G11" s="2"/>
      <c r="H11" s="2"/>
      <c r="I11" s="2"/>
      <c r="J11" s="2"/>
    </row>
    <row r="12" spans="1:10" s="5" customFormat="1" ht="12.75" customHeight="1" x14ac:dyDescent="0.25">
      <c r="A12" s="72" t="s">
        <v>10</v>
      </c>
      <c r="B12" s="73"/>
      <c r="C12" s="73"/>
      <c r="D12" s="6" t="s">
        <v>17</v>
      </c>
      <c r="E12" s="76" t="s">
        <v>11</v>
      </c>
      <c r="F12" s="77"/>
      <c r="G12" s="6" t="s">
        <v>14</v>
      </c>
      <c r="H12" s="76" t="s">
        <v>16</v>
      </c>
      <c r="I12" s="77"/>
      <c r="J12" s="6" t="s">
        <v>17</v>
      </c>
    </row>
    <row r="13" spans="1:10" s="5" customFormat="1" ht="11.25" customHeight="1" thickBot="1" x14ac:dyDescent="0.3">
      <c r="A13" s="74"/>
      <c r="B13" s="75"/>
      <c r="C13" s="75"/>
      <c r="D13" s="7" t="s">
        <v>18</v>
      </c>
      <c r="E13" s="8" t="s">
        <v>12</v>
      </c>
      <c r="F13" s="19" t="s">
        <v>13</v>
      </c>
      <c r="G13" s="7" t="s">
        <v>15</v>
      </c>
      <c r="H13" s="9" t="s">
        <v>12</v>
      </c>
      <c r="I13" s="19" t="s">
        <v>13</v>
      </c>
      <c r="J13" s="7" t="s">
        <v>19</v>
      </c>
    </row>
    <row r="14" spans="1:10" s="4" customFormat="1" ht="14.25" customHeight="1" x14ac:dyDescent="0.25">
      <c r="A14" s="80">
        <f>DATE(H3,MONTH("1/"&amp;H5),1)</f>
        <v>41579</v>
      </c>
      <c r="B14" s="81"/>
      <c r="C14" s="82"/>
      <c r="D14" s="47" t="str">
        <f>VLOOKUP($E14,Client!$B$4:'Client'!$D$26,3,0)</f>
        <v>.</v>
      </c>
      <c r="E14" s="53" t="s">
        <v>105</v>
      </c>
      <c r="F14" s="45" t="str">
        <f>VLOOKUP($E14,Client!$B$4:'Client'!$D$26,2,0)</f>
        <v>.</v>
      </c>
      <c r="G14" s="12"/>
      <c r="H14" s="53" t="s">
        <v>105</v>
      </c>
      <c r="I14" s="44" t="str">
        <f>VLOOKUP($H14,Client!$B$4:'Client'!$D$26,2,0)</f>
        <v>.</v>
      </c>
      <c r="J14" s="50" t="str">
        <f>VLOOKUP($H14,Client!$B$4:'Client'!$D$26,3,0)</f>
        <v>.</v>
      </c>
    </row>
    <row r="15" spans="1:10" s="4" customFormat="1" ht="14.25" customHeight="1" x14ac:dyDescent="0.25">
      <c r="A15" s="78">
        <f>A14+1</f>
        <v>41580</v>
      </c>
      <c r="B15" s="79"/>
      <c r="C15" s="79"/>
      <c r="D15" s="48" t="str">
        <f>VLOOKUP($E15,Client!$B$4:'Client'!$D$26,3,0)</f>
        <v>.</v>
      </c>
      <c r="E15" s="42" t="s">
        <v>105</v>
      </c>
      <c r="F15" s="45" t="str">
        <f>VLOOKUP($E15,Client!$B$4:'Client'!$D$26,2,0)</f>
        <v>.</v>
      </c>
      <c r="G15" s="13"/>
      <c r="H15" s="42" t="s">
        <v>105</v>
      </c>
      <c r="I15" s="45" t="str">
        <f>VLOOKUP($H15,Client!$B$4:'Client'!$D$26,2,0)</f>
        <v>.</v>
      </c>
      <c r="J15" s="13" t="str">
        <f>VLOOKUP($H15,Client!$B$4:'Client'!$D$26,3,0)</f>
        <v>.</v>
      </c>
    </row>
    <row r="16" spans="1:10" s="4" customFormat="1" ht="14.25" customHeight="1" x14ac:dyDescent="0.25">
      <c r="A16" s="78">
        <f t="shared" ref="A16:A39" si="0">A15+1</f>
        <v>41581</v>
      </c>
      <c r="B16" s="79"/>
      <c r="C16" s="79"/>
      <c r="D16" s="48" t="str">
        <f>VLOOKUP($E16,Client!$B$4:'Client'!$D$26,3,0)</f>
        <v>.</v>
      </c>
      <c r="E16" s="42" t="s">
        <v>105</v>
      </c>
      <c r="F16" s="45" t="str">
        <f>VLOOKUP($E16,Client!$B$4:'Client'!$D$26,2,0)</f>
        <v>.</v>
      </c>
      <c r="G16" s="13"/>
      <c r="H16" s="42" t="s">
        <v>105</v>
      </c>
      <c r="I16" s="45" t="str">
        <f>VLOOKUP($H16,Client!$B$4:'Client'!$D$26,2,0)</f>
        <v>.</v>
      </c>
      <c r="J16" s="13" t="str">
        <f>VLOOKUP($H16,Client!$B$4:'Client'!$D$26,3,0)</f>
        <v>.</v>
      </c>
    </row>
    <row r="17" spans="1:10" s="4" customFormat="1" ht="14.25" customHeight="1" x14ac:dyDescent="0.25">
      <c r="A17" s="78">
        <f t="shared" si="0"/>
        <v>41582</v>
      </c>
      <c r="B17" s="79"/>
      <c r="C17" s="79"/>
      <c r="D17" s="48" t="str">
        <f>VLOOKUP($E17,Client!$B$4:'Client'!$D$26,3,0)</f>
        <v>.</v>
      </c>
      <c r="E17" s="42" t="s">
        <v>105</v>
      </c>
      <c r="F17" s="45" t="str">
        <f>VLOOKUP($E17,Client!$B$4:'Client'!$D$26,2,0)</f>
        <v>.</v>
      </c>
      <c r="G17" s="13"/>
      <c r="H17" s="42" t="s">
        <v>105</v>
      </c>
      <c r="I17" s="45" t="str">
        <f>VLOOKUP($H17,Client!$B$4:'Client'!$D$26,2,0)</f>
        <v>.</v>
      </c>
      <c r="J17" s="13" t="str">
        <f>VLOOKUP($H17,Client!$B$4:'Client'!$D$26,3,0)</f>
        <v>.</v>
      </c>
    </row>
    <row r="18" spans="1:10" s="4" customFormat="1" ht="14.25" customHeight="1" x14ac:dyDescent="0.25">
      <c r="A18" s="78">
        <f t="shared" si="0"/>
        <v>41583</v>
      </c>
      <c r="B18" s="79"/>
      <c r="C18" s="79"/>
      <c r="D18" s="48" t="str">
        <f>VLOOKUP($E18,Client!$B$4:'Client'!$D$26,3,0)</f>
        <v>.</v>
      </c>
      <c r="E18" s="42" t="s">
        <v>105</v>
      </c>
      <c r="F18" s="45" t="str">
        <f>VLOOKUP($E18,Client!$B$4:'Client'!$D$26,2,0)</f>
        <v>.</v>
      </c>
      <c r="G18" s="13"/>
      <c r="H18" s="42" t="s">
        <v>105</v>
      </c>
      <c r="I18" s="45" t="str">
        <f>VLOOKUP($H18,Client!$B$4:'Client'!$D$26,2,0)</f>
        <v>.</v>
      </c>
      <c r="J18" s="13" t="str">
        <f>VLOOKUP($H18,Client!$B$4:'Client'!$D$26,3,0)</f>
        <v>.</v>
      </c>
    </row>
    <row r="19" spans="1:10" s="4" customFormat="1" ht="14.25" customHeight="1" x14ac:dyDescent="0.25">
      <c r="A19" s="78">
        <f t="shared" si="0"/>
        <v>41584</v>
      </c>
      <c r="B19" s="79"/>
      <c r="C19" s="79"/>
      <c r="D19" s="48" t="str">
        <f>VLOOKUP($E19,Client!$B$4:'Client'!$D$26,3,0)</f>
        <v>.</v>
      </c>
      <c r="E19" s="42" t="s">
        <v>105</v>
      </c>
      <c r="F19" s="45" t="str">
        <f>VLOOKUP($E19,Client!$B$4:'Client'!$D$26,2,0)</f>
        <v>.</v>
      </c>
      <c r="G19" s="13"/>
      <c r="H19" s="42" t="s">
        <v>105</v>
      </c>
      <c r="I19" s="45" t="str">
        <f>VLOOKUP($H19,Client!$B$4:'Client'!$D$26,2,0)</f>
        <v>.</v>
      </c>
      <c r="J19" s="13" t="str">
        <f>VLOOKUP($H19,Client!$B$4:'Client'!$D$26,3,0)</f>
        <v>.</v>
      </c>
    </row>
    <row r="20" spans="1:10" s="4" customFormat="1" ht="14.25" customHeight="1" x14ac:dyDescent="0.25">
      <c r="A20" s="78">
        <f t="shared" si="0"/>
        <v>41585</v>
      </c>
      <c r="B20" s="79"/>
      <c r="C20" s="79"/>
      <c r="D20" s="48" t="str">
        <f>VLOOKUP($E20,Client!$B$4:'Client'!$D$26,3,0)</f>
        <v>.</v>
      </c>
      <c r="E20" s="42" t="s">
        <v>105</v>
      </c>
      <c r="F20" s="45" t="str">
        <f>VLOOKUP($E20,Client!$B$4:'Client'!$D$26,2,0)</f>
        <v>.</v>
      </c>
      <c r="G20" s="13"/>
      <c r="H20" s="42" t="s">
        <v>105</v>
      </c>
      <c r="I20" s="45" t="str">
        <f>VLOOKUP($H20,Client!$B$4:'Client'!$D$26,2,0)</f>
        <v>.</v>
      </c>
      <c r="J20" s="13" t="str">
        <f>VLOOKUP($H20,Client!$B$4:'Client'!$D$26,3,0)</f>
        <v>.</v>
      </c>
    </row>
    <row r="21" spans="1:10" s="4" customFormat="1" ht="14.25" customHeight="1" x14ac:dyDescent="0.25">
      <c r="A21" s="78">
        <f t="shared" si="0"/>
        <v>41586</v>
      </c>
      <c r="B21" s="79"/>
      <c r="C21" s="79"/>
      <c r="D21" s="48" t="str">
        <f>VLOOKUP($E21,Client!$B$4:'Client'!$D$26,3,0)</f>
        <v>.</v>
      </c>
      <c r="E21" s="42" t="s">
        <v>105</v>
      </c>
      <c r="F21" s="45" t="str">
        <f>VLOOKUP($E21,Client!$B$4:'Client'!$D$26,2,0)</f>
        <v>.</v>
      </c>
      <c r="G21" s="13"/>
      <c r="H21" s="42" t="s">
        <v>105</v>
      </c>
      <c r="I21" s="45" t="str">
        <f>VLOOKUP($H21,Client!$B$4:'Client'!$D$26,2,0)</f>
        <v>.</v>
      </c>
      <c r="J21" s="13" t="str">
        <f>VLOOKUP($H21,Client!$B$4:'Client'!$D$26,3,0)</f>
        <v>.</v>
      </c>
    </row>
    <row r="22" spans="1:10" s="4" customFormat="1" ht="14.25" customHeight="1" x14ac:dyDescent="0.25">
      <c r="A22" s="78">
        <f t="shared" si="0"/>
        <v>41587</v>
      </c>
      <c r="B22" s="79"/>
      <c r="C22" s="79"/>
      <c r="D22" s="48" t="str">
        <f>VLOOKUP($E22,Client!$B$4:'Client'!$D$26,3,0)</f>
        <v>.</v>
      </c>
      <c r="E22" s="42" t="s">
        <v>105</v>
      </c>
      <c r="F22" s="45" t="str">
        <f>VLOOKUP($E22,Client!$B$4:'Client'!$D$26,2,0)</f>
        <v>.</v>
      </c>
      <c r="G22" s="13"/>
      <c r="H22" s="42" t="s">
        <v>105</v>
      </c>
      <c r="I22" s="45" t="str">
        <f>VLOOKUP($H22,Client!$B$4:'Client'!$D$26,2,0)</f>
        <v>.</v>
      </c>
      <c r="J22" s="13" t="str">
        <f>VLOOKUP($H22,Client!$B$4:'Client'!$D$26,3,0)</f>
        <v>.</v>
      </c>
    </row>
    <row r="23" spans="1:10" s="4" customFormat="1" ht="14.25" customHeight="1" x14ac:dyDescent="0.25">
      <c r="A23" s="78">
        <f t="shared" si="0"/>
        <v>41588</v>
      </c>
      <c r="B23" s="79"/>
      <c r="C23" s="79"/>
      <c r="D23" s="48" t="str">
        <f>VLOOKUP($E23,Client!$B$4:'Client'!$D$26,3,0)</f>
        <v>.</v>
      </c>
      <c r="E23" s="42" t="s">
        <v>105</v>
      </c>
      <c r="F23" s="45" t="str">
        <f>VLOOKUP($E23,Client!$B$4:'Client'!$D$26,2,0)</f>
        <v>.</v>
      </c>
      <c r="G23" s="13"/>
      <c r="H23" s="42" t="s">
        <v>105</v>
      </c>
      <c r="I23" s="45" t="str">
        <f>VLOOKUP($H23,Client!$B$4:'Client'!$D$26,2,0)</f>
        <v>.</v>
      </c>
      <c r="J23" s="13" t="str">
        <f>VLOOKUP($H23,Client!$B$4:'Client'!$D$26,3,0)</f>
        <v>.</v>
      </c>
    </row>
    <row r="24" spans="1:10" s="4" customFormat="1" ht="14.25" customHeight="1" x14ac:dyDescent="0.25">
      <c r="A24" s="78">
        <f t="shared" si="0"/>
        <v>41589</v>
      </c>
      <c r="B24" s="79"/>
      <c r="C24" s="79"/>
      <c r="D24" s="48" t="str">
        <f>VLOOKUP($E24,Client!$B$4:'Client'!$D$26,3,0)</f>
        <v>.</v>
      </c>
      <c r="E24" s="42" t="s">
        <v>105</v>
      </c>
      <c r="F24" s="45" t="str">
        <f>VLOOKUP($E24,Client!$B$4:'Client'!$D$26,2,0)</f>
        <v>.</v>
      </c>
      <c r="G24" s="13"/>
      <c r="H24" s="42" t="s">
        <v>105</v>
      </c>
      <c r="I24" s="45" t="str">
        <f>VLOOKUP($H24,Client!$B$4:'Client'!$D$26,2,0)</f>
        <v>.</v>
      </c>
      <c r="J24" s="13" t="str">
        <f>VLOOKUP($H24,Client!$B$4:'Client'!$D$26,3,0)</f>
        <v>.</v>
      </c>
    </row>
    <row r="25" spans="1:10" s="4" customFormat="1" ht="14.25" customHeight="1" x14ac:dyDescent="0.25">
      <c r="A25" s="78">
        <f t="shared" si="0"/>
        <v>41590</v>
      </c>
      <c r="B25" s="79"/>
      <c r="C25" s="79"/>
      <c r="D25" s="48" t="str">
        <f>VLOOKUP($E25,Client!$B$4:'Client'!$D$26,3,0)</f>
        <v>.</v>
      </c>
      <c r="E25" s="42" t="s">
        <v>105</v>
      </c>
      <c r="F25" s="45" t="str">
        <f>VLOOKUP($E25,Client!$B$4:'Client'!$D$26,2,0)</f>
        <v>.</v>
      </c>
      <c r="G25" s="13"/>
      <c r="H25" s="42" t="s">
        <v>105</v>
      </c>
      <c r="I25" s="45" t="str">
        <f>VLOOKUP($H25,Client!$B$4:'Client'!$D$26,2,0)</f>
        <v>.</v>
      </c>
      <c r="J25" s="13" t="str">
        <f>VLOOKUP($H25,Client!$B$4:'Client'!$D$26,3,0)</f>
        <v>.</v>
      </c>
    </row>
    <row r="26" spans="1:10" s="4" customFormat="1" ht="14.25" customHeight="1" x14ac:dyDescent="0.25">
      <c r="A26" s="78">
        <f t="shared" si="0"/>
        <v>41591</v>
      </c>
      <c r="B26" s="79"/>
      <c r="C26" s="79"/>
      <c r="D26" s="48" t="str">
        <f>VLOOKUP($E26,Client!$B$4:'Client'!$D$26,3,0)</f>
        <v>.</v>
      </c>
      <c r="E26" s="42" t="s">
        <v>105</v>
      </c>
      <c r="F26" s="45" t="str">
        <f>VLOOKUP($E26,Client!$B$4:'Client'!$D$26,2,0)</f>
        <v>.</v>
      </c>
      <c r="G26" s="13"/>
      <c r="H26" s="42" t="s">
        <v>105</v>
      </c>
      <c r="I26" s="45" t="str">
        <f>VLOOKUP($H26,Client!$B$4:'Client'!$D$26,2,0)</f>
        <v>.</v>
      </c>
      <c r="J26" s="13" t="str">
        <f>VLOOKUP($H26,Client!$B$4:'Client'!$D$26,3,0)</f>
        <v>.</v>
      </c>
    </row>
    <row r="27" spans="1:10" s="4" customFormat="1" ht="14.25" customHeight="1" x14ac:dyDescent="0.25">
      <c r="A27" s="78">
        <f t="shared" si="0"/>
        <v>41592</v>
      </c>
      <c r="B27" s="79"/>
      <c r="C27" s="79"/>
      <c r="D27" s="48" t="str">
        <f>VLOOKUP($E27,Client!$B$4:'Client'!$D$26,3,0)</f>
        <v>.</v>
      </c>
      <c r="E27" s="42" t="s">
        <v>105</v>
      </c>
      <c r="F27" s="45" t="str">
        <f>VLOOKUP($E27,Client!$B$4:'Client'!$D$26,2,0)</f>
        <v>.</v>
      </c>
      <c r="G27" s="13"/>
      <c r="H27" s="42" t="s">
        <v>105</v>
      </c>
      <c r="I27" s="45" t="str">
        <f>VLOOKUP($H27,Client!$B$4:'Client'!$D$26,2,0)</f>
        <v>.</v>
      </c>
      <c r="J27" s="13" t="str">
        <f>VLOOKUP($H27,Client!$B$4:'Client'!$D$26,3,0)</f>
        <v>.</v>
      </c>
    </row>
    <row r="28" spans="1:10" s="4" customFormat="1" ht="14.25" customHeight="1" x14ac:dyDescent="0.25">
      <c r="A28" s="78">
        <f t="shared" si="0"/>
        <v>41593</v>
      </c>
      <c r="B28" s="79"/>
      <c r="C28" s="79"/>
      <c r="D28" s="48" t="str">
        <f>VLOOKUP($E28,Client!$B$4:'Client'!$D$26,3,0)</f>
        <v>.</v>
      </c>
      <c r="E28" s="42" t="s">
        <v>105</v>
      </c>
      <c r="F28" s="45" t="str">
        <f>VLOOKUP($E28,Client!$B$4:'Client'!$D$26,2,0)</f>
        <v>.</v>
      </c>
      <c r="G28" s="13"/>
      <c r="H28" s="42" t="s">
        <v>105</v>
      </c>
      <c r="I28" s="45" t="str">
        <f>VLOOKUP($H28,Client!$B$4:'Client'!$D$26,2,0)</f>
        <v>.</v>
      </c>
      <c r="J28" s="13" t="str">
        <f>VLOOKUP($H28,Client!$B$4:'Client'!$D$26,3,0)</f>
        <v>.</v>
      </c>
    </row>
    <row r="29" spans="1:10" s="4" customFormat="1" ht="14.25" customHeight="1" x14ac:dyDescent="0.25">
      <c r="A29" s="78">
        <f t="shared" si="0"/>
        <v>41594</v>
      </c>
      <c r="B29" s="79"/>
      <c r="C29" s="79"/>
      <c r="D29" s="48" t="str">
        <f>VLOOKUP($E29,Client!$B$4:'Client'!$D$26,3,0)</f>
        <v>.</v>
      </c>
      <c r="E29" s="42" t="s">
        <v>105</v>
      </c>
      <c r="F29" s="45" t="str">
        <f>VLOOKUP($E29,Client!$B$4:'Client'!$D$26,2,0)</f>
        <v>.</v>
      </c>
      <c r="G29" s="13"/>
      <c r="H29" s="42" t="s">
        <v>105</v>
      </c>
      <c r="I29" s="45" t="str">
        <f>VLOOKUP($H29,Client!$B$4:'Client'!$D$26,2,0)</f>
        <v>.</v>
      </c>
      <c r="J29" s="13" t="str">
        <f>VLOOKUP($H29,Client!$B$4:'Client'!$D$26,3,0)</f>
        <v>.</v>
      </c>
    </row>
    <row r="30" spans="1:10" s="4" customFormat="1" ht="14.25" customHeight="1" x14ac:dyDescent="0.25">
      <c r="A30" s="78">
        <f t="shared" si="0"/>
        <v>41595</v>
      </c>
      <c r="B30" s="79"/>
      <c r="C30" s="79"/>
      <c r="D30" s="48" t="str">
        <f>VLOOKUP($E30,Client!$B$4:'Client'!$D$26,3,0)</f>
        <v>.</v>
      </c>
      <c r="E30" s="42" t="s">
        <v>105</v>
      </c>
      <c r="F30" s="45" t="str">
        <f>VLOOKUP($E30,Client!$B$4:'Client'!$D$26,2,0)</f>
        <v>.</v>
      </c>
      <c r="G30" s="13"/>
      <c r="H30" s="42" t="s">
        <v>105</v>
      </c>
      <c r="I30" s="45" t="str">
        <f>VLOOKUP($H30,Client!$B$4:'Client'!$D$26,2,0)</f>
        <v>.</v>
      </c>
      <c r="J30" s="13" t="str">
        <f>VLOOKUP($H30,Client!$B$4:'Client'!$D$26,3,0)</f>
        <v>.</v>
      </c>
    </row>
    <row r="31" spans="1:10" s="4" customFormat="1" ht="14.25" customHeight="1" x14ac:dyDescent="0.25">
      <c r="A31" s="78">
        <f t="shared" si="0"/>
        <v>41596</v>
      </c>
      <c r="B31" s="79"/>
      <c r="C31" s="79"/>
      <c r="D31" s="48" t="str">
        <f>VLOOKUP($E31,Client!$B$4:'Client'!$D$26,3,0)</f>
        <v>.</v>
      </c>
      <c r="E31" s="42" t="s">
        <v>105</v>
      </c>
      <c r="F31" s="45" t="str">
        <f>VLOOKUP($E31,Client!$B$4:'Client'!$D$26,2,0)</f>
        <v>.</v>
      </c>
      <c r="G31" s="13"/>
      <c r="H31" s="42" t="s">
        <v>105</v>
      </c>
      <c r="I31" s="45" t="str">
        <f>VLOOKUP($H31,Client!$B$4:'Client'!$D$26,2,0)</f>
        <v>.</v>
      </c>
      <c r="J31" s="13" t="str">
        <f>VLOOKUP($H31,Client!$B$4:'Client'!$D$26,3,0)</f>
        <v>.</v>
      </c>
    </row>
    <row r="32" spans="1:10" s="4" customFormat="1" ht="14.25" customHeight="1" x14ac:dyDescent="0.25">
      <c r="A32" s="78">
        <f t="shared" si="0"/>
        <v>41597</v>
      </c>
      <c r="B32" s="79"/>
      <c r="C32" s="79"/>
      <c r="D32" s="48" t="str">
        <f>VLOOKUP($E32,Client!$B$4:'Client'!$D$26,3,0)</f>
        <v>.</v>
      </c>
      <c r="E32" s="42" t="s">
        <v>105</v>
      </c>
      <c r="F32" s="45" t="str">
        <f>VLOOKUP($E32,Client!$B$4:'Client'!$D$26,2,0)</f>
        <v>.</v>
      </c>
      <c r="G32" s="13"/>
      <c r="H32" s="42" t="s">
        <v>105</v>
      </c>
      <c r="I32" s="45" t="str">
        <f>VLOOKUP($H32,Client!$B$4:'Client'!$D$26,2,0)</f>
        <v>.</v>
      </c>
      <c r="J32" s="13" t="str">
        <f>VLOOKUP($H32,Client!$B$4:'Client'!$D$26,3,0)</f>
        <v>.</v>
      </c>
    </row>
    <row r="33" spans="1:10" s="4" customFormat="1" ht="14.25" customHeight="1" x14ac:dyDescent="0.25">
      <c r="A33" s="78">
        <f t="shared" si="0"/>
        <v>41598</v>
      </c>
      <c r="B33" s="79"/>
      <c r="C33" s="79"/>
      <c r="D33" s="48" t="str">
        <f>VLOOKUP($E33,Client!$B$4:'Client'!$D$26,3,0)</f>
        <v>.</v>
      </c>
      <c r="E33" s="42" t="s">
        <v>105</v>
      </c>
      <c r="F33" s="45" t="str">
        <f>VLOOKUP($E33,Client!$B$4:'Client'!$D$26,2,0)</f>
        <v>.</v>
      </c>
      <c r="G33" s="13"/>
      <c r="H33" s="42" t="s">
        <v>105</v>
      </c>
      <c r="I33" s="45" t="str">
        <f>VLOOKUP($H33,Client!$B$4:'Client'!$D$26,2,0)</f>
        <v>.</v>
      </c>
      <c r="J33" s="13" t="str">
        <f>VLOOKUP($H33,Client!$B$4:'Client'!$D$26,3,0)</f>
        <v>.</v>
      </c>
    </row>
    <row r="34" spans="1:10" s="4" customFormat="1" ht="14.25" customHeight="1" x14ac:dyDescent="0.25">
      <c r="A34" s="78">
        <f t="shared" si="0"/>
        <v>41599</v>
      </c>
      <c r="B34" s="79"/>
      <c r="C34" s="79"/>
      <c r="D34" s="48" t="str">
        <f>VLOOKUP($E34,Client!$B$4:'Client'!$D$26,3,0)</f>
        <v>.</v>
      </c>
      <c r="E34" s="42" t="s">
        <v>105</v>
      </c>
      <c r="F34" s="45" t="str">
        <f>VLOOKUP($E34,Client!$B$4:'Client'!$D$26,2,0)</f>
        <v>.</v>
      </c>
      <c r="G34" s="13"/>
      <c r="H34" s="42" t="s">
        <v>105</v>
      </c>
      <c r="I34" s="45" t="str">
        <f>VLOOKUP($H34,Client!$B$4:'Client'!$D$26,2,0)</f>
        <v>.</v>
      </c>
      <c r="J34" s="13" t="str">
        <f>VLOOKUP($H34,Client!$B$4:'Client'!$D$26,3,0)</f>
        <v>.</v>
      </c>
    </row>
    <row r="35" spans="1:10" s="4" customFormat="1" ht="14.25" customHeight="1" x14ac:dyDescent="0.25">
      <c r="A35" s="78">
        <f t="shared" si="0"/>
        <v>41600</v>
      </c>
      <c r="B35" s="79"/>
      <c r="C35" s="79"/>
      <c r="D35" s="48" t="str">
        <f>VLOOKUP($E35,Client!$B$4:'Client'!$D$26,3,0)</f>
        <v>.</v>
      </c>
      <c r="E35" s="42" t="s">
        <v>105</v>
      </c>
      <c r="F35" s="45" t="str">
        <f>VLOOKUP($E35,Client!$B$4:'Client'!$D$26,2,0)</f>
        <v>.</v>
      </c>
      <c r="G35" s="13"/>
      <c r="H35" s="42" t="s">
        <v>105</v>
      </c>
      <c r="I35" s="45" t="str">
        <f>VLOOKUP($H35,Client!$B$4:'Client'!$D$26,2,0)</f>
        <v>.</v>
      </c>
      <c r="J35" s="13" t="str">
        <f>VLOOKUP($H35,Client!$B$4:'Client'!$D$26,3,0)</f>
        <v>.</v>
      </c>
    </row>
    <row r="36" spans="1:10" s="4" customFormat="1" ht="14.25" customHeight="1" x14ac:dyDescent="0.25">
      <c r="A36" s="78">
        <f t="shared" si="0"/>
        <v>41601</v>
      </c>
      <c r="B36" s="79"/>
      <c r="C36" s="79"/>
      <c r="D36" s="48" t="str">
        <f>VLOOKUP($E36,Client!$B$4:'Client'!$D$26,3,0)</f>
        <v>.</v>
      </c>
      <c r="E36" s="42" t="s">
        <v>105</v>
      </c>
      <c r="F36" s="45" t="str">
        <f>VLOOKUP($E36,Client!$B$4:'Client'!$D$26,2,0)</f>
        <v>.</v>
      </c>
      <c r="G36" s="13"/>
      <c r="H36" s="42" t="s">
        <v>105</v>
      </c>
      <c r="I36" s="45" t="str">
        <f>VLOOKUP($H36,Client!$B$4:'Client'!$D$26,2,0)</f>
        <v>.</v>
      </c>
      <c r="J36" s="13" t="str">
        <f>VLOOKUP($H36,Client!$B$4:'Client'!$D$26,3,0)</f>
        <v>.</v>
      </c>
    </row>
    <row r="37" spans="1:10" s="4" customFormat="1" ht="14.25" customHeight="1" x14ac:dyDescent="0.25">
      <c r="A37" s="78">
        <f t="shared" si="0"/>
        <v>41602</v>
      </c>
      <c r="B37" s="79"/>
      <c r="C37" s="79"/>
      <c r="D37" s="48" t="str">
        <f>VLOOKUP($E37,Client!$B$4:'Client'!$D$26,3,0)</f>
        <v>.</v>
      </c>
      <c r="E37" s="42" t="s">
        <v>105</v>
      </c>
      <c r="F37" s="45" t="str">
        <f>VLOOKUP($E37,Client!$B$4:'Client'!$D$26,2,0)</f>
        <v>.</v>
      </c>
      <c r="G37" s="13"/>
      <c r="H37" s="42" t="s">
        <v>105</v>
      </c>
      <c r="I37" s="45" t="str">
        <f>VLOOKUP($H37,Client!$B$4:'Client'!$D$26,2,0)</f>
        <v>.</v>
      </c>
      <c r="J37" s="13" t="str">
        <f>VLOOKUP($H37,Client!$B$4:'Client'!$D$26,3,0)</f>
        <v>.</v>
      </c>
    </row>
    <row r="38" spans="1:10" s="4" customFormat="1" ht="14.25" customHeight="1" x14ac:dyDescent="0.25">
      <c r="A38" s="78">
        <f t="shared" si="0"/>
        <v>41603</v>
      </c>
      <c r="B38" s="79"/>
      <c r="C38" s="79"/>
      <c r="D38" s="48" t="str">
        <f>VLOOKUP($E38,Client!$B$4:'Client'!$D$26,3,0)</f>
        <v>.</v>
      </c>
      <c r="E38" s="42" t="s">
        <v>105</v>
      </c>
      <c r="F38" s="45" t="str">
        <f>VLOOKUP($E38,Client!$B$4:'Client'!$D$26,2,0)</f>
        <v>.</v>
      </c>
      <c r="G38" s="13"/>
      <c r="H38" s="42" t="s">
        <v>105</v>
      </c>
      <c r="I38" s="45" t="str">
        <f>VLOOKUP($H38,Client!$B$4:'Client'!$D$26,2,0)</f>
        <v>.</v>
      </c>
      <c r="J38" s="13" t="str">
        <f>VLOOKUP($H38,Client!$B$4:'Client'!$D$26,3,0)</f>
        <v>.</v>
      </c>
    </row>
    <row r="39" spans="1:10" s="4" customFormat="1" ht="14.25" customHeight="1" x14ac:dyDescent="0.25">
      <c r="A39" s="78">
        <f t="shared" si="0"/>
        <v>41604</v>
      </c>
      <c r="B39" s="79"/>
      <c r="C39" s="79"/>
      <c r="D39" s="48" t="str">
        <f>VLOOKUP($E39,Client!$B$4:'Client'!$D$26,3,0)</f>
        <v>.</v>
      </c>
      <c r="E39" s="42" t="s">
        <v>105</v>
      </c>
      <c r="F39" s="45" t="str">
        <f>VLOOKUP($E39,Client!$B$4:'Client'!$D$26,2,0)</f>
        <v>.</v>
      </c>
      <c r="G39" s="13"/>
      <c r="H39" s="42" t="s">
        <v>105</v>
      </c>
      <c r="I39" s="45" t="str">
        <f>VLOOKUP($H39,Client!$B$4:'Client'!$D$26,2,0)</f>
        <v>.</v>
      </c>
      <c r="J39" s="13" t="str">
        <f>VLOOKUP($H39,Client!$B$4:'Client'!$D$26,3,0)</f>
        <v>.</v>
      </c>
    </row>
    <row r="40" spans="1:10" s="4" customFormat="1" ht="14.25" customHeight="1" x14ac:dyDescent="0.25">
      <c r="A40" s="78">
        <f>IF(MONTH(A39+1)&lt;&gt;MONTH("1/"&amp;H$5),"",A39+1)</f>
        <v>41605</v>
      </c>
      <c r="B40" s="79"/>
      <c r="C40" s="86"/>
      <c r="D40" s="48" t="str">
        <f>VLOOKUP($E40,Client!$B$4:'Client'!$D$26,3,0)</f>
        <v>.</v>
      </c>
      <c r="E40" s="42" t="s">
        <v>105</v>
      </c>
      <c r="F40" s="45" t="str">
        <f>VLOOKUP($E40,Client!$B$4:'Client'!$D$26,2,0)</f>
        <v>.</v>
      </c>
      <c r="G40" s="13"/>
      <c r="H40" s="42" t="s">
        <v>105</v>
      </c>
      <c r="I40" s="45" t="str">
        <f>VLOOKUP($H40,Client!$B$4:'Client'!$D$26,2,0)</f>
        <v>.</v>
      </c>
      <c r="J40" s="13" t="str">
        <f>VLOOKUP($H40,Client!$B$4:'Client'!$D$26,3,0)</f>
        <v>.</v>
      </c>
    </row>
    <row r="41" spans="1:10" s="4" customFormat="1" ht="14.25" customHeight="1" x14ac:dyDescent="0.25">
      <c r="A41" s="78">
        <f>IF(ISERROR(IF(MONTH(A40+1)&lt;&gt;MONTH("1/"&amp;H$5),"",A40+1)),"",IF(MONTH(A40+1)&lt;&gt;MONTH("1/"&amp;H$5),"",A40+1))</f>
        <v>41606</v>
      </c>
      <c r="B41" s="79"/>
      <c r="C41" s="86"/>
      <c r="D41" s="48" t="str">
        <f>VLOOKUP($E41,Client!$B$4:'Client'!$D$26,3,0)</f>
        <v>.</v>
      </c>
      <c r="E41" s="42" t="s">
        <v>105</v>
      </c>
      <c r="F41" s="45" t="str">
        <f>VLOOKUP($E41,Client!$B$4:'Client'!$D$26,2,0)</f>
        <v>.</v>
      </c>
      <c r="G41" s="13"/>
      <c r="H41" s="42" t="s">
        <v>105</v>
      </c>
      <c r="I41" s="45" t="str">
        <f>VLOOKUP($H41,Client!$B$4:'Client'!$D$26,2,0)</f>
        <v>.</v>
      </c>
      <c r="J41" s="13" t="str">
        <f>VLOOKUP($H41,Client!$B$4:'Client'!$D$26,3,0)</f>
        <v>.</v>
      </c>
    </row>
    <row r="42" spans="1:10" s="4" customFormat="1" ht="14.25" customHeight="1" x14ac:dyDescent="0.25">
      <c r="A42" s="78">
        <f>IF(ISERROR(IF(MONTH(A41+1)&lt;&gt;MONTH("1/"&amp;H$5),"",A41+1)),"",IF(MONTH(A41+1)&lt;&gt;MONTH("1/"&amp;H$5),"",A41+1))</f>
        <v>41607</v>
      </c>
      <c r="B42" s="79"/>
      <c r="C42" s="86"/>
      <c r="D42" s="48" t="str">
        <f>VLOOKUP($E42,Client!$B$4:'Client'!$D$26,3,0)</f>
        <v>.</v>
      </c>
      <c r="E42" s="42" t="s">
        <v>105</v>
      </c>
      <c r="F42" s="45" t="str">
        <f>VLOOKUP($E42,Client!$B$4:'Client'!$D$26,2,0)</f>
        <v>.</v>
      </c>
      <c r="G42" s="13"/>
      <c r="H42" s="42" t="s">
        <v>105</v>
      </c>
      <c r="I42" s="45" t="str">
        <f>VLOOKUP($H42,Client!$B$4:'Client'!$D$26,2,0)</f>
        <v>.</v>
      </c>
      <c r="J42" s="13" t="str">
        <f>VLOOKUP($H42,Client!$B$4:'Client'!$D$26,3,0)</f>
        <v>.</v>
      </c>
    </row>
    <row r="43" spans="1:10" s="4" customFormat="1" ht="14.25" customHeight="1" x14ac:dyDescent="0.25">
      <c r="A43" s="78">
        <f>IF(ISERROR(IF(MONTH(A42+1)&lt;&gt;MONTH("1/"&amp;H$5),"",A42+1)),"",IF(MONTH(A42+1)&lt;&gt;MONTH("1/"&amp;H$5),"",A42+1))</f>
        <v>41608</v>
      </c>
      <c r="B43" s="79"/>
      <c r="C43" s="86"/>
      <c r="D43" s="48" t="str">
        <f>VLOOKUP($E43,Client!$B$4:'Client'!$D$26,3,0)</f>
        <v>.</v>
      </c>
      <c r="E43" s="42" t="s">
        <v>105</v>
      </c>
      <c r="F43" s="45" t="str">
        <f>VLOOKUP($E43,Client!$B$4:'Client'!$D$26,2,0)</f>
        <v>.</v>
      </c>
      <c r="G43" s="13"/>
      <c r="H43" s="42" t="s">
        <v>105</v>
      </c>
      <c r="I43" s="45" t="str">
        <f>VLOOKUP($H43,Client!$B$4:'Client'!$D$26,2,0)</f>
        <v>.</v>
      </c>
      <c r="J43" s="13" t="str">
        <f>VLOOKUP($H43,Client!$B$4:'Client'!$D$26,3,0)</f>
        <v>.</v>
      </c>
    </row>
    <row r="44" spans="1:10" s="4" customFormat="1" ht="14.25" customHeight="1" thickBot="1" x14ac:dyDescent="0.3">
      <c r="A44" s="83" t="str">
        <f>IF(ISERROR(IF(MONTH(A43+1)&lt;&gt;MONTH("1/"&amp;H$5),"",A43+1)),"",IF(MONTH(A43+1)&lt;&gt;MONTH("1/"&amp;H$5),"",A43+1))</f>
        <v/>
      </c>
      <c r="B44" s="84"/>
      <c r="C44" s="85"/>
      <c r="D44" s="49" t="str">
        <f>VLOOKUP($E44,Client!$B$4:'Client'!$D$26,3,0)</f>
        <v>.</v>
      </c>
      <c r="E44" s="54" t="s">
        <v>105</v>
      </c>
      <c r="F44" s="46" t="str">
        <f>VLOOKUP($E44,Client!$B$4:'Client'!$D$26,2,0)</f>
        <v>.</v>
      </c>
      <c r="G44" s="14"/>
      <c r="H44" s="54" t="s">
        <v>105</v>
      </c>
      <c r="I44" s="46" t="str">
        <f>VLOOKUP($H44,Client!$B$4:'Client'!$D$26,2,0)</f>
        <v>.</v>
      </c>
      <c r="J44" s="51" t="str">
        <f>VLOOKUP($H44,Client!$B$4:'Client'!$D$26,3,0)</f>
        <v>.</v>
      </c>
    </row>
  </sheetData>
  <sheetProtection sheet="1" objects="1" scenarios="1" selectLockedCells="1"/>
  <mergeCells count="44">
    <mergeCell ref="A44:C44"/>
    <mergeCell ref="A38:C38"/>
    <mergeCell ref="A39:C39"/>
    <mergeCell ref="A40:C40"/>
    <mergeCell ref="A41:C41"/>
    <mergeCell ref="A42:C42"/>
    <mergeCell ref="A43:C43"/>
    <mergeCell ref="A37:C37"/>
    <mergeCell ref="A26:C26"/>
    <mergeCell ref="A27:C27"/>
    <mergeCell ref="A28:C28"/>
    <mergeCell ref="A29:C29"/>
    <mergeCell ref="A30:C30"/>
    <mergeCell ref="A31:C31"/>
    <mergeCell ref="A32:C32"/>
    <mergeCell ref="A33:C33"/>
    <mergeCell ref="A34:C34"/>
    <mergeCell ref="A35:C35"/>
    <mergeCell ref="A36:C36"/>
    <mergeCell ref="A25:C25"/>
    <mergeCell ref="A14:C14"/>
    <mergeCell ref="A15:C15"/>
    <mergeCell ref="A16:C16"/>
    <mergeCell ref="A17:C17"/>
    <mergeCell ref="A18:C18"/>
    <mergeCell ref="A19:C19"/>
    <mergeCell ref="A20:C20"/>
    <mergeCell ref="A21:C21"/>
    <mergeCell ref="A22:C22"/>
    <mergeCell ref="A23:C23"/>
    <mergeCell ref="A24:C24"/>
    <mergeCell ref="A9:C9"/>
    <mergeCell ref="D9:F9"/>
    <mergeCell ref="G9:H10"/>
    <mergeCell ref="I9:I10"/>
    <mergeCell ref="A12:C13"/>
    <mergeCell ref="E12:F12"/>
    <mergeCell ref="H12:I12"/>
    <mergeCell ref="A1:J1"/>
    <mergeCell ref="A3:F3"/>
    <mergeCell ref="A5:C5"/>
    <mergeCell ref="D5:E5"/>
    <mergeCell ref="A7:C7"/>
    <mergeCell ref="D7:E7"/>
  </mergeCells>
  <printOptions horizontalCentered="1"/>
  <pageMargins left="0.23622047244094491" right="0.23622047244094491" top="0.11811023622047245" bottom="0.11811023622047245" header="0.11811023622047245" footer="0.11811023622047245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Date!$B$3:$B$14</xm:f>
          </x14:formula1>
          <xm:sqref>H5</xm:sqref>
        </x14:dataValidation>
        <x14:dataValidation type="list" allowBlank="1" showInputMessage="1" showErrorMessage="1">
          <x14:formula1>
            <xm:f>Client!$B$4:$B$26</xm:f>
          </x14:formula1>
          <xm:sqref>E14:E44 H14:H44</xm:sqref>
        </x14:dataValidation>
        <x14:dataValidation type="list" allowBlank="1" showInputMessage="1" showErrorMessage="1">
          <x14:formula1>
            <xm:f>Date!$A$3:$A$28</xm:f>
          </x14:formula1>
          <xm:sqref>H3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Date</vt:lpstr>
      <vt:lpstr>Client</vt:lpstr>
      <vt:lpstr>Document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Flawinne</dc:creator>
  <cp:lastModifiedBy>Flawinne Jean-Michel</cp:lastModifiedBy>
  <cp:lastPrinted>2013-12-12T10:30:54Z</cp:lastPrinted>
  <dcterms:created xsi:type="dcterms:W3CDTF">2013-12-06T09:59:29Z</dcterms:created>
  <dcterms:modified xsi:type="dcterms:W3CDTF">2013-12-12T10:31:08Z</dcterms:modified>
</cp:coreProperties>
</file>