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agencepmr\Desktop\"/>
    </mc:Choice>
  </mc:AlternateContent>
  <xr:revisionPtr revIDLastSave="0" documentId="13_ncr:1_{859A43B4-A29F-405A-88F4-5B88C42EDEC4}" xr6:coauthVersionLast="47" xr6:coauthVersionMax="47" xr10:uidLastSave="{00000000-0000-0000-0000-000000000000}"/>
  <bookViews>
    <workbookView xWindow="-57720" yWindow="-120" windowWidth="29040" windowHeight="15720" xr2:uid="{00000000-000D-0000-FFFF-FFFF00000000}"/>
  </bookViews>
  <sheets>
    <sheet name="Feuil1" sheetId="1" r:id="rId1"/>
  </sheets>
  <definedNames>
    <definedName name="_xlnm._FilterDatabase" localSheetId="0" hidden="1">Feuil1!$A$1:$H$239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A2" i="1"/>
  <c r="F4" i="1"/>
  <c r="A4" i="1"/>
  <c r="F3" i="1"/>
  <c r="A3" i="1"/>
  <c r="F5" i="1"/>
  <c r="A5" i="1"/>
  <c r="F6" i="1"/>
  <c r="A6" i="1"/>
  <c r="F7" i="1"/>
  <c r="A7" i="1"/>
  <c r="F8" i="1"/>
  <c r="A8" i="1"/>
  <c r="F9" i="1"/>
  <c r="A9" i="1"/>
  <c r="F10" i="1"/>
  <c r="A10" i="1"/>
  <c r="F11" i="1"/>
  <c r="A11" i="1"/>
  <c r="F12" i="1"/>
  <c r="A12" i="1"/>
  <c r="F13" i="1"/>
  <c r="A13" i="1"/>
  <c r="F14" i="1"/>
  <c r="A14" i="1"/>
  <c r="F15" i="1"/>
  <c r="A15" i="1"/>
  <c r="F16" i="1"/>
  <c r="A16" i="1"/>
  <c r="F17" i="1"/>
  <c r="A17" i="1"/>
  <c r="F18" i="1"/>
  <c r="A18" i="1"/>
  <c r="F19" i="1"/>
  <c r="A19" i="1"/>
  <c r="F20" i="1"/>
  <c r="A20" i="1"/>
  <c r="F21" i="1"/>
  <c r="A21" i="1"/>
  <c r="F22" i="1"/>
  <c r="A22" i="1"/>
  <c r="F23" i="1"/>
  <c r="A23" i="1"/>
  <c r="F24" i="1"/>
  <c r="A24" i="1"/>
  <c r="F25" i="1"/>
  <c r="A25" i="1"/>
  <c r="F26" i="1"/>
  <c r="A26" i="1"/>
  <c r="F27" i="1"/>
  <c r="A27" i="1"/>
  <c r="F28" i="1"/>
  <c r="A28" i="1"/>
  <c r="F29" i="1"/>
  <c r="A29" i="1"/>
  <c r="F30" i="1"/>
  <c r="A30" i="1"/>
  <c r="F31" i="1"/>
  <c r="A31" i="1"/>
  <c r="F32" i="1"/>
  <c r="A32" i="1"/>
  <c r="F33" i="1"/>
  <c r="A33" i="1"/>
  <c r="F34" i="1"/>
  <c r="A34" i="1"/>
  <c r="F35" i="1"/>
  <c r="A35" i="1"/>
  <c r="F36" i="1"/>
  <c r="A36" i="1"/>
  <c r="F37" i="1"/>
  <c r="A37" i="1"/>
  <c r="F38" i="1"/>
  <c r="A38" i="1"/>
  <c r="F39" i="1"/>
  <c r="A39" i="1"/>
  <c r="F40" i="1"/>
  <c r="A40" i="1"/>
  <c r="F41" i="1"/>
  <c r="A41" i="1"/>
  <c r="F42" i="1"/>
  <c r="A42" i="1"/>
  <c r="F43" i="1"/>
  <c r="A43" i="1"/>
  <c r="F44" i="1"/>
  <c r="A44" i="1"/>
  <c r="F45" i="1"/>
  <c r="A45" i="1"/>
  <c r="F46" i="1"/>
  <c r="A46" i="1"/>
  <c r="F47" i="1"/>
  <c r="A47" i="1"/>
  <c r="F48" i="1"/>
  <c r="A48" i="1"/>
  <c r="F49" i="1"/>
  <c r="A49" i="1"/>
  <c r="F50" i="1"/>
  <c r="A50" i="1"/>
  <c r="F51" i="1"/>
  <c r="A51" i="1"/>
  <c r="F52" i="1"/>
  <c r="A52" i="1"/>
  <c r="F53" i="1"/>
  <c r="A53" i="1"/>
  <c r="F54" i="1"/>
  <c r="A54" i="1"/>
  <c r="F55" i="1"/>
  <c r="A55" i="1"/>
  <c r="F56" i="1"/>
  <c r="A56" i="1"/>
  <c r="F57" i="1"/>
  <c r="A57" i="1"/>
  <c r="F58" i="1"/>
  <c r="A58" i="1"/>
  <c r="F59" i="1"/>
  <c r="A59" i="1"/>
  <c r="F60" i="1"/>
  <c r="A60" i="1"/>
  <c r="F61" i="1"/>
  <c r="A61" i="1"/>
  <c r="F62" i="1"/>
  <c r="A62" i="1"/>
  <c r="F63" i="1"/>
  <c r="A63" i="1"/>
  <c r="F64" i="1"/>
  <c r="A64" i="1"/>
  <c r="F65" i="1"/>
  <c r="A65" i="1"/>
  <c r="F66" i="1"/>
  <c r="A66" i="1"/>
  <c r="F67" i="1"/>
  <c r="A67" i="1"/>
  <c r="F68" i="1"/>
  <c r="A68" i="1"/>
  <c r="F69" i="1"/>
  <c r="A69" i="1"/>
  <c r="F70" i="1"/>
  <c r="A70" i="1"/>
  <c r="F71" i="1"/>
  <c r="A71" i="1"/>
  <c r="F72" i="1"/>
  <c r="A72" i="1"/>
  <c r="F73" i="1"/>
  <c r="A73" i="1"/>
  <c r="F74" i="1"/>
  <c r="A74" i="1"/>
  <c r="F75" i="1"/>
  <c r="A75" i="1"/>
  <c r="F76" i="1"/>
  <c r="A76" i="1"/>
  <c r="F77" i="1"/>
  <c r="A77" i="1"/>
  <c r="F78" i="1"/>
  <c r="A78" i="1"/>
  <c r="F79" i="1"/>
  <c r="A79" i="1"/>
  <c r="F80" i="1"/>
  <c r="A80" i="1"/>
  <c r="F81" i="1"/>
  <c r="A81" i="1"/>
  <c r="F82" i="1"/>
  <c r="A82" i="1"/>
  <c r="F83" i="1"/>
  <c r="A83" i="1"/>
  <c r="F84" i="1"/>
  <c r="A84" i="1"/>
  <c r="F85" i="1"/>
  <c r="A85" i="1"/>
  <c r="F86" i="1"/>
  <c r="A86" i="1"/>
  <c r="F87" i="1"/>
  <c r="A87" i="1"/>
  <c r="F88" i="1"/>
  <c r="A88" i="1"/>
  <c r="F89" i="1"/>
  <c r="A89" i="1"/>
  <c r="F90" i="1"/>
  <c r="A90" i="1"/>
  <c r="F91" i="1"/>
  <c r="A91" i="1"/>
  <c r="F92" i="1"/>
  <c r="A92" i="1"/>
  <c r="F93" i="1"/>
  <c r="A93" i="1"/>
  <c r="F94" i="1"/>
  <c r="A94" i="1"/>
  <c r="F95" i="1"/>
  <c r="A95" i="1"/>
  <c r="F96" i="1"/>
  <c r="A96" i="1"/>
  <c r="F97" i="1"/>
  <c r="A97" i="1"/>
  <c r="F98" i="1"/>
  <c r="A98" i="1"/>
  <c r="F99" i="1"/>
  <c r="A99" i="1"/>
  <c r="F100" i="1"/>
  <c r="A100" i="1"/>
  <c r="F101" i="1"/>
  <c r="A101" i="1"/>
  <c r="F102" i="1"/>
  <c r="A102" i="1"/>
  <c r="F103" i="1"/>
  <c r="A103" i="1"/>
  <c r="F104" i="1"/>
  <c r="A104" i="1"/>
  <c r="F105" i="1"/>
  <c r="A105" i="1"/>
  <c r="F106" i="1"/>
  <c r="A106" i="1"/>
  <c r="F107" i="1"/>
  <c r="A107" i="1"/>
  <c r="F108" i="1"/>
  <c r="A108" i="1"/>
  <c r="F109" i="1"/>
  <c r="A109" i="1"/>
  <c r="F110" i="1"/>
  <c r="A110" i="1"/>
  <c r="F111" i="1"/>
  <c r="A111" i="1"/>
  <c r="F112" i="1"/>
  <c r="A112" i="1"/>
  <c r="F113" i="1"/>
  <c r="A113" i="1"/>
  <c r="F114" i="1"/>
  <c r="A114" i="1"/>
  <c r="F115" i="1"/>
  <c r="A115" i="1"/>
  <c r="F116" i="1"/>
  <c r="A116" i="1"/>
  <c r="F117" i="1"/>
  <c r="A117" i="1"/>
  <c r="F118" i="1"/>
  <c r="A118" i="1"/>
  <c r="F119" i="1"/>
  <c r="A119" i="1"/>
  <c r="F120" i="1"/>
  <c r="A120" i="1"/>
  <c r="F121" i="1"/>
  <c r="A121" i="1"/>
  <c r="F122" i="1"/>
  <c r="A122" i="1"/>
  <c r="F123" i="1"/>
  <c r="A123" i="1"/>
  <c r="F124" i="1"/>
  <c r="A124" i="1"/>
  <c r="F125" i="1"/>
  <c r="A125" i="1"/>
  <c r="F126" i="1"/>
  <c r="A126" i="1"/>
  <c r="F127" i="1"/>
  <c r="A127" i="1"/>
  <c r="F128" i="1"/>
  <c r="A128" i="1"/>
  <c r="F129" i="1"/>
  <c r="A129" i="1"/>
  <c r="F130" i="1"/>
  <c r="A130" i="1"/>
  <c r="F131" i="1"/>
  <c r="A131" i="1"/>
  <c r="F132" i="1"/>
  <c r="A132" i="1"/>
  <c r="F133" i="1"/>
  <c r="A133" i="1"/>
  <c r="F134" i="1"/>
  <c r="A134" i="1"/>
  <c r="F135" i="1"/>
  <c r="A135" i="1"/>
  <c r="F136" i="1"/>
  <c r="A136" i="1"/>
  <c r="F137" i="1"/>
  <c r="A137" i="1"/>
  <c r="F138" i="1"/>
  <c r="A138" i="1"/>
  <c r="F139" i="1"/>
  <c r="A139" i="1"/>
  <c r="F140" i="1"/>
  <c r="A140" i="1"/>
  <c r="F141" i="1"/>
  <c r="A141" i="1"/>
  <c r="F142" i="1"/>
  <c r="A142" i="1"/>
  <c r="F143" i="1"/>
  <c r="A143" i="1"/>
  <c r="F144" i="1"/>
  <c r="A144" i="1"/>
  <c r="F145" i="1"/>
  <c r="A145" i="1"/>
  <c r="F146" i="1"/>
  <c r="A146" i="1"/>
  <c r="F147" i="1"/>
  <c r="A147" i="1"/>
  <c r="F148" i="1"/>
  <c r="A148" i="1"/>
  <c r="F149" i="1"/>
  <c r="A149" i="1"/>
  <c r="F150" i="1"/>
  <c r="A150" i="1"/>
  <c r="F151" i="1"/>
  <c r="A151" i="1"/>
  <c r="F152" i="1"/>
  <c r="A152" i="1"/>
  <c r="F153" i="1"/>
  <c r="A153" i="1"/>
  <c r="F154" i="1"/>
  <c r="A154" i="1"/>
  <c r="F155" i="1"/>
  <c r="A155" i="1"/>
  <c r="F156" i="1"/>
  <c r="A156" i="1"/>
  <c r="F157" i="1"/>
  <c r="A157" i="1"/>
  <c r="F158" i="1"/>
  <c r="A158" i="1"/>
  <c r="F159" i="1"/>
  <c r="A159" i="1"/>
  <c r="F160" i="1"/>
  <c r="A160" i="1"/>
  <c r="F161" i="1"/>
  <c r="A161" i="1"/>
  <c r="F162" i="1"/>
  <c r="A162" i="1"/>
  <c r="F163" i="1"/>
  <c r="A163" i="1"/>
  <c r="F164" i="1"/>
  <c r="A164" i="1"/>
  <c r="F165" i="1"/>
  <c r="A165" i="1"/>
  <c r="F166" i="1"/>
  <c r="A166" i="1"/>
  <c r="F167" i="1"/>
  <c r="A167" i="1"/>
  <c r="F168" i="1"/>
  <c r="A168" i="1"/>
  <c r="F169" i="1"/>
  <c r="A169" i="1"/>
  <c r="F170" i="1"/>
  <c r="A170" i="1"/>
  <c r="F171" i="1"/>
  <c r="A171" i="1"/>
  <c r="F172" i="1"/>
  <c r="A172" i="1"/>
  <c r="F173" i="1"/>
  <c r="A173" i="1"/>
  <c r="F174" i="1"/>
  <c r="A174" i="1"/>
  <c r="F175" i="1"/>
  <c r="A175" i="1"/>
  <c r="F176" i="1"/>
  <c r="A176" i="1"/>
  <c r="F177" i="1"/>
  <c r="A177" i="1"/>
  <c r="F178" i="1"/>
  <c r="A178" i="1"/>
  <c r="F179" i="1"/>
  <c r="A179" i="1"/>
  <c r="F180" i="1"/>
  <c r="A180" i="1"/>
  <c r="F181" i="1"/>
  <c r="A181" i="1"/>
  <c r="F182" i="1"/>
  <c r="A182" i="1"/>
  <c r="F183" i="1"/>
  <c r="A183" i="1"/>
  <c r="F184" i="1"/>
  <c r="A184" i="1"/>
  <c r="F185" i="1"/>
  <c r="A185" i="1"/>
  <c r="F186" i="1"/>
  <c r="A186" i="1"/>
  <c r="F187" i="1"/>
  <c r="A187" i="1"/>
  <c r="F188" i="1"/>
  <c r="A188" i="1"/>
  <c r="F189" i="1"/>
  <c r="A189" i="1"/>
  <c r="F190" i="1"/>
  <c r="A190" i="1"/>
  <c r="F191" i="1"/>
  <c r="A191" i="1"/>
  <c r="F192" i="1"/>
  <c r="A192" i="1"/>
  <c r="F193" i="1"/>
  <c r="A193" i="1"/>
  <c r="F194" i="1"/>
  <c r="A194" i="1"/>
  <c r="F195" i="1"/>
  <c r="A195" i="1"/>
  <c r="F196" i="1"/>
  <c r="A196" i="1"/>
  <c r="F197" i="1"/>
  <c r="A197" i="1"/>
  <c r="F198" i="1"/>
  <c r="A198" i="1"/>
  <c r="F199" i="1"/>
  <c r="A199" i="1"/>
  <c r="F200" i="1"/>
  <c r="A200" i="1"/>
  <c r="F201" i="1"/>
  <c r="A201" i="1"/>
  <c r="F202" i="1"/>
  <c r="A202" i="1"/>
  <c r="F203" i="1"/>
  <c r="A203" i="1"/>
  <c r="F204" i="1"/>
  <c r="A204" i="1"/>
  <c r="F205" i="1"/>
  <c r="A205" i="1"/>
  <c r="F206" i="1"/>
  <c r="A206" i="1"/>
  <c r="F207" i="1"/>
  <c r="A207" i="1"/>
  <c r="F208" i="1"/>
  <c r="A208" i="1"/>
  <c r="F209" i="1"/>
  <c r="A209" i="1"/>
  <c r="F210" i="1"/>
  <c r="A210" i="1"/>
  <c r="F211" i="1"/>
  <c r="A211" i="1"/>
  <c r="F212" i="1"/>
  <c r="A212" i="1"/>
  <c r="F213" i="1"/>
  <c r="A213" i="1"/>
  <c r="F214" i="1"/>
  <c r="A214" i="1"/>
  <c r="F215" i="1"/>
  <c r="A215" i="1"/>
  <c r="F216" i="1"/>
  <c r="A216" i="1"/>
  <c r="F217" i="1"/>
  <c r="A217" i="1"/>
  <c r="F218" i="1"/>
  <c r="A218" i="1"/>
  <c r="F219" i="1"/>
  <c r="A219" i="1"/>
  <c r="F220" i="1"/>
  <c r="A220" i="1"/>
  <c r="F221" i="1"/>
  <c r="A221" i="1"/>
  <c r="F222" i="1"/>
  <c r="A222" i="1"/>
  <c r="F223" i="1"/>
  <c r="A223" i="1"/>
  <c r="F224" i="1"/>
  <c r="A224" i="1"/>
  <c r="F225" i="1"/>
  <c r="A225" i="1"/>
  <c r="F226" i="1"/>
  <c r="A226" i="1"/>
  <c r="F227" i="1"/>
  <c r="A227" i="1"/>
  <c r="F228" i="1"/>
  <c r="A228" i="1"/>
  <c r="F229" i="1"/>
  <c r="A229" i="1"/>
  <c r="F230" i="1"/>
  <c r="A230" i="1"/>
  <c r="F231" i="1"/>
  <c r="A231" i="1"/>
  <c r="F232" i="1"/>
  <c r="A232" i="1"/>
  <c r="F233" i="1"/>
  <c r="A233" i="1"/>
  <c r="F234" i="1"/>
  <c r="A234" i="1"/>
  <c r="F235" i="1"/>
  <c r="A235" i="1"/>
  <c r="F236" i="1"/>
  <c r="A236" i="1"/>
  <c r="F237" i="1"/>
  <c r="A237" i="1"/>
</calcChain>
</file>

<file path=xl/sharedStrings.xml><?xml version="1.0" encoding="utf-8"?>
<sst xmlns="http://schemas.openxmlformats.org/spreadsheetml/2006/main" count="952" uniqueCount="229">
  <si>
    <t>Contrat</t>
  </si>
  <si>
    <t>Code client</t>
  </si>
  <si>
    <t>Client</t>
  </si>
  <si>
    <t>Nom</t>
  </si>
  <si>
    <t>Prénom</t>
  </si>
  <si>
    <t>Matricule</t>
  </si>
  <si>
    <t>Début</t>
  </si>
  <si>
    <t>Fin</t>
  </si>
  <si>
    <t>C25</t>
  </si>
  <si>
    <t>C1</t>
  </si>
  <si>
    <t>C115</t>
  </si>
  <si>
    <t>C116</t>
  </si>
  <si>
    <t>C17</t>
  </si>
  <si>
    <t>DURANT</t>
  </si>
  <si>
    <t>Laurent</t>
  </si>
  <si>
    <t>Centre dégivrage 1</t>
  </si>
  <si>
    <t>Nettoyage</t>
  </si>
  <si>
    <t>VITRES</t>
  </si>
  <si>
    <t>PRESTATIONS 2000</t>
  </si>
  <si>
    <t>PRESTATIONS 2001</t>
  </si>
  <si>
    <t>PRESTATIONS 2002</t>
  </si>
  <si>
    <t>PRESTATIONS 2003</t>
  </si>
  <si>
    <t>PRESTATIONS 2004</t>
  </si>
  <si>
    <t>PRESTATIONS 2005</t>
  </si>
  <si>
    <t>PRESTATIONS 2006</t>
  </si>
  <si>
    <t>PRESTATIONS 2007</t>
  </si>
  <si>
    <t>PRESTATIONS 2008</t>
  </si>
  <si>
    <t>PRESTATIONS 2009</t>
  </si>
  <si>
    <t>PRESTATIONS 2010</t>
  </si>
  <si>
    <t>PRESTATIONS 2011</t>
  </si>
  <si>
    <t>PRESTATIONS 2012</t>
  </si>
  <si>
    <t>PRESTATIONS 2013</t>
  </si>
  <si>
    <t>PRESTATIONS 2014</t>
  </si>
  <si>
    <t>PRESTATIONS 2015</t>
  </si>
  <si>
    <t>PRESTATIONS 2016</t>
  </si>
  <si>
    <t>PRESTATIONS 2017</t>
  </si>
  <si>
    <t>PRESTATIONS 2018</t>
  </si>
  <si>
    <t>PRESTATIONS 2019</t>
  </si>
  <si>
    <t>PRESTATIONS 2020</t>
  </si>
  <si>
    <t>PRESTATIONS 2021</t>
  </si>
  <si>
    <t>PRESTATIONS 2022</t>
  </si>
  <si>
    <t>PRESTATIONS 2023</t>
  </si>
  <si>
    <t>PRESTATIONS 2024</t>
  </si>
  <si>
    <t>PRESTATIONS 2025</t>
  </si>
  <si>
    <t>PRESTATIONS 2026</t>
  </si>
  <si>
    <t>PRESTATIONS 2027</t>
  </si>
  <si>
    <t>PRESTATIONS 2028</t>
  </si>
  <si>
    <t>PRESTATIONS 2029</t>
  </si>
  <si>
    <t>PRESTATIONS 2030</t>
  </si>
  <si>
    <t>PRESTATIONS 2031</t>
  </si>
  <si>
    <t>PRESTATIONS 2032</t>
  </si>
  <si>
    <t>PRESTATIONS 2033</t>
  </si>
  <si>
    <t>PRESTATIONS 2034</t>
  </si>
  <si>
    <t>PRESTATIONS 2035</t>
  </si>
  <si>
    <t>PRESTATIONS 2036</t>
  </si>
  <si>
    <t>PRESTATIONS 2037</t>
  </si>
  <si>
    <t>PRESTATIONS 2038</t>
  </si>
  <si>
    <t>PRESTATIONS 2039</t>
  </si>
  <si>
    <t>PRESTATIONS 2040</t>
  </si>
  <si>
    <t>PRESTATIONS 2041</t>
  </si>
  <si>
    <t>PRESTATIONS 2042</t>
  </si>
  <si>
    <t>PRESTATIONS 2043</t>
  </si>
  <si>
    <t>PRESTATIONS 2044</t>
  </si>
  <si>
    <t>PRESTATIONS 2045</t>
  </si>
  <si>
    <t>PRESTATIONS 2046</t>
  </si>
  <si>
    <t>PRESTATIONS 2047</t>
  </si>
  <si>
    <t>PRESTATIONS 2048</t>
  </si>
  <si>
    <t>PRESTATIONS 2049</t>
  </si>
  <si>
    <t>PRESTATIONS 2050</t>
  </si>
  <si>
    <t>PRESTATIONS 2051</t>
  </si>
  <si>
    <t>PRESTATIONS 2052</t>
  </si>
  <si>
    <t>PRESTATIONS 2053</t>
  </si>
  <si>
    <t>PRESTATIONS 2054</t>
  </si>
  <si>
    <t>PRESTATIONS 2055</t>
  </si>
  <si>
    <t>PRESTATIONS 2056</t>
  </si>
  <si>
    <t>PRESTATIONS 2057</t>
  </si>
  <si>
    <t>PRESTATIONS 2058</t>
  </si>
  <si>
    <t>PRESTATIONS 2059</t>
  </si>
  <si>
    <t>PRESTATIONS 2060</t>
  </si>
  <si>
    <t>PRESTATIONS 2061</t>
  </si>
  <si>
    <t>PRESTATIONS 2062</t>
  </si>
  <si>
    <t>PRESTATIONS 2063</t>
  </si>
  <si>
    <t>PRESTATIONS 2064</t>
  </si>
  <si>
    <t>PRESTATIONS 2065</t>
  </si>
  <si>
    <t>PRESTATIONS 2066</t>
  </si>
  <si>
    <t>PRESTATIONS 2067</t>
  </si>
  <si>
    <t>PRESTATIONS 2068</t>
  </si>
  <si>
    <t>PRESTATIONS 2069</t>
  </si>
  <si>
    <t>PRESTATIONS 2070</t>
  </si>
  <si>
    <t>PRESTATIONS 2071</t>
  </si>
  <si>
    <t>PRESTATIONS 2072</t>
  </si>
  <si>
    <t>PRESTATIONS 2073</t>
  </si>
  <si>
    <t>PRESTATIONS 2074</t>
  </si>
  <si>
    <t>PRESTATIONS 2075</t>
  </si>
  <si>
    <t>PRESTATIONS 2076</t>
  </si>
  <si>
    <t>PRESTATIONS 2077</t>
  </si>
  <si>
    <t>PRESTATIONS 2078</t>
  </si>
  <si>
    <t>PRESTATIONS 2079</t>
  </si>
  <si>
    <t>PRESTATIONS 2080</t>
  </si>
  <si>
    <t>PRESTATIONS 2081</t>
  </si>
  <si>
    <t>PRESTATIONS 2082</t>
  </si>
  <si>
    <t>PRESTATIONS 2083</t>
  </si>
  <si>
    <t>PRESTATIONS 2084</t>
  </si>
  <si>
    <t>PRESTATIONS 2085</t>
  </si>
  <si>
    <t>PRESTATIONS 2086</t>
  </si>
  <si>
    <t>PRESTATIONS 2087</t>
  </si>
  <si>
    <t>PRESTATIONS 2088</t>
  </si>
  <si>
    <t>PRESTATIONS 2089</t>
  </si>
  <si>
    <t>PRESTATIONS 2090</t>
  </si>
  <si>
    <t>PRESTATIONS 2091</t>
  </si>
  <si>
    <t>PRESTATIONS 2092</t>
  </si>
  <si>
    <t>PRESTATIONS 2093</t>
  </si>
  <si>
    <t>PRESTATIONS 2094</t>
  </si>
  <si>
    <t>PRESTATIONS 2095</t>
  </si>
  <si>
    <t>PRESTATIONS 2096</t>
  </si>
  <si>
    <t>PRESTATIONS 2097</t>
  </si>
  <si>
    <t>PRESTATIONS 2098</t>
  </si>
  <si>
    <t>PRESTATIONS 2099</t>
  </si>
  <si>
    <t>PRESTATIONS 2100</t>
  </si>
  <si>
    <t>PRESTATIONS 2101</t>
  </si>
  <si>
    <t>PRESTATIONS 2102</t>
  </si>
  <si>
    <t>PRESTATIONS 2103</t>
  </si>
  <si>
    <t>PRESTATIONS 2104</t>
  </si>
  <si>
    <t>PRESTATIONS 2105</t>
  </si>
  <si>
    <t>PRESTATIONS 2106</t>
  </si>
  <si>
    <t>PRESTATIONS 2107</t>
  </si>
  <si>
    <t>PRESTATIONS 2108</t>
  </si>
  <si>
    <t>PRESTATIONS 2109</t>
  </si>
  <si>
    <t>PRESTATIONS 2110</t>
  </si>
  <si>
    <t>PRESTATIONS 2111</t>
  </si>
  <si>
    <t>PRESTATIONS 2112</t>
  </si>
  <si>
    <t>PRESTATIONS 2113</t>
  </si>
  <si>
    <t>PRESTATIONS 2114</t>
  </si>
  <si>
    <t>PRESTATIONS 2115</t>
  </si>
  <si>
    <t>PRESTATIONS 2116</t>
  </si>
  <si>
    <t>PRESTATIONS 2117</t>
  </si>
  <si>
    <t>PRESTATIONS 2118</t>
  </si>
  <si>
    <t>PRESTATIONS 2119</t>
  </si>
  <si>
    <t>PRESTATIONS 2120</t>
  </si>
  <si>
    <t>PRESTATIONS 2121</t>
  </si>
  <si>
    <t>PRESTATIONS 2122</t>
  </si>
  <si>
    <t>PRESTATIONS 2123</t>
  </si>
  <si>
    <t>PRESTATIONS 2124</t>
  </si>
  <si>
    <t>PRESTATIONS 2125</t>
  </si>
  <si>
    <t>PRESTATIONS 2126</t>
  </si>
  <si>
    <t>PRESTATIONS 2127</t>
  </si>
  <si>
    <t>PRESTATIONS 2128</t>
  </si>
  <si>
    <t>PRESTATIONS 2129</t>
  </si>
  <si>
    <t>PRESTATIONS 2130</t>
  </si>
  <si>
    <t>PRESTATIONS 2131</t>
  </si>
  <si>
    <t>PRESTATIONS 2132</t>
  </si>
  <si>
    <t>PRESTATIONS 2133</t>
  </si>
  <si>
    <t>PRESTATIONS 2134</t>
  </si>
  <si>
    <t>PRESTATIONS 2135</t>
  </si>
  <si>
    <t>PRESTATIONS 2136</t>
  </si>
  <si>
    <t>PRESTATIONS 2137</t>
  </si>
  <si>
    <t>PRESTATIONS 2138</t>
  </si>
  <si>
    <t>PRESTATIONS 2139</t>
  </si>
  <si>
    <t>PRESTATIONS 2140</t>
  </si>
  <si>
    <t>PRESTATIONS 2141</t>
  </si>
  <si>
    <t>PRESTATIONS 2142</t>
  </si>
  <si>
    <t>PRESTATIONS 2143</t>
  </si>
  <si>
    <t>PRESTATIONS 2144</t>
  </si>
  <si>
    <t>PRESTATIONS 2145</t>
  </si>
  <si>
    <t>PRESTATIONS 2146</t>
  </si>
  <si>
    <t>PRESTATIONS 2147</t>
  </si>
  <si>
    <t>PRESTATIONS 2148</t>
  </si>
  <si>
    <t>PRESTATIONS 2149</t>
  </si>
  <si>
    <t>PRESTATIONS 2150</t>
  </si>
  <si>
    <t>PRESTATIONS 2151</t>
  </si>
  <si>
    <t>PRESTATIONS 2152</t>
  </si>
  <si>
    <t>PRESTATIONS 2153</t>
  </si>
  <si>
    <t>PRESTATIONS 2154</t>
  </si>
  <si>
    <t>PRESTATIONS 2155</t>
  </si>
  <si>
    <t>PRESTATIONS 2156</t>
  </si>
  <si>
    <t>PRESTATIONS 2157</t>
  </si>
  <si>
    <t>PRESTATIONS 2158</t>
  </si>
  <si>
    <t>PRESTATIONS 2159</t>
  </si>
  <si>
    <t>PRESTATIONS 2160</t>
  </si>
  <si>
    <t>PRESTATIONS 2161</t>
  </si>
  <si>
    <t>PRESTATIONS 2162</t>
  </si>
  <si>
    <t>PRESTATIONS 2163</t>
  </si>
  <si>
    <t>PRESTATIONS 2164</t>
  </si>
  <si>
    <t>PRESTATIONS 2165</t>
  </si>
  <si>
    <t>PRESTATIONS 2166</t>
  </si>
  <si>
    <t>PRESTATIONS 2167</t>
  </si>
  <si>
    <t>PRESTATIONS 2168</t>
  </si>
  <si>
    <t>PRESTATIONS 2169</t>
  </si>
  <si>
    <t>PRESTATIONS 2170</t>
  </si>
  <si>
    <t>PRESTATIONS 2171</t>
  </si>
  <si>
    <t>PRESTATIONS 2172</t>
  </si>
  <si>
    <t>PRESTATIONS 2173</t>
  </si>
  <si>
    <t>PRESTATIONS 2174</t>
  </si>
  <si>
    <t>PRESTATIONS 2175</t>
  </si>
  <si>
    <t>PRESTATIONS 2176</t>
  </si>
  <si>
    <t>PRESTATIONS 2177</t>
  </si>
  <si>
    <t>PRESTATIONS 2178</t>
  </si>
  <si>
    <t>PRESTATIONS 2179</t>
  </si>
  <si>
    <t>PRESTATIONS 2180</t>
  </si>
  <si>
    <t>PRESTATIONS 2181</t>
  </si>
  <si>
    <t>PRESTATIONS 2182</t>
  </si>
  <si>
    <t>PRESTATIONS 2183</t>
  </si>
  <si>
    <t>PRESTATIONS 2184</t>
  </si>
  <si>
    <t>PRESTATIONS 2185</t>
  </si>
  <si>
    <t>PRESTATIONS 2186</t>
  </si>
  <si>
    <t>PRESTATIONS 2187</t>
  </si>
  <si>
    <t>PRESTATIONS 2188</t>
  </si>
  <si>
    <t>PRESTATIONS 2189</t>
  </si>
  <si>
    <t>PRESTATIONS 2190</t>
  </si>
  <si>
    <t>PRESTATIONS 2191</t>
  </si>
  <si>
    <t>PRESTATIONS 2192</t>
  </si>
  <si>
    <t>PRESTATIONS 2193</t>
  </si>
  <si>
    <t>PRESTATIONS 2194</t>
  </si>
  <si>
    <t>PRESTATIONS 2195</t>
  </si>
  <si>
    <t>PRESTATIONS 2196</t>
  </si>
  <si>
    <t>PRESTATIONS 2197</t>
  </si>
  <si>
    <t>PRESTATIONS 2198</t>
  </si>
  <si>
    <t>PRESTATIONS 2199</t>
  </si>
  <si>
    <t>PRESTATIONS 2200</t>
  </si>
  <si>
    <t>PRESTATIONS 2201</t>
  </si>
  <si>
    <t>PRESTATIONS 2202</t>
  </si>
  <si>
    <t>PRESTATIONS 2203</t>
  </si>
  <si>
    <t>PRESTATIONS 2204</t>
  </si>
  <si>
    <t>PRESTATIONS 2205</t>
  </si>
  <si>
    <t>PRESTATIONS 2206</t>
  </si>
  <si>
    <t>PRESTATIONS 2207</t>
  </si>
  <si>
    <t>PRESTATIONS 2208</t>
  </si>
  <si>
    <t>PRESTATIONS 2209</t>
  </si>
  <si>
    <t>PRESTATIONS 2210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</si>
</sst>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7"/>
  <sheetViews>
    <sheetView tabSelected="1" topLeftCell="A18" workbookViewId="0">
      <selection activeCell="K6" sqref="K6"/>
    </sheetView>
  </sheetViews>
  <sheetFormatPr baseColWidth="10" defaultRowHeight="15" x14ac:dyDescent="0.25"/>
  <cols>
    <col min="1" max="1" width="13.140625" style="2" customWidth="1"/>
    <col min="2" max="2" width="20.42578125" style="2" customWidth="1"/>
    <col min="3" max="5" width="20.42578125" customWidth="1"/>
    <col min="6" max="8" width="20.42578125" style="2" customWidth="1"/>
  </cols>
  <sheetData>
    <row r="1" spans="1:8" ht="26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5" t="str">
        <f>"00158871"</f>
        <v>00158871</v>
      </c>
      <c r="B2" s="5" t="s">
        <v>9</v>
      </c>
      <c r="C2" s="3" t="s">
        <v>15</v>
      </c>
      <c r="D2" s="3" t="s">
        <v>13</v>
      </c>
      <c r="E2" s="3" t="s">
        <v>14</v>
      </c>
      <c r="F2" s="5" t="str">
        <f>"04510"</f>
        <v>04510</v>
      </c>
      <c r="G2" s="4">
        <v>45243</v>
      </c>
      <c r="H2" s="4">
        <v>45243</v>
      </c>
    </row>
    <row r="3" spans="1:8" x14ac:dyDescent="0.25">
      <c r="A3" s="5" t="str">
        <f>"00163440"</f>
        <v>00163440</v>
      </c>
      <c r="B3" s="5" t="s">
        <v>9</v>
      </c>
      <c r="C3" s="3" t="s">
        <v>15</v>
      </c>
      <c r="D3" s="3" t="s">
        <v>13</v>
      </c>
      <c r="E3" s="3" t="s">
        <v>14</v>
      </c>
      <c r="F3" s="5" t="str">
        <f>"04510"</f>
        <v>04510</v>
      </c>
      <c r="G3" s="4">
        <v>45252</v>
      </c>
      <c r="H3" s="4">
        <v>45252</v>
      </c>
    </row>
    <row r="4" spans="1:8" x14ac:dyDescent="0.25">
      <c r="A4" s="5" t="str">
        <f>"00159742"</f>
        <v>00159742</v>
      </c>
      <c r="B4" s="5" t="s">
        <v>12</v>
      </c>
      <c r="C4" s="3" t="s">
        <v>17</v>
      </c>
      <c r="D4" s="3" t="s">
        <v>13</v>
      </c>
      <c r="E4" s="3" t="s">
        <v>14</v>
      </c>
      <c r="F4" s="5" t="str">
        <f>"04510"</f>
        <v>04510</v>
      </c>
      <c r="G4" s="4">
        <v>45252</v>
      </c>
      <c r="H4" s="4">
        <v>45252</v>
      </c>
    </row>
    <row r="5" spans="1:8" x14ac:dyDescent="0.25">
      <c r="A5" s="5" t="str">
        <f>"00163441"</f>
        <v>00163441</v>
      </c>
      <c r="B5" s="5" t="s">
        <v>9</v>
      </c>
      <c r="C5" s="3" t="s">
        <v>15</v>
      </c>
      <c r="D5" s="3" t="s">
        <v>13</v>
      </c>
      <c r="E5" s="3" t="s">
        <v>14</v>
      </c>
      <c r="F5" s="5" t="str">
        <f>"04510"</f>
        <v>04510</v>
      </c>
      <c r="G5" s="4">
        <v>45257</v>
      </c>
      <c r="H5" s="4">
        <v>45257</v>
      </c>
    </row>
    <row r="6" spans="1:8" x14ac:dyDescent="0.25">
      <c r="A6" s="5" t="str">
        <f>"00163442"</f>
        <v>00163442</v>
      </c>
      <c r="B6" s="5" t="s">
        <v>9</v>
      </c>
      <c r="C6" s="3" t="s">
        <v>15</v>
      </c>
      <c r="D6" s="3" t="s">
        <v>13</v>
      </c>
      <c r="E6" s="3" t="s">
        <v>14</v>
      </c>
      <c r="F6" s="5" t="str">
        <f>"04510"</f>
        <v>04510</v>
      </c>
      <c r="G6" s="4">
        <v>45258</v>
      </c>
      <c r="H6" s="4">
        <v>45258</v>
      </c>
    </row>
    <row r="7" spans="1:8" x14ac:dyDescent="0.25">
      <c r="A7" s="5" t="str">
        <f>"00163443"</f>
        <v>00163443</v>
      </c>
      <c r="B7" s="5" t="s">
        <v>9</v>
      </c>
      <c r="C7" s="3" t="s">
        <v>15</v>
      </c>
      <c r="D7" s="3" t="s">
        <v>13</v>
      </c>
      <c r="E7" s="3" t="s">
        <v>14</v>
      </c>
      <c r="F7" s="5" t="str">
        <f>"04510"</f>
        <v>04510</v>
      </c>
      <c r="G7" s="4">
        <v>45259</v>
      </c>
      <c r="H7" s="4">
        <v>45259</v>
      </c>
    </row>
    <row r="8" spans="1:8" x14ac:dyDescent="0.25">
      <c r="A8" s="5" t="str">
        <f>"00174652"</f>
        <v>00174652</v>
      </c>
      <c r="B8" s="5" t="s">
        <v>8</v>
      </c>
      <c r="C8" s="3" t="s">
        <v>228</v>
      </c>
      <c r="D8" s="3" t="s">
        <v>13</v>
      </c>
      <c r="E8" s="3" t="s">
        <v>14</v>
      </c>
      <c r="F8" s="5" t="str">
        <f>"04510"</f>
        <v>04510</v>
      </c>
      <c r="G8" s="4">
        <v>45293</v>
      </c>
      <c r="H8" s="4">
        <v>45295</v>
      </c>
    </row>
    <row r="9" spans="1:8" x14ac:dyDescent="0.25">
      <c r="A9" s="5" t="str">
        <f>"00174653"</f>
        <v>00174653</v>
      </c>
      <c r="B9" s="5" t="s">
        <v>8</v>
      </c>
      <c r="C9" s="3" t="s">
        <v>227</v>
      </c>
      <c r="D9" s="3" t="s">
        <v>13</v>
      </c>
      <c r="E9" s="3" t="s">
        <v>14</v>
      </c>
      <c r="F9" s="5" t="str">
        <f>"04510"</f>
        <v>04510</v>
      </c>
      <c r="G9" s="4">
        <v>45299</v>
      </c>
      <c r="H9" s="4">
        <v>45301</v>
      </c>
    </row>
    <row r="10" spans="1:8" x14ac:dyDescent="0.25">
      <c r="A10" s="5" t="str">
        <f>"00175186"</f>
        <v>00175186</v>
      </c>
      <c r="B10" s="5" t="s">
        <v>9</v>
      </c>
      <c r="C10" s="3" t="s">
        <v>15</v>
      </c>
      <c r="D10" s="3" t="s">
        <v>13</v>
      </c>
      <c r="E10" s="3" t="s">
        <v>14</v>
      </c>
      <c r="F10" s="5" t="str">
        <f>"04510"</f>
        <v>04510</v>
      </c>
      <c r="G10" s="4">
        <v>45301</v>
      </c>
      <c r="H10" s="4">
        <v>45301</v>
      </c>
    </row>
    <row r="11" spans="1:8" x14ac:dyDescent="0.25">
      <c r="A11" s="5" t="str">
        <f>"00175187"</f>
        <v>00175187</v>
      </c>
      <c r="B11" s="5" t="s">
        <v>9</v>
      </c>
      <c r="C11" s="3" t="s">
        <v>15</v>
      </c>
      <c r="D11" s="3" t="s">
        <v>13</v>
      </c>
      <c r="E11" s="3" t="s">
        <v>14</v>
      </c>
      <c r="F11" s="5" t="str">
        <f>"04510"</f>
        <v>04510</v>
      </c>
      <c r="G11" s="4">
        <v>45304</v>
      </c>
      <c r="H11" s="4">
        <v>45304</v>
      </c>
    </row>
    <row r="12" spans="1:8" x14ac:dyDescent="0.25">
      <c r="A12" s="5" t="str">
        <f>"00174654"</f>
        <v>00174654</v>
      </c>
      <c r="B12" s="5" t="s">
        <v>8</v>
      </c>
      <c r="C12" s="3" t="s">
        <v>226</v>
      </c>
      <c r="D12" s="3" t="s">
        <v>13</v>
      </c>
      <c r="E12" s="3" t="s">
        <v>14</v>
      </c>
      <c r="F12" s="5" t="str">
        <f>"04510"</f>
        <v>04510</v>
      </c>
      <c r="G12" s="4">
        <v>45305</v>
      </c>
      <c r="H12" s="4">
        <v>45307</v>
      </c>
    </row>
    <row r="13" spans="1:8" x14ac:dyDescent="0.25">
      <c r="A13" s="5" t="str">
        <f>"00175188"</f>
        <v>00175188</v>
      </c>
      <c r="B13" s="5" t="s">
        <v>9</v>
      </c>
      <c r="C13" s="3" t="s">
        <v>15</v>
      </c>
      <c r="D13" s="3" t="s">
        <v>13</v>
      </c>
      <c r="E13" s="3" t="s">
        <v>14</v>
      </c>
      <c r="F13" s="5" t="str">
        <f>"04510"</f>
        <v>04510</v>
      </c>
      <c r="G13" s="4">
        <v>45310</v>
      </c>
      <c r="H13" s="4">
        <v>45310</v>
      </c>
    </row>
    <row r="14" spans="1:8" x14ac:dyDescent="0.25">
      <c r="A14" s="5" t="str">
        <f>"00174655"</f>
        <v>00174655</v>
      </c>
      <c r="B14" s="5" t="s">
        <v>8</v>
      </c>
      <c r="C14" s="3" t="s">
        <v>225</v>
      </c>
      <c r="D14" s="3" t="s">
        <v>13</v>
      </c>
      <c r="E14" s="3" t="s">
        <v>14</v>
      </c>
      <c r="F14" s="5" t="str">
        <f>"04510"</f>
        <v>04510</v>
      </c>
      <c r="G14" s="4">
        <v>45311</v>
      </c>
      <c r="H14" s="4">
        <v>45313</v>
      </c>
    </row>
    <row r="15" spans="1:8" x14ac:dyDescent="0.25">
      <c r="A15" s="5" t="str">
        <f>"00174656"</f>
        <v>00174656</v>
      </c>
      <c r="B15" s="5" t="s">
        <v>8</v>
      </c>
      <c r="C15" s="3" t="s">
        <v>224</v>
      </c>
      <c r="D15" s="3" t="s">
        <v>13</v>
      </c>
      <c r="E15" s="3" t="s">
        <v>14</v>
      </c>
      <c r="F15" s="5" t="str">
        <f>"04510"</f>
        <v>04510</v>
      </c>
      <c r="G15" s="4">
        <v>45317</v>
      </c>
      <c r="H15" s="4">
        <v>45320</v>
      </c>
    </row>
    <row r="16" spans="1:8" x14ac:dyDescent="0.25">
      <c r="A16" s="5" t="str">
        <f>"00185403"</f>
        <v>00185403</v>
      </c>
      <c r="B16" s="5" t="s">
        <v>8</v>
      </c>
      <c r="C16" s="3" t="s">
        <v>223</v>
      </c>
      <c r="D16" s="3" t="s">
        <v>13</v>
      </c>
      <c r="E16" s="3" t="s">
        <v>14</v>
      </c>
      <c r="F16" s="5" t="str">
        <f>"04510"</f>
        <v>04510</v>
      </c>
      <c r="G16" s="4">
        <v>45352</v>
      </c>
      <c r="H16" s="4">
        <v>45352</v>
      </c>
    </row>
    <row r="17" spans="1:8" x14ac:dyDescent="0.25">
      <c r="A17" s="5" t="str">
        <f>"00185404"</f>
        <v>00185404</v>
      </c>
      <c r="B17" s="5" t="s">
        <v>8</v>
      </c>
      <c r="C17" s="3" t="s">
        <v>222</v>
      </c>
      <c r="D17" s="3" t="s">
        <v>13</v>
      </c>
      <c r="E17" s="3" t="s">
        <v>14</v>
      </c>
      <c r="F17" s="5" t="str">
        <f>"04510"</f>
        <v>04510</v>
      </c>
      <c r="G17" s="4">
        <v>45353</v>
      </c>
      <c r="H17" s="4">
        <v>45353</v>
      </c>
    </row>
    <row r="18" spans="1:8" x14ac:dyDescent="0.25">
      <c r="A18" s="5" t="str">
        <f>"00185405"</f>
        <v>00185405</v>
      </c>
      <c r="B18" s="5" t="s">
        <v>8</v>
      </c>
      <c r="C18" s="3" t="s">
        <v>221</v>
      </c>
      <c r="D18" s="3" t="s">
        <v>13</v>
      </c>
      <c r="E18" s="3" t="s">
        <v>14</v>
      </c>
      <c r="F18" s="5" t="str">
        <f>"04510"</f>
        <v>04510</v>
      </c>
      <c r="G18" s="4">
        <v>45354</v>
      </c>
      <c r="H18" s="4">
        <v>45354</v>
      </c>
    </row>
    <row r="19" spans="1:8" x14ac:dyDescent="0.25">
      <c r="A19" s="5" t="str">
        <f>"00190639"</f>
        <v>00190639</v>
      </c>
      <c r="B19" s="5" t="s">
        <v>8</v>
      </c>
      <c r="C19" s="3" t="s">
        <v>220</v>
      </c>
      <c r="D19" s="3" t="s">
        <v>13</v>
      </c>
      <c r="E19" s="3" t="s">
        <v>14</v>
      </c>
      <c r="F19" s="5" t="str">
        <f>"04510"</f>
        <v>04510</v>
      </c>
      <c r="G19" s="4">
        <v>45356</v>
      </c>
      <c r="H19" s="4">
        <v>45356</v>
      </c>
    </row>
    <row r="20" spans="1:8" x14ac:dyDescent="0.25">
      <c r="A20" s="5" t="str">
        <f>"00190640"</f>
        <v>00190640</v>
      </c>
      <c r="B20" s="5" t="s">
        <v>8</v>
      </c>
      <c r="C20" s="3" t="s">
        <v>219</v>
      </c>
      <c r="D20" s="3" t="s">
        <v>13</v>
      </c>
      <c r="E20" s="3" t="s">
        <v>14</v>
      </c>
      <c r="F20" s="5" t="str">
        <f>"04510"</f>
        <v>04510</v>
      </c>
      <c r="G20" s="4">
        <v>45358</v>
      </c>
      <c r="H20" s="4">
        <v>45358</v>
      </c>
    </row>
    <row r="21" spans="1:8" x14ac:dyDescent="0.25">
      <c r="A21" s="5" t="str">
        <f>"00190641"</f>
        <v>00190641</v>
      </c>
      <c r="B21" s="5" t="s">
        <v>8</v>
      </c>
      <c r="C21" s="3" t="s">
        <v>218</v>
      </c>
      <c r="D21" s="3" t="s">
        <v>13</v>
      </c>
      <c r="E21" s="3" t="s">
        <v>14</v>
      </c>
      <c r="F21" s="5" t="str">
        <f>"04510"</f>
        <v>04510</v>
      </c>
      <c r="G21" s="4">
        <v>45362</v>
      </c>
      <c r="H21" s="4">
        <v>45362</v>
      </c>
    </row>
    <row r="22" spans="1:8" x14ac:dyDescent="0.25">
      <c r="A22" s="5" t="str">
        <f>"00190642"</f>
        <v>00190642</v>
      </c>
      <c r="B22" s="5" t="s">
        <v>8</v>
      </c>
      <c r="C22" s="3" t="s">
        <v>217</v>
      </c>
      <c r="D22" s="3" t="s">
        <v>13</v>
      </c>
      <c r="E22" s="3" t="s">
        <v>14</v>
      </c>
      <c r="F22" s="5" t="str">
        <f>"04510"</f>
        <v>04510</v>
      </c>
      <c r="G22" s="4">
        <v>45364</v>
      </c>
      <c r="H22" s="4">
        <v>45366</v>
      </c>
    </row>
    <row r="23" spans="1:8" x14ac:dyDescent="0.25">
      <c r="A23" s="5" t="str">
        <f>"00190643"</f>
        <v>00190643</v>
      </c>
      <c r="B23" s="5" t="s">
        <v>8</v>
      </c>
      <c r="C23" s="3" t="s">
        <v>216</v>
      </c>
      <c r="D23" s="3" t="s">
        <v>13</v>
      </c>
      <c r="E23" s="3" t="s">
        <v>14</v>
      </c>
      <c r="F23" s="5" t="str">
        <f>"04510"</f>
        <v>04510</v>
      </c>
      <c r="G23" s="4">
        <v>45370</v>
      </c>
      <c r="H23" s="4">
        <v>45370</v>
      </c>
    </row>
    <row r="24" spans="1:8" x14ac:dyDescent="0.25">
      <c r="A24" s="5" t="str">
        <f>"00190644"</f>
        <v>00190644</v>
      </c>
      <c r="B24" s="5" t="s">
        <v>8</v>
      </c>
      <c r="C24" s="3" t="s">
        <v>215</v>
      </c>
      <c r="D24" s="3" t="s">
        <v>13</v>
      </c>
      <c r="E24" s="3" t="s">
        <v>14</v>
      </c>
      <c r="F24" s="5" t="str">
        <f>"04510"</f>
        <v>04510</v>
      </c>
      <c r="G24" s="4">
        <v>45378</v>
      </c>
      <c r="H24" s="4">
        <v>45378</v>
      </c>
    </row>
    <row r="25" spans="1:8" x14ac:dyDescent="0.25">
      <c r="A25" s="5" t="str">
        <f>"00190645"</f>
        <v>00190645</v>
      </c>
      <c r="B25" s="5" t="s">
        <v>8</v>
      </c>
      <c r="C25" s="3" t="s">
        <v>214</v>
      </c>
      <c r="D25" s="3" t="s">
        <v>13</v>
      </c>
      <c r="E25" s="3" t="s">
        <v>14</v>
      </c>
      <c r="F25" s="5" t="str">
        <f>"04510"</f>
        <v>04510</v>
      </c>
      <c r="G25" s="4">
        <v>45380</v>
      </c>
      <c r="H25" s="4">
        <v>45382</v>
      </c>
    </row>
    <row r="26" spans="1:8" x14ac:dyDescent="0.25">
      <c r="A26" s="5" t="str">
        <f>"00195694"</f>
        <v>00195694</v>
      </c>
      <c r="B26" s="5" t="s">
        <v>8</v>
      </c>
      <c r="C26" s="3" t="s">
        <v>213</v>
      </c>
      <c r="D26" s="3" t="s">
        <v>13</v>
      </c>
      <c r="E26" s="3" t="s">
        <v>14</v>
      </c>
      <c r="F26" s="5" t="str">
        <f>"04510"</f>
        <v>04510</v>
      </c>
      <c r="G26" s="4">
        <v>45386</v>
      </c>
      <c r="H26" s="4">
        <v>45388</v>
      </c>
    </row>
    <row r="27" spans="1:8" x14ac:dyDescent="0.25">
      <c r="A27" s="5" t="str">
        <f>"00195666"</f>
        <v>00195666</v>
      </c>
      <c r="B27" s="5" t="s">
        <v>8</v>
      </c>
      <c r="C27" s="3" t="s">
        <v>212</v>
      </c>
      <c r="D27" s="3" t="s">
        <v>13</v>
      </c>
      <c r="E27" s="3" t="s">
        <v>14</v>
      </c>
      <c r="F27" s="5" t="str">
        <f>"04510"</f>
        <v>04510</v>
      </c>
      <c r="G27" s="4">
        <v>45393</v>
      </c>
      <c r="H27" s="4">
        <v>45393</v>
      </c>
    </row>
    <row r="28" spans="1:8" x14ac:dyDescent="0.25">
      <c r="A28" s="5" t="str">
        <f>"00195695"</f>
        <v>00195695</v>
      </c>
      <c r="B28" s="5" t="s">
        <v>8</v>
      </c>
      <c r="C28" s="3" t="s">
        <v>211</v>
      </c>
      <c r="D28" s="3" t="s">
        <v>13</v>
      </c>
      <c r="E28" s="3" t="s">
        <v>14</v>
      </c>
      <c r="F28" s="5" t="str">
        <f>"04510"</f>
        <v>04510</v>
      </c>
      <c r="G28" s="4">
        <v>45394</v>
      </c>
      <c r="H28" s="4">
        <v>45399</v>
      </c>
    </row>
    <row r="29" spans="1:8" x14ac:dyDescent="0.25">
      <c r="A29" s="5" t="str">
        <f>"00195667"</f>
        <v>00195667</v>
      </c>
      <c r="B29" s="5" t="s">
        <v>8</v>
      </c>
      <c r="C29" s="3" t="s">
        <v>210</v>
      </c>
      <c r="D29" s="3" t="s">
        <v>13</v>
      </c>
      <c r="E29" s="3" t="s">
        <v>14</v>
      </c>
      <c r="F29" s="5" t="str">
        <f>"04510"</f>
        <v>04510</v>
      </c>
      <c r="G29" s="4">
        <v>45400</v>
      </c>
      <c r="H29" s="4">
        <v>45400</v>
      </c>
    </row>
    <row r="30" spans="1:8" x14ac:dyDescent="0.25">
      <c r="A30" s="5" t="str">
        <f>"00195696"</f>
        <v>00195696</v>
      </c>
      <c r="B30" s="5" t="s">
        <v>8</v>
      </c>
      <c r="C30" s="3" t="s">
        <v>209</v>
      </c>
      <c r="D30" s="3" t="s">
        <v>13</v>
      </c>
      <c r="E30" s="3" t="s">
        <v>14</v>
      </c>
      <c r="F30" s="5" t="str">
        <f>"04510"</f>
        <v>04510</v>
      </c>
      <c r="G30" s="4">
        <v>45404</v>
      </c>
      <c r="H30" s="4">
        <v>45404</v>
      </c>
    </row>
    <row r="31" spans="1:8" x14ac:dyDescent="0.25">
      <c r="A31" s="5" t="str">
        <f>"00197727"</f>
        <v>00197727</v>
      </c>
      <c r="B31" s="5" t="s">
        <v>8</v>
      </c>
      <c r="C31" s="3" t="s">
        <v>208</v>
      </c>
      <c r="D31" s="3" t="s">
        <v>13</v>
      </c>
      <c r="E31" s="3" t="s">
        <v>14</v>
      </c>
      <c r="F31" s="5" t="str">
        <f>"04510"</f>
        <v>04510</v>
      </c>
      <c r="G31" s="4">
        <v>45405</v>
      </c>
      <c r="H31" s="4">
        <v>45406</v>
      </c>
    </row>
    <row r="32" spans="1:8" x14ac:dyDescent="0.25">
      <c r="A32" s="5" t="str">
        <f>"00197728"</f>
        <v>00197728</v>
      </c>
      <c r="B32" s="5" t="s">
        <v>8</v>
      </c>
      <c r="C32" s="3" t="s">
        <v>207</v>
      </c>
      <c r="D32" s="3" t="s">
        <v>13</v>
      </c>
      <c r="E32" s="3" t="s">
        <v>14</v>
      </c>
      <c r="F32" s="5" t="str">
        <f>"04510"</f>
        <v>04510</v>
      </c>
      <c r="G32" s="4">
        <v>45411</v>
      </c>
      <c r="H32" s="4">
        <v>45411</v>
      </c>
    </row>
    <row r="33" spans="1:8" x14ac:dyDescent="0.25">
      <c r="A33" s="5" t="str">
        <f>"00197690"</f>
        <v>00197690</v>
      </c>
      <c r="B33" s="5" t="s">
        <v>8</v>
      </c>
      <c r="C33" s="3" t="s">
        <v>206</v>
      </c>
      <c r="D33" s="3" t="s">
        <v>13</v>
      </c>
      <c r="E33" s="3" t="s">
        <v>14</v>
      </c>
      <c r="F33" s="5" t="str">
        <f>"04510"</f>
        <v>04510</v>
      </c>
      <c r="G33" s="4">
        <v>45412</v>
      </c>
      <c r="H33" s="4">
        <v>45412</v>
      </c>
    </row>
    <row r="34" spans="1:8" x14ac:dyDescent="0.25">
      <c r="A34" s="5" t="str">
        <f>"00200158"</f>
        <v>00200158</v>
      </c>
      <c r="B34" s="5" t="s">
        <v>8</v>
      </c>
      <c r="C34" s="3" t="s">
        <v>205</v>
      </c>
      <c r="D34" s="3" t="s">
        <v>13</v>
      </c>
      <c r="E34" s="3" t="s">
        <v>14</v>
      </c>
      <c r="F34" s="5" t="str">
        <f>"04510"</f>
        <v>04510</v>
      </c>
      <c r="G34" s="4">
        <v>45413</v>
      </c>
      <c r="H34" s="4">
        <v>45413</v>
      </c>
    </row>
    <row r="35" spans="1:8" x14ac:dyDescent="0.25">
      <c r="A35" s="5" t="str">
        <f>"00200159"</f>
        <v>00200159</v>
      </c>
      <c r="B35" s="5" t="s">
        <v>8</v>
      </c>
      <c r="C35" s="3" t="s">
        <v>204</v>
      </c>
      <c r="D35" s="3" t="s">
        <v>13</v>
      </c>
      <c r="E35" s="3" t="s">
        <v>14</v>
      </c>
      <c r="F35" s="5" t="str">
        <f>"04510"</f>
        <v>04510</v>
      </c>
      <c r="G35" s="4">
        <v>45418</v>
      </c>
      <c r="H35" s="4">
        <v>45418</v>
      </c>
    </row>
    <row r="36" spans="1:8" x14ac:dyDescent="0.25">
      <c r="A36" s="5" t="str">
        <f>"00200160"</f>
        <v>00200160</v>
      </c>
      <c r="B36" s="5" t="s">
        <v>8</v>
      </c>
      <c r="C36" s="3" t="s">
        <v>203</v>
      </c>
      <c r="D36" s="3" t="s">
        <v>13</v>
      </c>
      <c r="E36" s="3" t="s">
        <v>14</v>
      </c>
      <c r="F36" s="5" t="str">
        <f>"04510"</f>
        <v>04510</v>
      </c>
      <c r="G36" s="4">
        <v>45420</v>
      </c>
      <c r="H36" s="4">
        <v>45420</v>
      </c>
    </row>
    <row r="37" spans="1:8" x14ac:dyDescent="0.25">
      <c r="A37" s="5" t="str">
        <f>"00200101"</f>
        <v>00200101</v>
      </c>
      <c r="B37" s="5" t="s">
        <v>8</v>
      </c>
      <c r="C37" s="3" t="s">
        <v>202</v>
      </c>
      <c r="D37" s="3" t="s">
        <v>13</v>
      </c>
      <c r="E37" s="3" t="s">
        <v>14</v>
      </c>
      <c r="F37" s="5" t="str">
        <f>"04510"</f>
        <v>04510</v>
      </c>
      <c r="G37" s="4">
        <v>45421</v>
      </c>
      <c r="H37" s="4">
        <v>45424</v>
      </c>
    </row>
    <row r="38" spans="1:8" x14ac:dyDescent="0.25">
      <c r="A38" s="5" t="str">
        <f>"00204337"</f>
        <v>00204337</v>
      </c>
      <c r="B38" s="5" t="s">
        <v>8</v>
      </c>
      <c r="C38" s="3" t="s">
        <v>201</v>
      </c>
      <c r="D38" s="3" t="s">
        <v>13</v>
      </c>
      <c r="E38" s="3" t="s">
        <v>14</v>
      </c>
      <c r="F38" s="5" t="str">
        <f>"04510"</f>
        <v>04510</v>
      </c>
      <c r="G38" s="4">
        <v>45427</v>
      </c>
      <c r="H38" s="4">
        <v>45427</v>
      </c>
    </row>
    <row r="39" spans="1:8" x14ac:dyDescent="0.25">
      <c r="A39" s="5" t="str">
        <f>"00204338"</f>
        <v>00204338</v>
      </c>
      <c r="B39" s="5" t="s">
        <v>8</v>
      </c>
      <c r="C39" s="3" t="s">
        <v>200</v>
      </c>
      <c r="D39" s="3" t="s">
        <v>13</v>
      </c>
      <c r="E39" s="3" t="s">
        <v>14</v>
      </c>
      <c r="F39" s="5" t="str">
        <f>"04510"</f>
        <v>04510</v>
      </c>
      <c r="G39" s="4">
        <v>45428</v>
      </c>
      <c r="H39" s="4">
        <v>45428</v>
      </c>
    </row>
    <row r="40" spans="1:8" x14ac:dyDescent="0.25">
      <c r="A40" s="5" t="str">
        <f>"00204339"</f>
        <v>00204339</v>
      </c>
      <c r="B40" s="5" t="s">
        <v>8</v>
      </c>
      <c r="C40" s="3" t="s">
        <v>199</v>
      </c>
      <c r="D40" s="3" t="s">
        <v>13</v>
      </c>
      <c r="E40" s="3" t="s">
        <v>14</v>
      </c>
      <c r="F40" s="5" t="str">
        <f>"04510"</f>
        <v>04510</v>
      </c>
      <c r="G40" s="4">
        <v>45434</v>
      </c>
      <c r="H40" s="4">
        <v>45434</v>
      </c>
    </row>
    <row r="41" spans="1:8" x14ac:dyDescent="0.25">
      <c r="A41" s="5" t="str">
        <f>"00214175"</f>
        <v>00214175</v>
      </c>
      <c r="B41" s="5" t="s">
        <v>8</v>
      </c>
      <c r="C41" s="3" t="s">
        <v>198</v>
      </c>
      <c r="D41" s="3" t="s">
        <v>13</v>
      </c>
      <c r="E41" s="3" t="s">
        <v>14</v>
      </c>
      <c r="F41" s="5" t="str">
        <f>"04510"</f>
        <v>04510</v>
      </c>
      <c r="G41" s="4">
        <v>45435</v>
      </c>
      <c r="H41" s="4">
        <v>45436</v>
      </c>
    </row>
    <row r="42" spans="1:8" x14ac:dyDescent="0.25">
      <c r="A42" s="5" t="str">
        <f>"00204340"</f>
        <v>00204340</v>
      </c>
      <c r="B42" s="5" t="s">
        <v>8</v>
      </c>
      <c r="C42" s="3" t="s">
        <v>197</v>
      </c>
      <c r="D42" s="3" t="s">
        <v>13</v>
      </c>
      <c r="E42" s="3" t="s">
        <v>14</v>
      </c>
      <c r="F42" s="5" t="str">
        <f>"04510"</f>
        <v>04510</v>
      </c>
      <c r="G42" s="4">
        <v>45439</v>
      </c>
      <c r="H42" s="4">
        <v>45439</v>
      </c>
    </row>
    <row r="43" spans="1:8" x14ac:dyDescent="0.25">
      <c r="A43" s="5" t="str">
        <f>"00204341"</f>
        <v>00204341</v>
      </c>
      <c r="B43" s="5" t="s">
        <v>8</v>
      </c>
      <c r="C43" s="3" t="s">
        <v>196</v>
      </c>
      <c r="D43" s="3" t="s">
        <v>13</v>
      </c>
      <c r="E43" s="3" t="s">
        <v>14</v>
      </c>
      <c r="F43" s="5" t="str">
        <f>"04510"</f>
        <v>04510</v>
      </c>
      <c r="G43" s="4">
        <v>45440</v>
      </c>
      <c r="H43" s="4">
        <v>45440</v>
      </c>
    </row>
    <row r="44" spans="1:8" x14ac:dyDescent="0.25">
      <c r="A44" s="5" t="str">
        <f>"00212878"</f>
        <v>00212878</v>
      </c>
      <c r="B44" s="5" t="s">
        <v>8</v>
      </c>
      <c r="C44" s="3" t="s">
        <v>195</v>
      </c>
      <c r="D44" s="3" t="s">
        <v>13</v>
      </c>
      <c r="E44" s="3" t="s">
        <v>14</v>
      </c>
      <c r="F44" s="5" t="str">
        <f>"04510"</f>
        <v>04510</v>
      </c>
      <c r="G44" s="4">
        <v>45458</v>
      </c>
      <c r="H44" s="4">
        <v>45458</v>
      </c>
    </row>
    <row r="45" spans="1:8" x14ac:dyDescent="0.25">
      <c r="A45" s="5" t="str">
        <f>"00212879"</f>
        <v>00212879</v>
      </c>
      <c r="B45" s="5" t="s">
        <v>8</v>
      </c>
      <c r="C45" s="3" t="s">
        <v>194</v>
      </c>
      <c r="D45" s="3" t="s">
        <v>13</v>
      </c>
      <c r="E45" s="3" t="s">
        <v>14</v>
      </c>
      <c r="F45" s="5" t="str">
        <f>"04510"</f>
        <v>04510</v>
      </c>
      <c r="G45" s="4">
        <v>45459</v>
      </c>
      <c r="H45" s="4">
        <v>45459</v>
      </c>
    </row>
    <row r="46" spans="1:8" x14ac:dyDescent="0.25">
      <c r="A46" s="5" t="str">
        <f>"00213133"</f>
        <v>00213133</v>
      </c>
      <c r="B46" s="5" t="s">
        <v>8</v>
      </c>
      <c r="C46" s="3" t="s">
        <v>193</v>
      </c>
      <c r="D46" s="3" t="s">
        <v>13</v>
      </c>
      <c r="E46" s="3" t="s">
        <v>14</v>
      </c>
      <c r="F46" s="5" t="str">
        <f>"04510"</f>
        <v>04510</v>
      </c>
      <c r="G46" s="4">
        <v>45460</v>
      </c>
      <c r="H46" s="4">
        <v>45460</v>
      </c>
    </row>
    <row r="47" spans="1:8" x14ac:dyDescent="0.25">
      <c r="A47" s="5" t="str">
        <f>"00212880"</f>
        <v>00212880</v>
      </c>
      <c r="B47" s="5" t="s">
        <v>8</v>
      </c>
      <c r="C47" s="3" t="s">
        <v>192</v>
      </c>
      <c r="D47" s="3" t="s">
        <v>13</v>
      </c>
      <c r="E47" s="3" t="s">
        <v>14</v>
      </c>
      <c r="F47" s="5" t="str">
        <f>"04510"</f>
        <v>04510</v>
      </c>
      <c r="G47" s="4">
        <v>45461</v>
      </c>
      <c r="H47" s="4">
        <v>45461</v>
      </c>
    </row>
    <row r="48" spans="1:8" x14ac:dyDescent="0.25">
      <c r="A48" s="5" t="str">
        <f>"00212881"</f>
        <v>00212881</v>
      </c>
      <c r="B48" s="5" t="s">
        <v>8</v>
      </c>
      <c r="C48" s="3" t="s">
        <v>191</v>
      </c>
      <c r="D48" s="3" t="s">
        <v>13</v>
      </c>
      <c r="E48" s="3" t="s">
        <v>14</v>
      </c>
      <c r="F48" s="5" t="str">
        <f>"04510"</f>
        <v>04510</v>
      </c>
      <c r="G48" s="4">
        <v>45464</v>
      </c>
      <c r="H48" s="4">
        <v>45464</v>
      </c>
    </row>
    <row r="49" spans="1:8" x14ac:dyDescent="0.25">
      <c r="A49" s="5" t="str">
        <f>"00213134"</f>
        <v>00213134</v>
      </c>
      <c r="B49" s="5" t="s">
        <v>8</v>
      </c>
      <c r="C49" s="3" t="s">
        <v>190</v>
      </c>
      <c r="D49" s="3" t="s">
        <v>13</v>
      </c>
      <c r="E49" s="3" t="s">
        <v>14</v>
      </c>
      <c r="F49" s="5" t="str">
        <f>"04510"</f>
        <v>04510</v>
      </c>
      <c r="G49" s="4">
        <v>45465</v>
      </c>
      <c r="H49" s="4">
        <v>45465</v>
      </c>
    </row>
    <row r="50" spans="1:8" x14ac:dyDescent="0.25">
      <c r="A50" s="5" t="str">
        <f>"00212882"</f>
        <v>00212882</v>
      </c>
      <c r="B50" s="5" t="s">
        <v>8</v>
      </c>
      <c r="C50" s="3" t="s">
        <v>189</v>
      </c>
      <c r="D50" s="3" t="s">
        <v>13</v>
      </c>
      <c r="E50" s="3" t="s">
        <v>14</v>
      </c>
      <c r="F50" s="5" t="str">
        <f>"04510"</f>
        <v>04510</v>
      </c>
      <c r="G50" s="4">
        <v>45466</v>
      </c>
      <c r="H50" s="4">
        <v>45466</v>
      </c>
    </row>
    <row r="51" spans="1:8" x14ac:dyDescent="0.25">
      <c r="A51" s="5" t="str">
        <f>"00212883"</f>
        <v>00212883</v>
      </c>
      <c r="B51" s="5" t="s">
        <v>8</v>
      </c>
      <c r="C51" s="3" t="s">
        <v>188</v>
      </c>
      <c r="D51" s="3" t="s">
        <v>13</v>
      </c>
      <c r="E51" s="3" t="s">
        <v>14</v>
      </c>
      <c r="F51" s="5" t="str">
        <f>"04510"</f>
        <v>04510</v>
      </c>
      <c r="G51" s="4">
        <v>45470</v>
      </c>
      <c r="H51" s="4">
        <v>45470</v>
      </c>
    </row>
    <row r="52" spans="1:8" x14ac:dyDescent="0.25">
      <c r="A52" s="5" t="str">
        <f>"00212884"</f>
        <v>00212884</v>
      </c>
      <c r="B52" s="5" t="s">
        <v>8</v>
      </c>
      <c r="C52" s="3" t="s">
        <v>187</v>
      </c>
      <c r="D52" s="3" t="s">
        <v>13</v>
      </c>
      <c r="E52" s="3" t="s">
        <v>14</v>
      </c>
      <c r="F52" s="5" t="str">
        <f>"04510"</f>
        <v>04510</v>
      </c>
      <c r="G52" s="4">
        <v>45471</v>
      </c>
      <c r="H52" s="4">
        <v>45471</v>
      </c>
    </row>
    <row r="53" spans="1:8" x14ac:dyDescent="0.25">
      <c r="A53" s="5" t="str">
        <f>"00212885"</f>
        <v>00212885</v>
      </c>
      <c r="B53" s="5" t="s">
        <v>8</v>
      </c>
      <c r="C53" s="3" t="s">
        <v>186</v>
      </c>
      <c r="D53" s="3" t="s">
        <v>13</v>
      </c>
      <c r="E53" s="3" t="s">
        <v>14</v>
      </c>
      <c r="F53" s="5" t="str">
        <f>"04510"</f>
        <v>04510</v>
      </c>
      <c r="G53" s="4">
        <v>45472</v>
      </c>
      <c r="H53" s="4">
        <v>45472</v>
      </c>
    </row>
    <row r="54" spans="1:8" x14ac:dyDescent="0.25">
      <c r="A54" s="5" t="str">
        <f>"00215231"</f>
        <v>00215231</v>
      </c>
      <c r="B54" s="5" t="s">
        <v>8</v>
      </c>
      <c r="C54" s="3" t="s">
        <v>185</v>
      </c>
      <c r="D54" s="3" t="s">
        <v>13</v>
      </c>
      <c r="E54" s="3" t="s">
        <v>14</v>
      </c>
      <c r="F54" s="5" t="str">
        <f>"04510"</f>
        <v>04510</v>
      </c>
      <c r="G54" s="4">
        <v>45474</v>
      </c>
      <c r="H54" s="4">
        <v>45474</v>
      </c>
    </row>
    <row r="55" spans="1:8" x14ac:dyDescent="0.25">
      <c r="A55" s="5" t="str">
        <f>"00217395"</f>
        <v>00217395</v>
      </c>
      <c r="B55" s="5" t="s">
        <v>8</v>
      </c>
      <c r="C55" s="3" t="s">
        <v>184</v>
      </c>
      <c r="D55" s="3" t="s">
        <v>13</v>
      </c>
      <c r="E55" s="3" t="s">
        <v>14</v>
      </c>
      <c r="F55" s="5" t="str">
        <f>"04510"</f>
        <v>04510</v>
      </c>
      <c r="G55" s="4">
        <v>45489</v>
      </c>
      <c r="H55" s="4">
        <v>45489</v>
      </c>
    </row>
    <row r="56" spans="1:8" x14ac:dyDescent="0.25">
      <c r="A56" s="5" t="str">
        <f>"00218416"</f>
        <v>00218416</v>
      </c>
      <c r="B56" s="5" t="s">
        <v>8</v>
      </c>
      <c r="C56" s="3" t="s">
        <v>183</v>
      </c>
      <c r="D56" s="3" t="s">
        <v>13</v>
      </c>
      <c r="E56" s="3" t="s">
        <v>14</v>
      </c>
      <c r="F56" s="5" t="str">
        <f>"04510"</f>
        <v>04510</v>
      </c>
      <c r="G56" s="4">
        <v>45490</v>
      </c>
      <c r="H56" s="4">
        <v>45490</v>
      </c>
    </row>
    <row r="57" spans="1:8" x14ac:dyDescent="0.25">
      <c r="A57" s="5" t="str">
        <f>"00218337"</f>
        <v>00218337</v>
      </c>
      <c r="B57" s="5" t="s">
        <v>10</v>
      </c>
      <c r="C57" s="3" t="s">
        <v>15</v>
      </c>
      <c r="D57" s="3" t="s">
        <v>13</v>
      </c>
      <c r="E57" s="3" t="s">
        <v>14</v>
      </c>
      <c r="F57" s="5" t="str">
        <f>"04510"</f>
        <v>04510</v>
      </c>
      <c r="G57" s="4">
        <v>45491</v>
      </c>
      <c r="H57" s="4">
        <v>45491</v>
      </c>
    </row>
    <row r="58" spans="1:8" x14ac:dyDescent="0.25">
      <c r="A58" s="5" t="str">
        <f>"00218468"</f>
        <v>00218468</v>
      </c>
      <c r="B58" s="5" t="s">
        <v>8</v>
      </c>
      <c r="C58" s="3" t="s">
        <v>182</v>
      </c>
      <c r="D58" s="3" t="s">
        <v>13</v>
      </c>
      <c r="E58" s="3" t="s">
        <v>14</v>
      </c>
      <c r="F58" s="5" t="str">
        <f>"04510"</f>
        <v>04510</v>
      </c>
      <c r="G58" s="4">
        <v>45494</v>
      </c>
      <c r="H58" s="4">
        <v>45494</v>
      </c>
    </row>
    <row r="59" spans="1:8" x14ac:dyDescent="0.25">
      <c r="A59" s="5" t="str">
        <f>"00218469"</f>
        <v>00218469</v>
      </c>
      <c r="B59" s="5" t="s">
        <v>8</v>
      </c>
      <c r="C59" s="3" t="s">
        <v>181</v>
      </c>
      <c r="D59" s="3" t="s">
        <v>13</v>
      </c>
      <c r="E59" s="3" t="s">
        <v>14</v>
      </c>
      <c r="F59" s="5" t="str">
        <f>"04510"</f>
        <v>04510</v>
      </c>
      <c r="G59" s="4">
        <v>45495</v>
      </c>
      <c r="H59" s="4">
        <v>45495</v>
      </c>
    </row>
    <row r="60" spans="1:8" x14ac:dyDescent="0.25">
      <c r="A60" s="5" t="str">
        <f>"00218417"</f>
        <v>00218417</v>
      </c>
      <c r="B60" s="5" t="s">
        <v>8</v>
      </c>
      <c r="C60" s="3" t="s">
        <v>180</v>
      </c>
      <c r="D60" s="3" t="s">
        <v>13</v>
      </c>
      <c r="E60" s="3" t="s">
        <v>14</v>
      </c>
      <c r="F60" s="5" t="str">
        <f>"04510"</f>
        <v>04510</v>
      </c>
      <c r="G60" s="4">
        <v>45496</v>
      </c>
      <c r="H60" s="4">
        <v>45496</v>
      </c>
    </row>
    <row r="61" spans="1:8" x14ac:dyDescent="0.25">
      <c r="A61" s="5" t="str">
        <f>"00221735"</f>
        <v>00221735</v>
      </c>
      <c r="B61" s="5" t="s">
        <v>10</v>
      </c>
      <c r="C61" s="3" t="s">
        <v>15</v>
      </c>
      <c r="D61" s="3" t="s">
        <v>13</v>
      </c>
      <c r="E61" s="3" t="s">
        <v>14</v>
      </c>
      <c r="F61" s="5" t="str">
        <f>"04510"</f>
        <v>04510</v>
      </c>
      <c r="G61" s="4">
        <v>45497</v>
      </c>
      <c r="H61" s="4">
        <v>45497</v>
      </c>
    </row>
    <row r="62" spans="1:8" x14ac:dyDescent="0.25">
      <c r="A62" s="5" t="str">
        <f>"00221750"</f>
        <v>00221750</v>
      </c>
      <c r="B62" s="5" t="s">
        <v>10</v>
      </c>
      <c r="C62" s="3" t="s">
        <v>15</v>
      </c>
      <c r="D62" s="3" t="s">
        <v>13</v>
      </c>
      <c r="E62" s="3" t="s">
        <v>14</v>
      </c>
      <c r="F62" s="5" t="str">
        <f>"04510"</f>
        <v>04510</v>
      </c>
      <c r="G62" s="4">
        <v>45498</v>
      </c>
      <c r="H62" s="4">
        <v>45498</v>
      </c>
    </row>
    <row r="63" spans="1:8" x14ac:dyDescent="0.25">
      <c r="A63" s="5" t="str">
        <f>"00221907"</f>
        <v>00221907</v>
      </c>
      <c r="B63" s="5" t="s">
        <v>8</v>
      </c>
      <c r="C63" s="3" t="s">
        <v>179</v>
      </c>
      <c r="D63" s="3" t="s">
        <v>13</v>
      </c>
      <c r="E63" s="3" t="s">
        <v>14</v>
      </c>
      <c r="F63" s="5" t="str">
        <f>"04510"</f>
        <v>04510</v>
      </c>
      <c r="G63" s="4">
        <v>45500</v>
      </c>
      <c r="H63" s="4">
        <v>45500</v>
      </c>
    </row>
    <row r="64" spans="1:8" x14ac:dyDescent="0.25">
      <c r="A64" s="5" t="str">
        <f>"00221831"</f>
        <v>00221831</v>
      </c>
      <c r="B64" s="5" t="s">
        <v>8</v>
      </c>
      <c r="C64" s="3" t="s">
        <v>178</v>
      </c>
      <c r="D64" s="3" t="s">
        <v>13</v>
      </c>
      <c r="E64" s="3" t="s">
        <v>14</v>
      </c>
      <c r="F64" s="5" t="str">
        <f>"04510"</f>
        <v>04510</v>
      </c>
      <c r="G64" s="4">
        <v>45501</v>
      </c>
      <c r="H64" s="4">
        <v>45501</v>
      </c>
    </row>
    <row r="65" spans="1:8" x14ac:dyDescent="0.25">
      <c r="A65" s="5" t="str">
        <f>"00221832"</f>
        <v>00221832</v>
      </c>
      <c r="B65" s="5" t="s">
        <v>8</v>
      </c>
      <c r="C65" s="3" t="s">
        <v>177</v>
      </c>
      <c r="D65" s="3" t="s">
        <v>13</v>
      </c>
      <c r="E65" s="3" t="s">
        <v>14</v>
      </c>
      <c r="F65" s="5" t="str">
        <f>"04510"</f>
        <v>04510</v>
      </c>
      <c r="G65" s="4">
        <v>45502</v>
      </c>
      <c r="H65" s="4">
        <v>45502</v>
      </c>
    </row>
    <row r="66" spans="1:8" x14ac:dyDescent="0.25">
      <c r="A66" s="5" t="str">
        <f>"00221908"</f>
        <v>00221908</v>
      </c>
      <c r="B66" s="5" t="s">
        <v>8</v>
      </c>
      <c r="C66" s="3" t="s">
        <v>176</v>
      </c>
      <c r="D66" s="3" t="s">
        <v>13</v>
      </c>
      <c r="E66" s="3" t="s">
        <v>14</v>
      </c>
      <c r="F66" s="5" t="str">
        <f>"04510"</f>
        <v>04510</v>
      </c>
      <c r="G66" s="4">
        <v>45503</v>
      </c>
      <c r="H66" s="4">
        <v>45503</v>
      </c>
    </row>
    <row r="67" spans="1:8" x14ac:dyDescent="0.25">
      <c r="A67" s="5" t="str">
        <f>"00224258"</f>
        <v>00224258</v>
      </c>
      <c r="B67" s="5" t="s">
        <v>8</v>
      </c>
      <c r="C67" s="3" t="s">
        <v>175</v>
      </c>
      <c r="D67" s="3" t="s">
        <v>13</v>
      </c>
      <c r="E67" s="3" t="s">
        <v>14</v>
      </c>
      <c r="F67" s="5" t="str">
        <f>"04510"</f>
        <v>04510</v>
      </c>
      <c r="G67" s="4">
        <v>45506</v>
      </c>
      <c r="H67" s="4">
        <v>45506</v>
      </c>
    </row>
    <row r="68" spans="1:8" x14ac:dyDescent="0.25">
      <c r="A68" s="5" t="str">
        <f>"00224313"</f>
        <v>00224313</v>
      </c>
      <c r="B68" s="5" t="s">
        <v>8</v>
      </c>
      <c r="C68" s="3" t="s">
        <v>174</v>
      </c>
      <c r="D68" s="3" t="s">
        <v>13</v>
      </c>
      <c r="E68" s="3" t="s">
        <v>14</v>
      </c>
      <c r="F68" s="5" t="str">
        <f>"04510"</f>
        <v>04510</v>
      </c>
      <c r="G68" s="4">
        <v>45507</v>
      </c>
      <c r="H68" s="4">
        <v>45507</v>
      </c>
    </row>
    <row r="69" spans="1:8" x14ac:dyDescent="0.25">
      <c r="A69" s="5" t="str">
        <f>"00228998"</f>
        <v>00228998</v>
      </c>
      <c r="B69" s="5" t="s">
        <v>8</v>
      </c>
      <c r="C69" s="3" t="s">
        <v>173</v>
      </c>
      <c r="D69" s="3" t="s">
        <v>13</v>
      </c>
      <c r="E69" s="3" t="s">
        <v>14</v>
      </c>
      <c r="F69" s="5" t="str">
        <f>"04510"</f>
        <v>04510</v>
      </c>
      <c r="G69" s="4">
        <v>45512</v>
      </c>
      <c r="H69" s="4">
        <v>45512</v>
      </c>
    </row>
    <row r="70" spans="1:8" x14ac:dyDescent="0.25">
      <c r="A70" s="5" t="str">
        <f>"00229140"</f>
        <v>00229140</v>
      </c>
      <c r="B70" s="5" t="s">
        <v>8</v>
      </c>
      <c r="C70" s="3" t="s">
        <v>172</v>
      </c>
      <c r="D70" s="3" t="s">
        <v>13</v>
      </c>
      <c r="E70" s="3" t="s">
        <v>14</v>
      </c>
      <c r="F70" s="5" t="str">
        <f>"04510"</f>
        <v>04510</v>
      </c>
      <c r="G70" s="4">
        <v>45513</v>
      </c>
      <c r="H70" s="4">
        <v>45513</v>
      </c>
    </row>
    <row r="71" spans="1:8" x14ac:dyDescent="0.25">
      <c r="A71" s="5" t="str">
        <f>"00228999"</f>
        <v>00228999</v>
      </c>
      <c r="B71" s="5" t="s">
        <v>8</v>
      </c>
      <c r="C71" s="3" t="s">
        <v>171</v>
      </c>
      <c r="D71" s="3" t="s">
        <v>13</v>
      </c>
      <c r="E71" s="3" t="s">
        <v>14</v>
      </c>
      <c r="F71" s="5" t="str">
        <f>"04510"</f>
        <v>04510</v>
      </c>
      <c r="G71" s="4">
        <v>45514</v>
      </c>
      <c r="H71" s="4">
        <v>45514</v>
      </c>
    </row>
    <row r="72" spans="1:8" x14ac:dyDescent="0.25">
      <c r="A72" s="5" t="str">
        <f>"00229838"</f>
        <v>00229838</v>
      </c>
      <c r="B72" s="5" t="s">
        <v>8</v>
      </c>
      <c r="C72" s="3" t="s">
        <v>170</v>
      </c>
      <c r="D72" s="3" t="s">
        <v>13</v>
      </c>
      <c r="E72" s="3" t="s">
        <v>14</v>
      </c>
      <c r="F72" s="5" t="str">
        <f>"04510"</f>
        <v>04510</v>
      </c>
      <c r="G72" s="4">
        <v>45530</v>
      </c>
      <c r="H72" s="4">
        <v>45530</v>
      </c>
    </row>
    <row r="73" spans="1:8" x14ac:dyDescent="0.25">
      <c r="A73" s="5" t="str">
        <f>"00229906"</f>
        <v>00229906</v>
      </c>
      <c r="B73" s="5" t="s">
        <v>8</v>
      </c>
      <c r="C73" s="3" t="s">
        <v>169</v>
      </c>
      <c r="D73" s="3" t="s">
        <v>13</v>
      </c>
      <c r="E73" s="3" t="s">
        <v>14</v>
      </c>
      <c r="F73" s="5" t="str">
        <f>"04510"</f>
        <v>04510</v>
      </c>
      <c r="G73" s="4">
        <v>45531</v>
      </c>
      <c r="H73" s="4">
        <v>45531</v>
      </c>
    </row>
    <row r="74" spans="1:8" x14ac:dyDescent="0.25">
      <c r="A74" s="5" t="str">
        <f>"00229839"</f>
        <v>00229839</v>
      </c>
      <c r="B74" s="5" t="s">
        <v>8</v>
      </c>
      <c r="C74" s="3" t="s">
        <v>168</v>
      </c>
      <c r="D74" s="3" t="s">
        <v>13</v>
      </c>
      <c r="E74" s="3" t="s">
        <v>14</v>
      </c>
      <c r="F74" s="5" t="str">
        <f>"04510"</f>
        <v>04510</v>
      </c>
      <c r="G74" s="4">
        <v>45532</v>
      </c>
      <c r="H74" s="4">
        <v>45532</v>
      </c>
    </row>
    <row r="75" spans="1:8" x14ac:dyDescent="0.25">
      <c r="A75" s="5" t="str">
        <f>"00230621"</f>
        <v>00230621</v>
      </c>
      <c r="B75" s="5" t="s">
        <v>11</v>
      </c>
      <c r="C75" s="3" t="s">
        <v>16</v>
      </c>
      <c r="D75" s="3" t="s">
        <v>13</v>
      </c>
      <c r="E75" s="3" t="s">
        <v>14</v>
      </c>
      <c r="F75" s="5" t="str">
        <f>"04510"</f>
        <v>04510</v>
      </c>
      <c r="G75" s="4">
        <v>45533</v>
      </c>
      <c r="H75" s="4">
        <v>45533</v>
      </c>
    </row>
    <row r="76" spans="1:8" x14ac:dyDescent="0.25">
      <c r="A76" s="5" t="str">
        <f>"00230622"</f>
        <v>00230622</v>
      </c>
      <c r="B76" s="5" t="s">
        <v>11</v>
      </c>
      <c r="C76" s="3" t="s">
        <v>16</v>
      </c>
      <c r="D76" s="3" t="s">
        <v>13</v>
      </c>
      <c r="E76" s="3" t="s">
        <v>14</v>
      </c>
      <c r="F76" s="5" t="str">
        <f>"04510"</f>
        <v>04510</v>
      </c>
      <c r="G76" s="4">
        <v>45534</v>
      </c>
      <c r="H76" s="4">
        <v>45534</v>
      </c>
    </row>
    <row r="77" spans="1:8" x14ac:dyDescent="0.25">
      <c r="A77" s="5" t="str">
        <f>"00234292"</f>
        <v>00234292</v>
      </c>
      <c r="B77" s="5" t="s">
        <v>8</v>
      </c>
      <c r="C77" s="3" t="s">
        <v>167</v>
      </c>
      <c r="D77" s="3" t="s">
        <v>13</v>
      </c>
      <c r="E77" s="3" t="s">
        <v>14</v>
      </c>
      <c r="F77" s="5" t="str">
        <f>"04510"</f>
        <v>04510</v>
      </c>
      <c r="G77" s="4">
        <v>45536</v>
      </c>
      <c r="H77" s="4">
        <v>45536</v>
      </c>
    </row>
    <row r="78" spans="1:8" x14ac:dyDescent="0.25">
      <c r="A78" s="5" t="str">
        <f>"00234411"</f>
        <v>00234411</v>
      </c>
      <c r="B78" s="5" t="s">
        <v>8</v>
      </c>
      <c r="C78" s="3" t="s">
        <v>166</v>
      </c>
      <c r="D78" s="3" t="s">
        <v>13</v>
      </c>
      <c r="E78" s="3" t="s">
        <v>14</v>
      </c>
      <c r="F78" s="5" t="str">
        <f>"04510"</f>
        <v>04510</v>
      </c>
      <c r="G78" s="4">
        <v>45537</v>
      </c>
      <c r="H78" s="4">
        <v>45537</v>
      </c>
    </row>
    <row r="79" spans="1:8" x14ac:dyDescent="0.25">
      <c r="A79" s="5" t="str">
        <f>"00234293"</f>
        <v>00234293</v>
      </c>
      <c r="B79" s="5" t="s">
        <v>8</v>
      </c>
      <c r="C79" s="3" t="s">
        <v>165</v>
      </c>
      <c r="D79" s="3" t="s">
        <v>13</v>
      </c>
      <c r="E79" s="3" t="s">
        <v>14</v>
      </c>
      <c r="F79" s="5" t="str">
        <f>"04510"</f>
        <v>04510</v>
      </c>
      <c r="G79" s="4">
        <v>45538</v>
      </c>
      <c r="H79" s="4">
        <v>45538</v>
      </c>
    </row>
    <row r="80" spans="1:8" x14ac:dyDescent="0.25">
      <c r="A80" s="5" t="str">
        <f>"00234412"</f>
        <v>00234412</v>
      </c>
      <c r="B80" s="5" t="s">
        <v>8</v>
      </c>
      <c r="C80" s="3" t="s">
        <v>164</v>
      </c>
      <c r="D80" s="3" t="s">
        <v>13</v>
      </c>
      <c r="E80" s="3" t="s">
        <v>14</v>
      </c>
      <c r="F80" s="5" t="str">
        <f>"04510"</f>
        <v>04510</v>
      </c>
      <c r="G80" s="4">
        <v>45542</v>
      </c>
      <c r="H80" s="4">
        <v>45542</v>
      </c>
    </row>
    <row r="81" spans="1:8" x14ac:dyDescent="0.25">
      <c r="A81" s="5" t="str">
        <f>"00234294"</f>
        <v>00234294</v>
      </c>
      <c r="B81" s="5" t="s">
        <v>8</v>
      </c>
      <c r="C81" s="3" t="s">
        <v>163</v>
      </c>
      <c r="D81" s="3" t="s">
        <v>13</v>
      </c>
      <c r="E81" s="3" t="s">
        <v>14</v>
      </c>
      <c r="F81" s="5" t="str">
        <f>"04510"</f>
        <v>04510</v>
      </c>
      <c r="G81" s="4">
        <v>45543</v>
      </c>
      <c r="H81" s="4">
        <v>45543</v>
      </c>
    </row>
    <row r="82" spans="1:8" x14ac:dyDescent="0.25">
      <c r="A82" s="5" t="str">
        <f>"00234295"</f>
        <v>00234295</v>
      </c>
      <c r="B82" s="5" t="s">
        <v>8</v>
      </c>
      <c r="C82" s="3" t="s">
        <v>162</v>
      </c>
      <c r="D82" s="3" t="s">
        <v>13</v>
      </c>
      <c r="E82" s="3" t="s">
        <v>14</v>
      </c>
      <c r="F82" s="5" t="str">
        <f>"04510"</f>
        <v>04510</v>
      </c>
      <c r="G82" s="4">
        <v>45544</v>
      </c>
      <c r="H82" s="4">
        <v>45544</v>
      </c>
    </row>
    <row r="83" spans="1:8" x14ac:dyDescent="0.25">
      <c r="A83" s="5" t="str">
        <f>"00236805"</f>
        <v>00236805</v>
      </c>
      <c r="B83" s="5" t="s">
        <v>8</v>
      </c>
      <c r="C83" s="3" t="s">
        <v>161</v>
      </c>
      <c r="D83" s="3" t="s">
        <v>13</v>
      </c>
      <c r="E83" s="3" t="s">
        <v>14</v>
      </c>
      <c r="F83" s="5" t="str">
        <f>"04510"</f>
        <v>04510</v>
      </c>
      <c r="G83" s="4">
        <v>45548</v>
      </c>
      <c r="H83" s="4">
        <v>45548</v>
      </c>
    </row>
    <row r="84" spans="1:8" x14ac:dyDescent="0.25">
      <c r="A84" s="5" t="str">
        <f>"00236888"</f>
        <v>00236888</v>
      </c>
      <c r="B84" s="5" t="s">
        <v>8</v>
      </c>
      <c r="C84" s="3" t="s">
        <v>160</v>
      </c>
      <c r="D84" s="3" t="s">
        <v>13</v>
      </c>
      <c r="E84" s="3" t="s">
        <v>14</v>
      </c>
      <c r="F84" s="5" t="str">
        <f>"04510"</f>
        <v>04510</v>
      </c>
      <c r="G84" s="4">
        <v>45549</v>
      </c>
      <c r="H84" s="4">
        <v>45549</v>
      </c>
    </row>
    <row r="85" spans="1:8" x14ac:dyDescent="0.25">
      <c r="A85" s="5" t="str">
        <f>"00236821"</f>
        <v>00236821</v>
      </c>
      <c r="B85" s="5" t="s">
        <v>8</v>
      </c>
      <c r="C85" s="3" t="s">
        <v>159</v>
      </c>
      <c r="D85" s="3" t="s">
        <v>13</v>
      </c>
      <c r="E85" s="3" t="s">
        <v>14</v>
      </c>
      <c r="F85" s="5" t="str">
        <f>"04510"</f>
        <v>04510</v>
      </c>
      <c r="G85" s="4">
        <v>45550</v>
      </c>
      <c r="H85" s="4">
        <v>45550</v>
      </c>
    </row>
    <row r="86" spans="1:8" x14ac:dyDescent="0.25">
      <c r="A86" s="5" t="str">
        <f>"00238546"</f>
        <v>00238546</v>
      </c>
      <c r="B86" s="5" t="s">
        <v>8</v>
      </c>
      <c r="C86" s="3" t="s">
        <v>158</v>
      </c>
      <c r="D86" s="3" t="s">
        <v>13</v>
      </c>
      <c r="E86" s="3" t="s">
        <v>14</v>
      </c>
      <c r="F86" s="5" t="str">
        <f>"04510"</f>
        <v>04510</v>
      </c>
      <c r="G86" s="4">
        <v>45554</v>
      </c>
      <c r="H86" s="4">
        <v>45554</v>
      </c>
    </row>
    <row r="87" spans="1:8" x14ac:dyDescent="0.25">
      <c r="A87" s="5" t="str">
        <f>"00238490"</f>
        <v>00238490</v>
      </c>
      <c r="B87" s="5" t="s">
        <v>8</v>
      </c>
      <c r="C87" s="3" t="s">
        <v>157</v>
      </c>
      <c r="D87" s="3" t="s">
        <v>13</v>
      </c>
      <c r="E87" s="3" t="s">
        <v>14</v>
      </c>
      <c r="F87" s="5" t="str">
        <f>"04510"</f>
        <v>04510</v>
      </c>
      <c r="G87" s="4">
        <v>45555</v>
      </c>
      <c r="H87" s="4">
        <v>45555</v>
      </c>
    </row>
    <row r="88" spans="1:8" x14ac:dyDescent="0.25">
      <c r="A88" s="5" t="str">
        <f>"00238488"</f>
        <v>00238488</v>
      </c>
      <c r="B88" s="5" t="s">
        <v>8</v>
      </c>
      <c r="C88" s="3" t="s">
        <v>156</v>
      </c>
      <c r="D88" s="3" t="s">
        <v>13</v>
      </c>
      <c r="E88" s="3" t="s">
        <v>14</v>
      </c>
      <c r="F88" s="5" t="str">
        <f>"04510"</f>
        <v>04510</v>
      </c>
      <c r="G88" s="4">
        <v>45556</v>
      </c>
      <c r="H88" s="4">
        <v>45556</v>
      </c>
    </row>
    <row r="89" spans="1:8" x14ac:dyDescent="0.25">
      <c r="A89" s="5" t="str">
        <f>"00238489"</f>
        <v>00238489</v>
      </c>
      <c r="B89" s="5" t="s">
        <v>8</v>
      </c>
      <c r="C89" s="3" t="s">
        <v>155</v>
      </c>
      <c r="D89" s="3" t="s">
        <v>13</v>
      </c>
      <c r="E89" s="3" t="s">
        <v>14</v>
      </c>
      <c r="F89" s="5" t="str">
        <f>"04510"</f>
        <v>04510</v>
      </c>
      <c r="G89" s="4">
        <v>45557</v>
      </c>
      <c r="H89" s="4">
        <v>45557</v>
      </c>
    </row>
    <row r="90" spans="1:8" x14ac:dyDescent="0.25">
      <c r="A90" s="5" t="str">
        <f>"00238197"</f>
        <v>00238197</v>
      </c>
      <c r="B90" s="5" t="s">
        <v>11</v>
      </c>
      <c r="C90" s="3" t="s">
        <v>16</v>
      </c>
      <c r="D90" s="3" t="s">
        <v>13</v>
      </c>
      <c r="E90" s="3" t="s">
        <v>14</v>
      </c>
      <c r="F90" s="5" t="str">
        <f>"04510"</f>
        <v>04510</v>
      </c>
      <c r="G90" s="4">
        <v>45559</v>
      </c>
      <c r="H90" s="4">
        <v>45559</v>
      </c>
    </row>
    <row r="91" spans="1:8" x14ac:dyDescent="0.25">
      <c r="A91" s="5" t="str">
        <f>"00238491"</f>
        <v>00238491</v>
      </c>
      <c r="B91" s="5" t="s">
        <v>8</v>
      </c>
      <c r="C91" s="3" t="s">
        <v>154</v>
      </c>
      <c r="D91" s="3" t="s">
        <v>13</v>
      </c>
      <c r="E91" s="3" t="s">
        <v>14</v>
      </c>
      <c r="F91" s="5" t="str">
        <f>"04510"</f>
        <v>04510</v>
      </c>
      <c r="G91" s="4">
        <v>45560</v>
      </c>
      <c r="H91" s="4">
        <v>45560</v>
      </c>
    </row>
    <row r="92" spans="1:8" x14ac:dyDescent="0.25">
      <c r="A92" s="5" t="str">
        <f>"00239824"</f>
        <v>00239824</v>
      </c>
      <c r="B92" s="5" t="s">
        <v>8</v>
      </c>
      <c r="C92" s="3" t="s">
        <v>153</v>
      </c>
      <c r="D92" s="3" t="s">
        <v>13</v>
      </c>
      <c r="E92" s="3" t="s">
        <v>14</v>
      </c>
      <c r="F92" s="5" t="str">
        <f>"04510"</f>
        <v>04510</v>
      </c>
      <c r="G92" s="4">
        <v>45561</v>
      </c>
      <c r="H92" s="4">
        <v>45561</v>
      </c>
    </row>
    <row r="93" spans="1:8" x14ac:dyDescent="0.25">
      <c r="A93" s="5" t="str">
        <f>"00239832"</f>
        <v>00239832</v>
      </c>
      <c r="B93" s="5" t="s">
        <v>8</v>
      </c>
      <c r="C93" s="3" t="s">
        <v>152</v>
      </c>
      <c r="D93" s="3" t="s">
        <v>13</v>
      </c>
      <c r="E93" s="3" t="s">
        <v>14</v>
      </c>
      <c r="F93" s="5" t="str">
        <f>"04510"</f>
        <v>04510</v>
      </c>
      <c r="G93" s="4">
        <v>45562</v>
      </c>
      <c r="H93" s="4">
        <v>45562</v>
      </c>
    </row>
    <row r="94" spans="1:8" x14ac:dyDescent="0.25">
      <c r="A94" s="5" t="str">
        <f>"00239680"</f>
        <v>00239680</v>
      </c>
      <c r="B94" s="5" t="s">
        <v>11</v>
      </c>
      <c r="C94" s="3" t="s">
        <v>16</v>
      </c>
      <c r="D94" s="3" t="s">
        <v>13</v>
      </c>
      <c r="E94" s="3" t="s">
        <v>14</v>
      </c>
      <c r="F94" s="5" t="str">
        <f>"04510"</f>
        <v>04510</v>
      </c>
      <c r="G94" s="4">
        <v>45565</v>
      </c>
      <c r="H94" s="4">
        <v>45565</v>
      </c>
    </row>
    <row r="95" spans="1:8" x14ac:dyDescent="0.25">
      <c r="A95" s="5" t="str">
        <f>"00244227"</f>
        <v>00244227</v>
      </c>
      <c r="B95" s="5" t="s">
        <v>8</v>
      </c>
      <c r="C95" s="3" t="s">
        <v>151</v>
      </c>
      <c r="D95" s="3" t="s">
        <v>13</v>
      </c>
      <c r="E95" s="3" t="s">
        <v>14</v>
      </c>
      <c r="F95" s="5" t="str">
        <f>"04510"</f>
        <v>04510</v>
      </c>
      <c r="G95" s="4">
        <v>45566</v>
      </c>
      <c r="H95" s="4">
        <v>45566</v>
      </c>
    </row>
    <row r="96" spans="1:8" x14ac:dyDescent="0.25">
      <c r="A96" s="5" t="str">
        <f>"00244228"</f>
        <v>00244228</v>
      </c>
      <c r="B96" s="5" t="s">
        <v>8</v>
      </c>
      <c r="C96" s="3" t="s">
        <v>150</v>
      </c>
      <c r="D96" s="3" t="s">
        <v>13</v>
      </c>
      <c r="E96" s="3" t="s">
        <v>14</v>
      </c>
      <c r="F96" s="5" t="str">
        <f>"04510"</f>
        <v>04510</v>
      </c>
      <c r="G96" s="4">
        <v>45567</v>
      </c>
      <c r="H96" s="4">
        <v>45567</v>
      </c>
    </row>
    <row r="97" spans="1:8" x14ac:dyDescent="0.25">
      <c r="A97" s="5" t="str">
        <f>"00244132"</f>
        <v>00244132</v>
      </c>
      <c r="B97" s="5" t="s">
        <v>8</v>
      </c>
      <c r="C97" s="3" t="s">
        <v>149</v>
      </c>
      <c r="D97" s="3" t="s">
        <v>13</v>
      </c>
      <c r="E97" s="3" t="s">
        <v>14</v>
      </c>
      <c r="F97" s="5" t="str">
        <f>"04510"</f>
        <v>04510</v>
      </c>
      <c r="G97" s="4">
        <v>45568</v>
      </c>
      <c r="H97" s="4">
        <v>45568</v>
      </c>
    </row>
    <row r="98" spans="1:8" x14ac:dyDescent="0.25">
      <c r="A98" s="5" t="str">
        <f>"00244229"</f>
        <v>00244229</v>
      </c>
      <c r="B98" s="5" t="s">
        <v>8</v>
      </c>
      <c r="C98" s="3" t="s">
        <v>148</v>
      </c>
      <c r="D98" s="3" t="s">
        <v>13</v>
      </c>
      <c r="E98" s="3" t="s">
        <v>14</v>
      </c>
      <c r="F98" s="5" t="str">
        <f>"04510"</f>
        <v>04510</v>
      </c>
      <c r="G98" s="4">
        <v>45572</v>
      </c>
      <c r="H98" s="4">
        <v>45572</v>
      </c>
    </row>
    <row r="99" spans="1:8" x14ac:dyDescent="0.25">
      <c r="A99" s="5" t="str">
        <f>"00244133"</f>
        <v>00244133</v>
      </c>
      <c r="B99" s="5" t="s">
        <v>8</v>
      </c>
      <c r="C99" s="3" t="s">
        <v>147</v>
      </c>
      <c r="D99" s="3" t="s">
        <v>13</v>
      </c>
      <c r="E99" s="3" t="s">
        <v>14</v>
      </c>
      <c r="F99" s="5" t="str">
        <f>"04510"</f>
        <v>04510</v>
      </c>
      <c r="G99" s="4">
        <v>45574</v>
      </c>
      <c r="H99" s="4">
        <v>45574</v>
      </c>
    </row>
    <row r="100" spans="1:8" x14ac:dyDescent="0.25">
      <c r="A100" s="5" t="str">
        <f>"00244667"</f>
        <v>00244667</v>
      </c>
      <c r="B100" s="5" t="s">
        <v>10</v>
      </c>
      <c r="C100" s="3" t="s">
        <v>15</v>
      </c>
      <c r="D100" s="3" t="s">
        <v>13</v>
      </c>
      <c r="E100" s="3" t="s">
        <v>14</v>
      </c>
      <c r="F100" s="5" t="str">
        <f>"04510"</f>
        <v>04510</v>
      </c>
      <c r="G100" s="4">
        <v>45576</v>
      </c>
      <c r="H100" s="4">
        <v>45576</v>
      </c>
    </row>
    <row r="101" spans="1:8" x14ac:dyDescent="0.25">
      <c r="A101" s="5" t="str">
        <f>"00244134"</f>
        <v>00244134</v>
      </c>
      <c r="B101" s="5" t="s">
        <v>8</v>
      </c>
      <c r="C101" s="3" t="s">
        <v>146</v>
      </c>
      <c r="D101" s="3" t="s">
        <v>13</v>
      </c>
      <c r="E101" s="3" t="s">
        <v>14</v>
      </c>
      <c r="F101" s="5" t="str">
        <f>"04510"</f>
        <v>04510</v>
      </c>
      <c r="G101" s="4">
        <v>45578</v>
      </c>
      <c r="H101" s="4">
        <v>45578</v>
      </c>
    </row>
    <row r="102" spans="1:8" x14ac:dyDescent="0.25">
      <c r="A102" s="5" t="str">
        <f>"00244230"</f>
        <v>00244230</v>
      </c>
      <c r="B102" s="5" t="s">
        <v>8</v>
      </c>
      <c r="C102" s="3" t="s">
        <v>145</v>
      </c>
      <c r="D102" s="3" t="s">
        <v>13</v>
      </c>
      <c r="E102" s="3" t="s">
        <v>14</v>
      </c>
      <c r="F102" s="5" t="str">
        <f>"04510"</f>
        <v>04510</v>
      </c>
      <c r="G102" s="4">
        <v>45579</v>
      </c>
      <c r="H102" s="4">
        <v>45579</v>
      </c>
    </row>
    <row r="103" spans="1:8" x14ac:dyDescent="0.25">
      <c r="A103" s="5" t="str">
        <f>"00244135"</f>
        <v>00244135</v>
      </c>
      <c r="B103" s="5" t="s">
        <v>8</v>
      </c>
      <c r="C103" s="3" t="s">
        <v>144</v>
      </c>
      <c r="D103" s="3" t="s">
        <v>13</v>
      </c>
      <c r="E103" s="3" t="s">
        <v>14</v>
      </c>
      <c r="F103" s="5" t="str">
        <f>"04510"</f>
        <v>04510</v>
      </c>
      <c r="G103" s="4">
        <v>45580</v>
      </c>
      <c r="H103" s="4">
        <v>45580</v>
      </c>
    </row>
    <row r="104" spans="1:8" x14ac:dyDescent="0.25">
      <c r="A104" s="5" t="str">
        <f>"00247370"</f>
        <v>00247370</v>
      </c>
      <c r="B104" s="5" t="s">
        <v>8</v>
      </c>
      <c r="C104" s="3" t="s">
        <v>143</v>
      </c>
      <c r="D104" s="3" t="s">
        <v>13</v>
      </c>
      <c r="E104" s="3" t="s">
        <v>14</v>
      </c>
      <c r="F104" s="5" t="str">
        <f>"04510"</f>
        <v>04510</v>
      </c>
      <c r="G104" s="4">
        <v>45584</v>
      </c>
      <c r="H104" s="4">
        <v>45584</v>
      </c>
    </row>
    <row r="105" spans="1:8" x14ac:dyDescent="0.25">
      <c r="A105" s="5" t="str">
        <f>"00247314"</f>
        <v>00247314</v>
      </c>
      <c r="B105" s="5" t="s">
        <v>8</v>
      </c>
      <c r="C105" s="3" t="s">
        <v>142</v>
      </c>
      <c r="D105" s="3" t="s">
        <v>13</v>
      </c>
      <c r="E105" s="3" t="s">
        <v>14</v>
      </c>
      <c r="F105" s="5" t="str">
        <f>"04510"</f>
        <v>04510</v>
      </c>
      <c r="G105" s="4">
        <v>45585</v>
      </c>
      <c r="H105" s="4">
        <v>45585</v>
      </c>
    </row>
    <row r="106" spans="1:8" x14ac:dyDescent="0.25">
      <c r="A106" s="5" t="str">
        <f>"00247315"</f>
        <v>00247315</v>
      </c>
      <c r="B106" s="5" t="s">
        <v>8</v>
      </c>
      <c r="C106" s="3" t="s">
        <v>141</v>
      </c>
      <c r="D106" s="3" t="s">
        <v>13</v>
      </c>
      <c r="E106" s="3" t="s">
        <v>14</v>
      </c>
      <c r="F106" s="5" t="str">
        <f>"04510"</f>
        <v>04510</v>
      </c>
      <c r="G106" s="4">
        <v>45586</v>
      </c>
      <c r="H106" s="4">
        <v>45586</v>
      </c>
    </row>
    <row r="107" spans="1:8" x14ac:dyDescent="0.25">
      <c r="A107" s="5" t="str">
        <f>"00248479"</f>
        <v>00248479</v>
      </c>
      <c r="B107" s="5" t="s">
        <v>8</v>
      </c>
      <c r="C107" s="3" t="s">
        <v>140</v>
      </c>
      <c r="D107" s="3" t="s">
        <v>13</v>
      </c>
      <c r="E107" s="3" t="s">
        <v>14</v>
      </c>
      <c r="F107" s="5" t="str">
        <f>"04510"</f>
        <v>04510</v>
      </c>
      <c r="G107" s="4">
        <v>45590</v>
      </c>
      <c r="H107" s="4">
        <v>45590</v>
      </c>
    </row>
    <row r="108" spans="1:8" x14ac:dyDescent="0.25">
      <c r="A108" s="5" t="str">
        <f>"00248507"</f>
        <v>00248507</v>
      </c>
      <c r="B108" s="5" t="s">
        <v>8</v>
      </c>
      <c r="C108" s="3" t="s">
        <v>139</v>
      </c>
      <c r="D108" s="3" t="s">
        <v>13</v>
      </c>
      <c r="E108" s="3" t="s">
        <v>14</v>
      </c>
      <c r="F108" s="5" t="str">
        <f>"04510"</f>
        <v>04510</v>
      </c>
      <c r="G108" s="4">
        <v>45591</v>
      </c>
      <c r="H108" s="4">
        <v>45591</v>
      </c>
    </row>
    <row r="109" spans="1:8" x14ac:dyDescent="0.25">
      <c r="A109" s="5" t="str">
        <f>"00249668"</f>
        <v>00249668</v>
      </c>
      <c r="B109" s="5" t="s">
        <v>8</v>
      </c>
      <c r="C109" s="3" t="s">
        <v>138</v>
      </c>
      <c r="D109" s="3" t="s">
        <v>13</v>
      </c>
      <c r="E109" s="3" t="s">
        <v>14</v>
      </c>
      <c r="F109" s="5" t="str">
        <f>"04510"</f>
        <v>04510</v>
      </c>
      <c r="G109" s="4">
        <v>45596</v>
      </c>
      <c r="H109" s="4">
        <v>45596</v>
      </c>
    </row>
    <row r="110" spans="1:8" x14ac:dyDescent="0.25">
      <c r="A110" s="5" t="str">
        <f>"00260699"</f>
        <v>00260699</v>
      </c>
      <c r="B110" s="5" t="s">
        <v>8</v>
      </c>
      <c r="C110" s="3" t="s">
        <v>137</v>
      </c>
      <c r="D110" s="3" t="s">
        <v>13</v>
      </c>
      <c r="E110" s="3" t="s">
        <v>14</v>
      </c>
      <c r="F110" s="5" t="str">
        <f>"04510"</f>
        <v>04510</v>
      </c>
      <c r="G110" s="4">
        <v>45597</v>
      </c>
      <c r="H110" s="4">
        <v>45597</v>
      </c>
    </row>
    <row r="111" spans="1:8" x14ac:dyDescent="0.25">
      <c r="A111" s="5" t="str">
        <f>"00260729"</f>
        <v>00260729</v>
      </c>
      <c r="B111" s="5" t="s">
        <v>8</v>
      </c>
      <c r="C111" s="3" t="s">
        <v>136</v>
      </c>
      <c r="D111" s="3" t="s">
        <v>13</v>
      </c>
      <c r="E111" s="3" t="s">
        <v>14</v>
      </c>
      <c r="F111" s="5" t="str">
        <f>"04510"</f>
        <v>04510</v>
      </c>
      <c r="G111" s="4">
        <v>45598</v>
      </c>
      <c r="H111" s="4">
        <v>45598</v>
      </c>
    </row>
    <row r="112" spans="1:8" x14ac:dyDescent="0.25">
      <c r="A112" s="5" t="str">
        <f>"00258365"</f>
        <v>00258365</v>
      </c>
      <c r="B112" s="5" t="s">
        <v>9</v>
      </c>
      <c r="C112" s="3" t="s">
        <v>15</v>
      </c>
      <c r="D112" s="3" t="s">
        <v>13</v>
      </c>
      <c r="E112" s="3" t="s">
        <v>14</v>
      </c>
      <c r="F112" s="5" t="str">
        <f>"04510"</f>
        <v>04510</v>
      </c>
      <c r="G112" s="4">
        <v>45617</v>
      </c>
      <c r="H112" s="4">
        <v>45617</v>
      </c>
    </row>
    <row r="113" spans="1:8" x14ac:dyDescent="0.25">
      <c r="A113" s="5" t="str">
        <f>"00258364"</f>
        <v>00258364</v>
      </c>
      <c r="B113" s="5" t="s">
        <v>9</v>
      </c>
      <c r="C113" s="3" t="s">
        <v>15</v>
      </c>
      <c r="D113" s="3" t="s">
        <v>13</v>
      </c>
      <c r="E113" s="3" t="s">
        <v>14</v>
      </c>
      <c r="F113" s="5" t="str">
        <f>"04510"</f>
        <v>04510</v>
      </c>
      <c r="G113" s="4">
        <v>45619</v>
      </c>
      <c r="H113" s="4">
        <v>45619</v>
      </c>
    </row>
    <row r="114" spans="1:8" x14ac:dyDescent="0.25">
      <c r="A114" s="5" t="str">
        <f>"00257722"</f>
        <v>00257722</v>
      </c>
      <c r="B114" s="5" t="s">
        <v>8</v>
      </c>
      <c r="C114" s="3" t="s">
        <v>135</v>
      </c>
      <c r="D114" s="3" t="s">
        <v>13</v>
      </c>
      <c r="E114" s="3" t="s">
        <v>14</v>
      </c>
      <c r="F114" s="5" t="str">
        <f>"04510"</f>
        <v>04510</v>
      </c>
      <c r="G114" s="4">
        <v>45620</v>
      </c>
      <c r="H114" s="4">
        <v>45620</v>
      </c>
    </row>
    <row r="115" spans="1:8" x14ac:dyDescent="0.25">
      <c r="A115" s="5" t="str">
        <f>"00257723"</f>
        <v>00257723</v>
      </c>
      <c r="B115" s="5" t="s">
        <v>8</v>
      </c>
      <c r="C115" s="3" t="s">
        <v>134</v>
      </c>
      <c r="D115" s="3" t="s">
        <v>13</v>
      </c>
      <c r="E115" s="3" t="s">
        <v>14</v>
      </c>
      <c r="F115" s="5" t="str">
        <f>"04510"</f>
        <v>04510</v>
      </c>
      <c r="G115" s="4">
        <v>45621</v>
      </c>
      <c r="H115" s="4">
        <v>45621</v>
      </c>
    </row>
    <row r="116" spans="1:8" x14ac:dyDescent="0.25">
      <c r="A116" s="5" t="str">
        <f>"00258829"</f>
        <v>00258829</v>
      </c>
      <c r="B116" s="5" t="s">
        <v>8</v>
      </c>
      <c r="C116" s="3" t="s">
        <v>133</v>
      </c>
      <c r="D116" s="3" t="s">
        <v>13</v>
      </c>
      <c r="E116" s="3" t="s">
        <v>14</v>
      </c>
      <c r="F116" s="5" t="str">
        <f>"04510"</f>
        <v>04510</v>
      </c>
      <c r="G116" s="4">
        <v>45622</v>
      </c>
      <c r="H116" s="4">
        <v>45622</v>
      </c>
    </row>
    <row r="117" spans="1:8" x14ac:dyDescent="0.25">
      <c r="A117" s="5" t="str">
        <f>"00258956"</f>
        <v>00258956</v>
      </c>
      <c r="B117" s="5" t="s">
        <v>9</v>
      </c>
      <c r="C117" s="3" t="s">
        <v>15</v>
      </c>
      <c r="D117" s="3" t="s">
        <v>13</v>
      </c>
      <c r="E117" s="3" t="s">
        <v>14</v>
      </c>
      <c r="F117" s="5" t="str">
        <f>"04510"</f>
        <v>04510</v>
      </c>
      <c r="G117" s="4">
        <v>45625</v>
      </c>
      <c r="H117" s="4">
        <v>45625</v>
      </c>
    </row>
    <row r="118" spans="1:8" x14ac:dyDescent="0.25">
      <c r="A118" s="5" t="str">
        <f>"00264263"</f>
        <v>00264263</v>
      </c>
      <c r="B118" s="5" t="s">
        <v>8</v>
      </c>
      <c r="C118" s="3" t="s">
        <v>132</v>
      </c>
      <c r="D118" s="3" t="s">
        <v>13</v>
      </c>
      <c r="E118" s="3" t="s">
        <v>14</v>
      </c>
      <c r="F118" s="5" t="str">
        <f>"04510"</f>
        <v>04510</v>
      </c>
      <c r="G118" s="4">
        <v>45627</v>
      </c>
      <c r="H118" s="4">
        <v>45627</v>
      </c>
    </row>
    <row r="119" spans="1:8" x14ac:dyDescent="0.25">
      <c r="A119" s="5" t="str">
        <f>"00264264"</f>
        <v>00264264</v>
      </c>
      <c r="B119" s="5" t="s">
        <v>8</v>
      </c>
      <c r="C119" s="3" t="s">
        <v>131</v>
      </c>
      <c r="D119" s="3" t="s">
        <v>13</v>
      </c>
      <c r="E119" s="3" t="s">
        <v>14</v>
      </c>
      <c r="F119" s="5" t="str">
        <f>"04510"</f>
        <v>04510</v>
      </c>
      <c r="G119" s="4">
        <v>45628</v>
      </c>
      <c r="H119" s="4">
        <v>45628</v>
      </c>
    </row>
    <row r="120" spans="1:8" x14ac:dyDescent="0.25">
      <c r="A120" s="5" t="str">
        <f>"00264414"</f>
        <v>00264414</v>
      </c>
      <c r="B120" s="5" t="s">
        <v>8</v>
      </c>
      <c r="C120" s="3" t="s">
        <v>130</v>
      </c>
      <c r="D120" s="3" t="s">
        <v>13</v>
      </c>
      <c r="E120" s="3" t="s">
        <v>14</v>
      </c>
      <c r="F120" s="5" t="str">
        <f>"04510"</f>
        <v>04510</v>
      </c>
      <c r="G120" s="4">
        <v>45632</v>
      </c>
      <c r="H120" s="4">
        <v>45632</v>
      </c>
    </row>
    <row r="121" spans="1:8" x14ac:dyDescent="0.25">
      <c r="A121" s="5" t="str">
        <f>"00264415"</f>
        <v>00264415</v>
      </c>
      <c r="B121" s="5" t="s">
        <v>8</v>
      </c>
      <c r="C121" s="3" t="s">
        <v>129</v>
      </c>
      <c r="D121" s="3" t="s">
        <v>13</v>
      </c>
      <c r="E121" s="3" t="s">
        <v>14</v>
      </c>
      <c r="F121" s="5" t="str">
        <f>"04510"</f>
        <v>04510</v>
      </c>
      <c r="G121" s="4">
        <v>45633</v>
      </c>
      <c r="H121" s="4">
        <v>45633</v>
      </c>
    </row>
    <row r="122" spans="1:8" x14ac:dyDescent="0.25">
      <c r="A122" s="5" t="str">
        <f>"00264413"</f>
        <v>00264413</v>
      </c>
      <c r="B122" s="5" t="s">
        <v>8</v>
      </c>
      <c r="C122" s="3" t="s">
        <v>128</v>
      </c>
      <c r="D122" s="3" t="s">
        <v>13</v>
      </c>
      <c r="E122" s="3" t="s">
        <v>14</v>
      </c>
      <c r="F122" s="5" t="str">
        <f>"04510"</f>
        <v>04510</v>
      </c>
      <c r="G122" s="4">
        <v>45634</v>
      </c>
      <c r="H122" s="4">
        <v>45634</v>
      </c>
    </row>
    <row r="123" spans="1:8" x14ac:dyDescent="0.25">
      <c r="A123" s="5" t="str">
        <f>"00268685"</f>
        <v>00268685</v>
      </c>
      <c r="B123" s="5" t="s">
        <v>8</v>
      </c>
      <c r="C123" s="3" t="s">
        <v>127</v>
      </c>
      <c r="D123" s="3" t="s">
        <v>13</v>
      </c>
      <c r="E123" s="3" t="s">
        <v>14</v>
      </c>
      <c r="F123" s="5" t="str">
        <f>"04510"</f>
        <v>04510</v>
      </c>
      <c r="G123" s="4">
        <v>45644</v>
      </c>
      <c r="H123" s="4">
        <v>45644</v>
      </c>
    </row>
    <row r="124" spans="1:8" x14ac:dyDescent="0.25">
      <c r="A124" s="5" t="str">
        <f>"00268689"</f>
        <v>00268689</v>
      </c>
      <c r="B124" s="5" t="s">
        <v>8</v>
      </c>
      <c r="C124" s="3" t="s">
        <v>126</v>
      </c>
      <c r="D124" s="3" t="s">
        <v>13</v>
      </c>
      <c r="E124" s="3" t="s">
        <v>14</v>
      </c>
      <c r="F124" s="5" t="str">
        <f>"04510"</f>
        <v>04510</v>
      </c>
      <c r="G124" s="4">
        <v>45645</v>
      </c>
      <c r="H124" s="4">
        <v>45645</v>
      </c>
    </row>
    <row r="125" spans="1:8" x14ac:dyDescent="0.25">
      <c r="A125" s="5" t="str">
        <f>"00268693"</f>
        <v>00268693</v>
      </c>
      <c r="B125" s="5" t="s">
        <v>8</v>
      </c>
      <c r="C125" s="3" t="s">
        <v>125</v>
      </c>
      <c r="D125" s="3" t="s">
        <v>13</v>
      </c>
      <c r="E125" s="3" t="s">
        <v>14</v>
      </c>
      <c r="F125" s="5" t="str">
        <f>"04510"</f>
        <v>04510</v>
      </c>
      <c r="G125" s="4">
        <v>45646</v>
      </c>
      <c r="H125" s="4">
        <v>45646</v>
      </c>
    </row>
    <row r="126" spans="1:8" x14ac:dyDescent="0.25">
      <c r="A126" s="5" t="str">
        <f>"00268823"</f>
        <v>00268823</v>
      </c>
      <c r="B126" s="5" t="s">
        <v>8</v>
      </c>
      <c r="C126" s="3" t="s">
        <v>124</v>
      </c>
      <c r="D126" s="3" t="s">
        <v>13</v>
      </c>
      <c r="E126" s="3" t="s">
        <v>14</v>
      </c>
      <c r="F126" s="5" t="str">
        <f>"04510"</f>
        <v>04510</v>
      </c>
      <c r="G126" s="4">
        <v>45650</v>
      </c>
      <c r="H126" s="4">
        <v>45650</v>
      </c>
    </row>
    <row r="127" spans="1:8" x14ac:dyDescent="0.25">
      <c r="A127" s="5" t="str">
        <f>"00268835"</f>
        <v>00268835</v>
      </c>
      <c r="B127" s="5" t="s">
        <v>8</v>
      </c>
      <c r="C127" s="3" t="s">
        <v>123</v>
      </c>
      <c r="D127" s="3" t="s">
        <v>13</v>
      </c>
      <c r="E127" s="3" t="s">
        <v>14</v>
      </c>
      <c r="F127" s="5" t="str">
        <f>"04510"</f>
        <v>04510</v>
      </c>
      <c r="G127" s="4">
        <v>45651</v>
      </c>
      <c r="H127" s="4">
        <v>45651</v>
      </c>
    </row>
    <row r="128" spans="1:8" x14ac:dyDescent="0.25">
      <c r="A128" s="5" t="str">
        <f>"00268846"</f>
        <v>00268846</v>
      </c>
      <c r="B128" s="5" t="s">
        <v>8</v>
      </c>
      <c r="C128" s="3" t="s">
        <v>122</v>
      </c>
      <c r="D128" s="3" t="s">
        <v>13</v>
      </c>
      <c r="E128" s="3" t="s">
        <v>14</v>
      </c>
      <c r="F128" s="5" t="str">
        <f>"04510"</f>
        <v>04510</v>
      </c>
      <c r="G128" s="4">
        <v>45652</v>
      </c>
      <c r="H128" s="4">
        <v>45652</v>
      </c>
    </row>
    <row r="129" spans="1:8" x14ac:dyDescent="0.25">
      <c r="A129" s="5" t="str">
        <f>"00269123"</f>
        <v>00269123</v>
      </c>
      <c r="B129" s="5" t="s">
        <v>9</v>
      </c>
      <c r="C129" s="3" t="s">
        <v>15</v>
      </c>
      <c r="D129" s="3" t="s">
        <v>13</v>
      </c>
      <c r="E129" s="3" t="s">
        <v>14</v>
      </c>
      <c r="F129" s="5" t="str">
        <f>"04510"</f>
        <v>04510</v>
      </c>
      <c r="G129" s="4">
        <v>45654</v>
      </c>
      <c r="H129" s="4">
        <v>45654</v>
      </c>
    </row>
    <row r="130" spans="1:8" x14ac:dyDescent="0.25">
      <c r="A130" s="5" t="str">
        <f>"00268733"</f>
        <v>00268733</v>
      </c>
      <c r="B130" s="5" t="s">
        <v>8</v>
      </c>
      <c r="C130" s="3" t="s">
        <v>121</v>
      </c>
      <c r="D130" s="3" t="s">
        <v>13</v>
      </c>
      <c r="E130" s="3" t="s">
        <v>14</v>
      </c>
      <c r="F130" s="5" t="str">
        <f>"04510"</f>
        <v>04510</v>
      </c>
      <c r="G130" s="4">
        <v>45656</v>
      </c>
      <c r="H130" s="4">
        <v>45656</v>
      </c>
    </row>
    <row r="131" spans="1:8" x14ac:dyDescent="0.25">
      <c r="A131" s="5" t="str">
        <f>"00268737"</f>
        <v>00268737</v>
      </c>
      <c r="B131" s="5" t="s">
        <v>8</v>
      </c>
      <c r="C131" s="3" t="s">
        <v>120</v>
      </c>
      <c r="D131" s="3" t="s">
        <v>13</v>
      </c>
      <c r="E131" s="3" t="s">
        <v>14</v>
      </c>
      <c r="F131" s="5" t="str">
        <f>"04510"</f>
        <v>04510</v>
      </c>
      <c r="G131" s="4">
        <v>45657</v>
      </c>
      <c r="H131" s="4">
        <v>45657</v>
      </c>
    </row>
    <row r="132" spans="1:8" x14ac:dyDescent="0.25">
      <c r="A132" s="5" t="str">
        <f>"00276342"</f>
        <v>00276342</v>
      </c>
      <c r="B132" s="5" t="s">
        <v>8</v>
      </c>
      <c r="C132" s="3" t="s">
        <v>119</v>
      </c>
      <c r="D132" s="3" t="s">
        <v>13</v>
      </c>
      <c r="E132" s="3" t="s">
        <v>14</v>
      </c>
      <c r="F132" s="5" t="str">
        <f>"04510"</f>
        <v>04510</v>
      </c>
      <c r="G132" s="4">
        <v>45658</v>
      </c>
      <c r="H132" s="4">
        <v>45658</v>
      </c>
    </row>
    <row r="133" spans="1:8" x14ac:dyDescent="0.25">
      <c r="A133" s="5" t="str">
        <f>"00276948"</f>
        <v>00276948</v>
      </c>
      <c r="B133" s="5" t="s">
        <v>9</v>
      </c>
      <c r="C133" s="3" t="s">
        <v>15</v>
      </c>
      <c r="D133" s="3" t="s">
        <v>13</v>
      </c>
      <c r="E133" s="3" t="s">
        <v>14</v>
      </c>
      <c r="F133" s="5" t="str">
        <f>"04510"</f>
        <v>04510</v>
      </c>
      <c r="G133" s="4">
        <v>45659</v>
      </c>
      <c r="H133" s="4">
        <v>45659</v>
      </c>
    </row>
    <row r="134" spans="1:8" x14ac:dyDescent="0.25">
      <c r="A134" s="5" t="str">
        <f>"00276986"</f>
        <v>00276986</v>
      </c>
      <c r="B134" s="5" t="s">
        <v>9</v>
      </c>
      <c r="C134" s="3" t="s">
        <v>15</v>
      </c>
      <c r="D134" s="3" t="s">
        <v>13</v>
      </c>
      <c r="E134" s="3" t="s">
        <v>14</v>
      </c>
      <c r="F134" s="5" t="str">
        <f>"04510"</f>
        <v>04510</v>
      </c>
      <c r="G134" s="4">
        <v>45660</v>
      </c>
      <c r="H134" s="4">
        <v>45660</v>
      </c>
    </row>
    <row r="135" spans="1:8" x14ac:dyDescent="0.25">
      <c r="A135" s="5" t="str">
        <f>"00276523"</f>
        <v>00276523</v>
      </c>
      <c r="B135" s="5" t="s">
        <v>8</v>
      </c>
      <c r="C135" s="3" t="s">
        <v>118</v>
      </c>
      <c r="D135" s="3" t="s">
        <v>13</v>
      </c>
      <c r="E135" s="3" t="s">
        <v>14</v>
      </c>
      <c r="F135" s="5" t="str">
        <f>"04510"</f>
        <v>04510</v>
      </c>
      <c r="G135" s="4">
        <v>45664</v>
      </c>
      <c r="H135" s="4">
        <v>45664</v>
      </c>
    </row>
    <row r="136" spans="1:8" x14ac:dyDescent="0.25">
      <c r="A136" s="5" t="str">
        <f>"00276391"</f>
        <v>00276391</v>
      </c>
      <c r="B136" s="5" t="s">
        <v>8</v>
      </c>
      <c r="C136" s="3" t="s">
        <v>117</v>
      </c>
      <c r="D136" s="3" t="s">
        <v>13</v>
      </c>
      <c r="E136" s="3" t="s">
        <v>14</v>
      </c>
      <c r="F136" s="5" t="str">
        <f>"04510"</f>
        <v>04510</v>
      </c>
      <c r="G136" s="4">
        <v>45668</v>
      </c>
      <c r="H136" s="4">
        <v>45668</v>
      </c>
    </row>
    <row r="137" spans="1:8" x14ac:dyDescent="0.25">
      <c r="A137" s="5" t="str">
        <f>"00276397"</f>
        <v>00276397</v>
      </c>
      <c r="B137" s="5" t="s">
        <v>8</v>
      </c>
      <c r="C137" s="3" t="s">
        <v>116</v>
      </c>
      <c r="D137" s="3" t="s">
        <v>13</v>
      </c>
      <c r="E137" s="3" t="s">
        <v>14</v>
      </c>
      <c r="F137" s="5" t="str">
        <f>"04510"</f>
        <v>04510</v>
      </c>
      <c r="G137" s="4">
        <v>45669</v>
      </c>
      <c r="H137" s="4">
        <v>45669</v>
      </c>
    </row>
    <row r="138" spans="1:8" x14ac:dyDescent="0.25">
      <c r="A138" s="5" t="str">
        <f>"00276406"</f>
        <v>00276406</v>
      </c>
      <c r="B138" s="5" t="s">
        <v>8</v>
      </c>
      <c r="C138" s="3" t="s">
        <v>115</v>
      </c>
      <c r="D138" s="3" t="s">
        <v>13</v>
      </c>
      <c r="E138" s="3" t="s">
        <v>14</v>
      </c>
      <c r="F138" s="5" t="str">
        <f>"04510"</f>
        <v>04510</v>
      </c>
      <c r="G138" s="4">
        <v>45670</v>
      </c>
      <c r="H138" s="4">
        <v>45670</v>
      </c>
    </row>
    <row r="139" spans="1:8" x14ac:dyDescent="0.25">
      <c r="A139" s="5" t="str">
        <f>"00276632"</f>
        <v>00276632</v>
      </c>
      <c r="B139" s="5" t="s">
        <v>8</v>
      </c>
      <c r="C139" s="3" t="s">
        <v>114</v>
      </c>
      <c r="D139" s="3" t="s">
        <v>13</v>
      </c>
      <c r="E139" s="3" t="s">
        <v>14</v>
      </c>
      <c r="F139" s="5" t="str">
        <f>"04510"</f>
        <v>04510</v>
      </c>
      <c r="G139" s="4">
        <v>45674</v>
      </c>
      <c r="H139" s="4">
        <v>45674</v>
      </c>
    </row>
    <row r="140" spans="1:8" x14ac:dyDescent="0.25">
      <c r="A140" s="5" t="str">
        <f>"00276440"</f>
        <v>00276440</v>
      </c>
      <c r="B140" s="5" t="s">
        <v>8</v>
      </c>
      <c r="C140" s="3" t="s">
        <v>113</v>
      </c>
      <c r="D140" s="3" t="s">
        <v>13</v>
      </c>
      <c r="E140" s="3" t="s">
        <v>14</v>
      </c>
      <c r="F140" s="5" t="str">
        <f>"04510"</f>
        <v>04510</v>
      </c>
      <c r="G140" s="4">
        <v>45675</v>
      </c>
      <c r="H140" s="4">
        <v>45675</v>
      </c>
    </row>
    <row r="141" spans="1:8" x14ac:dyDescent="0.25">
      <c r="A141" s="5" t="str">
        <f>"00276447"</f>
        <v>00276447</v>
      </c>
      <c r="B141" s="5" t="s">
        <v>8</v>
      </c>
      <c r="C141" s="3" t="s">
        <v>112</v>
      </c>
      <c r="D141" s="3" t="s">
        <v>13</v>
      </c>
      <c r="E141" s="3" t="s">
        <v>14</v>
      </c>
      <c r="F141" s="5" t="str">
        <f>"04510"</f>
        <v>04510</v>
      </c>
      <c r="G141" s="4">
        <v>45676</v>
      </c>
      <c r="H141" s="4">
        <v>45676</v>
      </c>
    </row>
    <row r="142" spans="1:8" x14ac:dyDescent="0.25">
      <c r="A142" s="5" t="str">
        <f>"00279241"</f>
        <v>00279241</v>
      </c>
      <c r="B142" s="5" t="s">
        <v>9</v>
      </c>
      <c r="C142" s="3" t="s">
        <v>15</v>
      </c>
      <c r="D142" s="3" t="s">
        <v>13</v>
      </c>
      <c r="E142" s="3" t="s">
        <v>14</v>
      </c>
      <c r="F142" s="5" t="str">
        <f>"04510"</f>
        <v>04510</v>
      </c>
      <c r="G142" s="4">
        <v>45678</v>
      </c>
      <c r="H142" s="4">
        <v>45678</v>
      </c>
    </row>
    <row r="143" spans="1:8" x14ac:dyDescent="0.25">
      <c r="A143" s="5" t="str">
        <f>"00279359"</f>
        <v>00279359</v>
      </c>
      <c r="B143" s="5" t="s">
        <v>8</v>
      </c>
      <c r="C143" s="3" t="s">
        <v>111</v>
      </c>
      <c r="D143" s="3" t="s">
        <v>13</v>
      </c>
      <c r="E143" s="3" t="s">
        <v>14</v>
      </c>
      <c r="F143" s="5" t="str">
        <f>"04510"</f>
        <v>04510</v>
      </c>
      <c r="G143" s="4">
        <v>45680</v>
      </c>
      <c r="H143" s="4">
        <v>45680</v>
      </c>
    </row>
    <row r="144" spans="1:8" x14ac:dyDescent="0.25">
      <c r="A144" s="5" t="str">
        <f>"00279438"</f>
        <v>00279438</v>
      </c>
      <c r="B144" s="5" t="s">
        <v>8</v>
      </c>
      <c r="C144" s="3" t="s">
        <v>110</v>
      </c>
      <c r="D144" s="3" t="s">
        <v>13</v>
      </c>
      <c r="E144" s="3" t="s">
        <v>14</v>
      </c>
      <c r="F144" s="5" t="str">
        <f>"04510"</f>
        <v>04510</v>
      </c>
      <c r="G144" s="4">
        <v>45681</v>
      </c>
      <c r="H144" s="4">
        <v>45681</v>
      </c>
    </row>
    <row r="145" spans="1:8" x14ac:dyDescent="0.25">
      <c r="A145" s="5" t="str">
        <f>"00279439"</f>
        <v>00279439</v>
      </c>
      <c r="B145" s="5" t="s">
        <v>8</v>
      </c>
      <c r="C145" s="3" t="s">
        <v>109</v>
      </c>
      <c r="D145" s="3" t="s">
        <v>13</v>
      </c>
      <c r="E145" s="3" t="s">
        <v>14</v>
      </c>
      <c r="F145" s="5" t="str">
        <f>"04510"</f>
        <v>04510</v>
      </c>
      <c r="G145" s="4">
        <v>45682</v>
      </c>
      <c r="H145" s="4">
        <v>45682</v>
      </c>
    </row>
    <row r="146" spans="1:8" x14ac:dyDescent="0.25">
      <c r="A146" s="5" t="str">
        <f>"00279242"</f>
        <v>00279242</v>
      </c>
      <c r="B146" s="5" t="s">
        <v>9</v>
      </c>
      <c r="C146" s="3" t="s">
        <v>15</v>
      </c>
      <c r="D146" s="3" t="s">
        <v>13</v>
      </c>
      <c r="E146" s="3" t="s">
        <v>14</v>
      </c>
      <c r="F146" s="5" t="str">
        <f>"04510"</f>
        <v>04510</v>
      </c>
      <c r="G146" s="4">
        <v>45683</v>
      </c>
      <c r="H146" s="4">
        <v>45683</v>
      </c>
    </row>
    <row r="147" spans="1:8" x14ac:dyDescent="0.25">
      <c r="A147" s="5" t="str">
        <f>"00281219"</f>
        <v>00281219</v>
      </c>
      <c r="B147" s="5" t="s">
        <v>8</v>
      </c>
      <c r="C147" s="3" t="s">
        <v>108</v>
      </c>
      <c r="D147" s="3" t="s">
        <v>13</v>
      </c>
      <c r="E147" s="3" t="s">
        <v>14</v>
      </c>
      <c r="F147" s="5" t="str">
        <f>"04510"</f>
        <v>04510</v>
      </c>
      <c r="G147" s="4">
        <v>45685</v>
      </c>
      <c r="H147" s="4">
        <v>45685</v>
      </c>
    </row>
    <row r="148" spans="1:8" x14ac:dyDescent="0.25">
      <c r="A148" s="5" t="str">
        <f>"00281231"</f>
        <v>00281231</v>
      </c>
      <c r="B148" s="5" t="s">
        <v>8</v>
      </c>
      <c r="C148" s="3" t="s">
        <v>107</v>
      </c>
      <c r="D148" s="3" t="s">
        <v>13</v>
      </c>
      <c r="E148" s="3" t="s">
        <v>14</v>
      </c>
      <c r="F148" s="5" t="str">
        <f>"04510"</f>
        <v>04510</v>
      </c>
      <c r="G148" s="4">
        <v>45686</v>
      </c>
      <c r="H148" s="4">
        <v>45686</v>
      </c>
    </row>
    <row r="149" spans="1:8" x14ac:dyDescent="0.25">
      <c r="A149" s="5" t="str">
        <f>"00281239"</f>
        <v>00281239</v>
      </c>
      <c r="B149" s="5" t="s">
        <v>8</v>
      </c>
      <c r="C149" s="3" t="s">
        <v>106</v>
      </c>
      <c r="D149" s="3" t="s">
        <v>13</v>
      </c>
      <c r="E149" s="3" t="s">
        <v>14</v>
      </c>
      <c r="F149" s="5" t="str">
        <f>"04510"</f>
        <v>04510</v>
      </c>
      <c r="G149" s="4">
        <v>45687</v>
      </c>
      <c r="H149" s="4">
        <v>45687</v>
      </c>
    </row>
    <row r="150" spans="1:8" x14ac:dyDescent="0.25">
      <c r="A150" s="5" t="str">
        <f>"00281247"</f>
        <v>00281247</v>
      </c>
      <c r="B150" s="5" t="s">
        <v>8</v>
      </c>
      <c r="C150" s="3" t="s">
        <v>105</v>
      </c>
      <c r="D150" s="3" t="s">
        <v>13</v>
      </c>
      <c r="E150" s="3" t="s">
        <v>14</v>
      </c>
      <c r="F150" s="5" t="str">
        <f>"04510"</f>
        <v>04510</v>
      </c>
      <c r="G150" s="4">
        <v>45688</v>
      </c>
      <c r="H150" s="4">
        <v>45688</v>
      </c>
    </row>
    <row r="151" spans="1:8" x14ac:dyDescent="0.25">
      <c r="A151" s="5" t="str">
        <f>"00284415"</f>
        <v>00284415</v>
      </c>
      <c r="B151" s="5" t="s">
        <v>8</v>
      </c>
      <c r="C151" s="3" t="s">
        <v>104</v>
      </c>
      <c r="D151" s="3" t="s">
        <v>13</v>
      </c>
      <c r="E151" s="3" t="s">
        <v>14</v>
      </c>
      <c r="F151" s="5" t="str">
        <f>"04510"</f>
        <v>04510</v>
      </c>
      <c r="G151" s="4">
        <v>45689</v>
      </c>
      <c r="H151" s="4">
        <v>45689</v>
      </c>
    </row>
    <row r="152" spans="1:8" x14ac:dyDescent="0.25">
      <c r="A152" s="5" t="str">
        <f>"00284519"</f>
        <v>00284519</v>
      </c>
      <c r="B152" s="5" t="s">
        <v>8</v>
      </c>
      <c r="C152" s="3" t="s">
        <v>103</v>
      </c>
      <c r="D152" s="3" t="s">
        <v>13</v>
      </c>
      <c r="E152" s="3" t="s">
        <v>14</v>
      </c>
      <c r="F152" s="5" t="str">
        <f>"04510"</f>
        <v>04510</v>
      </c>
      <c r="G152" s="4">
        <v>45692</v>
      </c>
      <c r="H152" s="4">
        <v>45692</v>
      </c>
    </row>
    <row r="153" spans="1:8" x14ac:dyDescent="0.25">
      <c r="A153" s="5" t="str">
        <f>"00284529"</f>
        <v>00284529</v>
      </c>
      <c r="B153" s="5" t="s">
        <v>8</v>
      </c>
      <c r="C153" s="3" t="s">
        <v>102</v>
      </c>
      <c r="D153" s="3" t="s">
        <v>13</v>
      </c>
      <c r="E153" s="3" t="s">
        <v>14</v>
      </c>
      <c r="F153" s="5" t="str">
        <f>"04510"</f>
        <v>04510</v>
      </c>
      <c r="G153" s="4">
        <v>45693</v>
      </c>
      <c r="H153" s="4">
        <v>45693</v>
      </c>
    </row>
    <row r="154" spans="1:8" x14ac:dyDescent="0.25">
      <c r="A154" s="5" t="str">
        <f>"00284540"</f>
        <v>00284540</v>
      </c>
      <c r="B154" s="5" t="s">
        <v>8</v>
      </c>
      <c r="C154" s="3" t="s">
        <v>101</v>
      </c>
      <c r="D154" s="3" t="s">
        <v>13</v>
      </c>
      <c r="E154" s="3" t="s">
        <v>14</v>
      </c>
      <c r="F154" s="5" t="str">
        <f>"04510"</f>
        <v>04510</v>
      </c>
      <c r="G154" s="4">
        <v>45694</v>
      </c>
      <c r="H154" s="4">
        <v>45694</v>
      </c>
    </row>
    <row r="155" spans="1:8" x14ac:dyDescent="0.25">
      <c r="A155" s="5" t="str">
        <f>"00287190"</f>
        <v>00287190</v>
      </c>
      <c r="B155" s="5" t="s">
        <v>8</v>
      </c>
      <c r="C155" s="3" t="s">
        <v>100</v>
      </c>
      <c r="D155" s="3" t="s">
        <v>13</v>
      </c>
      <c r="E155" s="3" t="s">
        <v>14</v>
      </c>
      <c r="F155" s="5" t="str">
        <f>"04510"</f>
        <v>04510</v>
      </c>
      <c r="G155" s="4">
        <v>45698</v>
      </c>
      <c r="H155" s="4">
        <v>45698</v>
      </c>
    </row>
    <row r="156" spans="1:8" x14ac:dyDescent="0.25">
      <c r="A156" s="5" t="str">
        <f>"00287191"</f>
        <v>00287191</v>
      </c>
      <c r="B156" s="5" t="s">
        <v>8</v>
      </c>
      <c r="C156" s="3" t="s">
        <v>99</v>
      </c>
      <c r="D156" s="3" t="s">
        <v>13</v>
      </c>
      <c r="E156" s="3" t="s">
        <v>14</v>
      </c>
      <c r="F156" s="5" t="str">
        <f>"04510"</f>
        <v>04510</v>
      </c>
      <c r="G156" s="4">
        <v>45699</v>
      </c>
      <c r="H156" s="4">
        <v>45699</v>
      </c>
    </row>
    <row r="157" spans="1:8" x14ac:dyDescent="0.25">
      <c r="A157" s="5" t="str">
        <f>"00287192"</f>
        <v>00287192</v>
      </c>
      <c r="B157" s="5" t="s">
        <v>8</v>
      </c>
      <c r="C157" s="3" t="s">
        <v>98</v>
      </c>
      <c r="D157" s="3" t="s">
        <v>13</v>
      </c>
      <c r="E157" s="3" t="s">
        <v>14</v>
      </c>
      <c r="F157" s="5" t="str">
        <f>"04510"</f>
        <v>04510</v>
      </c>
      <c r="G157" s="4">
        <v>45700</v>
      </c>
      <c r="H157" s="4">
        <v>45700</v>
      </c>
    </row>
    <row r="158" spans="1:8" x14ac:dyDescent="0.25">
      <c r="A158" s="5" t="str">
        <f>"00287289"</f>
        <v>00287289</v>
      </c>
      <c r="B158" s="5" t="s">
        <v>8</v>
      </c>
      <c r="C158" s="3" t="s">
        <v>97</v>
      </c>
      <c r="D158" s="3" t="s">
        <v>13</v>
      </c>
      <c r="E158" s="3" t="s">
        <v>14</v>
      </c>
      <c r="F158" s="5" t="str">
        <f>"04510"</f>
        <v>04510</v>
      </c>
      <c r="G158" s="4">
        <v>45704</v>
      </c>
      <c r="H158" s="4">
        <v>45704</v>
      </c>
    </row>
    <row r="159" spans="1:8" x14ac:dyDescent="0.25">
      <c r="A159" s="5" t="str">
        <f>"00287290"</f>
        <v>00287290</v>
      </c>
      <c r="B159" s="5" t="s">
        <v>8</v>
      </c>
      <c r="C159" s="3" t="s">
        <v>96</v>
      </c>
      <c r="D159" s="3" t="s">
        <v>13</v>
      </c>
      <c r="E159" s="3" t="s">
        <v>14</v>
      </c>
      <c r="F159" s="5" t="str">
        <f>"04510"</f>
        <v>04510</v>
      </c>
      <c r="G159" s="4">
        <v>45705</v>
      </c>
      <c r="H159" s="4">
        <v>45705</v>
      </c>
    </row>
    <row r="160" spans="1:8" x14ac:dyDescent="0.25">
      <c r="A160" s="5" t="str">
        <f>"00287291"</f>
        <v>00287291</v>
      </c>
      <c r="B160" s="5" t="s">
        <v>8</v>
      </c>
      <c r="C160" s="3" t="s">
        <v>95</v>
      </c>
      <c r="D160" s="3" t="s">
        <v>13</v>
      </c>
      <c r="E160" s="3" t="s">
        <v>14</v>
      </c>
      <c r="F160" s="5" t="str">
        <f>"04510"</f>
        <v>04510</v>
      </c>
      <c r="G160" s="4">
        <v>45706</v>
      </c>
      <c r="H160" s="4">
        <v>45706</v>
      </c>
    </row>
    <row r="161" spans="1:8" x14ac:dyDescent="0.25">
      <c r="A161" s="5" t="str">
        <f>"00289658"</f>
        <v>00289658</v>
      </c>
      <c r="B161" s="5" t="s">
        <v>8</v>
      </c>
      <c r="C161" s="3" t="s">
        <v>94</v>
      </c>
      <c r="D161" s="3" t="s">
        <v>13</v>
      </c>
      <c r="E161" s="3" t="s">
        <v>14</v>
      </c>
      <c r="F161" s="5" t="str">
        <f>"04510"</f>
        <v>04510</v>
      </c>
      <c r="G161" s="4">
        <v>45709</v>
      </c>
      <c r="H161" s="4">
        <v>45709</v>
      </c>
    </row>
    <row r="162" spans="1:8" x14ac:dyDescent="0.25">
      <c r="A162" s="5" t="str">
        <f>"00289626"</f>
        <v>00289626</v>
      </c>
      <c r="B162" s="5" t="s">
        <v>8</v>
      </c>
      <c r="C162" s="3" t="s">
        <v>93</v>
      </c>
      <c r="D162" s="3" t="s">
        <v>13</v>
      </c>
      <c r="E162" s="3" t="s">
        <v>14</v>
      </c>
      <c r="F162" s="5" t="str">
        <f>"04510"</f>
        <v>04510</v>
      </c>
      <c r="G162" s="4">
        <v>45712</v>
      </c>
      <c r="H162" s="4">
        <v>45712</v>
      </c>
    </row>
    <row r="163" spans="1:8" x14ac:dyDescent="0.25">
      <c r="A163" s="5" t="str">
        <f>"00292677"</f>
        <v>00292677</v>
      </c>
      <c r="B163" s="5" t="s">
        <v>8</v>
      </c>
      <c r="C163" s="3" t="s">
        <v>92</v>
      </c>
      <c r="D163" s="3" t="s">
        <v>13</v>
      </c>
      <c r="E163" s="3" t="s">
        <v>14</v>
      </c>
      <c r="F163" s="5" t="str">
        <f>"04510"</f>
        <v>04510</v>
      </c>
      <c r="G163" s="4">
        <v>45713</v>
      </c>
      <c r="H163" s="4">
        <v>45713</v>
      </c>
    </row>
    <row r="164" spans="1:8" x14ac:dyDescent="0.25">
      <c r="A164" s="5" t="str">
        <f>"00292705"</f>
        <v>00292705</v>
      </c>
      <c r="B164" s="5" t="s">
        <v>8</v>
      </c>
      <c r="C164" s="3" t="s">
        <v>91</v>
      </c>
      <c r="D164" s="3" t="s">
        <v>13</v>
      </c>
      <c r="E164" s="3" t="s">
        <v>14</v>
      </c>
      <c r="F164" s="5" t="str">
        <f>"04510"</f>
        <v>04510</v>
      </c>
      <c r="G164" s="4">
        <v>45716</v>
      </c>
      <c r="H164" s="4">
        <v>45716</v>
      </c>
    </row>
    <row r="165" spans="1:8" x14ac:dyDescent="0.25">
      <c r="A165" s="5" t="str">
        <f>"00295669"</f>
        <v>00295669</v>
      </c>
      <c r="B165" s="5" t="s">
        <v>8</v>
      </c>
      <c r="C165" s="3" t="s">
        <v>90</v>
      </c>
      <c r="D165" s="3" t="s">
        <v>13</v>
      </c>
      <c r="E165" s="3" t="s">
        <v>14</v>
      </c>
      <c r="F165" s="5" t="str">
        <f>"04510"</f>
        <v>04510</v>
      </c>
      <c r="G165" s="4">
        <v>45717</v>
      </c>
      <c r="H165" s="4">
        <v>45717</v>
      </c>
    </row>
    <row r="166" spans="1:8" x14ac:dyDescent="0.25">
      <c r="A166" s="5" t="str">
        <f>"00295670"</f>
        <v>00295670</v>
      </c>
      <c r="B166" s="5" t="s">
        <v>8</v>
      </c>
      <c r="C166" s="3" t="s">
        <v>89</v>
      </c>
      <c r="D166" s="3" t="s">
        <v>13</v>
      </c>
      <c r="E166" s="3" t="s">
        <v>14</v>
      </c>
      <c r="F166" s="5" t="str">
        <f>"04510"</f>
        <v>04510</v>
      </c>
      <c r="G166" s="4">
        <v>45718</v>
      </c>
      <c r="H166" s="4">
        <v>45718</v>
      </c>
    </row>
    <row r="167" spans="1:8" x14ac:dyDescent="0.25">
      <c r="A167" s="5" t="str">
        <f>"00297675"</f>
        <v>00297675</v>
      </c>
      <c r="B167" s="5" t="s">
        <v>8</v>
      </c>
      <c r="C167" s="3" t="s">
        <v>88</v>
      </c>
      <c r="D167" s="3" t="s">
        <v>13</v>
      </c>
      <c r="E167" s="3" t="s">
        <v>14</v>
      </c>
      <c r="F167" s="5" t="str">
        <f>"04510"</f>
        <v>04510</v>
      </c>
      <c r="G167" s="4">
        <v>45728</v>
      </c>
      <c r="H167" s="4">
        <v>45728</v>
      </c>
    </row>
    <row r="168" spans="1:8" x14ac:dyDescent="0.25">
      <c r="A168" s="5" t="str">
        <f>"00297746"</f>
        <v>00297746</v>
      </c>
      <c r="B168" s="5" t="s">
        <v>8</v>
      </c>
      <c r="C168" s="3" t="s">
        <v>87</v>
      </c>
      <c r="D168" s="3" t="s">
        <v>13</v>
      </c>
      <c r="E168" s="3" t="s">
        <v>14</v>
      </c>
      <c r="F168" s="5" t="str">
        <f>"04510"</f>
        <v>04510</v>
      </c>
      <c r="G168" s="4">
        <v>45729</v>
      </c>
      <c r="H168" s="4">
        <v>45729</v>
      </c>
    </row>
    <row r="169" spans="1:8" x14ac:dyDescent="0.25">
      <c r="A169" s="5" t="str">
        <f>"00297747"</f>
        <v>00297747</v>
      </c>
      <c r="B169" s="5" t="s">
        <v>8</v>
      </c>
      <c r="C169" s="3" t="s">
        <v>86</v>
      </c>
      <c r="D169" s="3" t="s">
        <v>13</v>
      </c>
      <c r="E169" s="3" t="s">
        <v>14</v>
      </c>
      <c r="F169" s="5" t="str">
        <f>"04510"</f>
        <v>04510</v>
      </c>
      <c r="G169" s="4">
        <v>45730</v>
      </c>
      <c r="H169" s="4">
        <v>45730</v>
      </c>
    </row>
    <row r="170" spans="1:8" x14ac:dyDescent="0.25">
      <c r="A170" s="5" t="str">
        <f>"00300431"</f>
        <v>00300431</v>
      </c>
      <c r="B170" s="5" t="s">
        <v>8</v>
      </c>
      <c r="C170" s="3" t="s">
        <v>85</v>
      </c>
      <c r="D170" s="3" t="s">
        <v>13</v>
      </c>
      <c r="E170" s="3" t="s">
        <v>14</v>
      </c>
      <c r="F170" s="5" t="str">
        <f>"04510"</f>
        <v>04510</v>
      </c>
      <c r="G170" s="4">
        <v>45734</v>
      </c>
      <c r="H170" s="4">
        <v>45734</v>
      </c>
    </row>
    <row r="171" spans="1:8" x14ac:dyDescent="0.25">
      <c r="A171" s="5" t="str">
        <f>"00300432"</f>
        <v>00300432</v>
      </c>
      <c r="B171" s="5" t="s">
        <v>8</v>
      </c>
      <c r="C171" s="3" t="s">
        <v>84</v>
      </c>
      <c r="D171" s="3" t="s">
        <v>13</v>
      </c>
      <c r="E171" s="3" t="s">
        <v>14</v>
      </c>
      <c r="F171" s="5" t="str">
        <f>"04510"</f>
        <v>04510</v>
      </c>
      <c r="G171" s="4">
        <v>45735</v>
      </c>
      <c r="H171" s="4">
        <v>45735</v>
      </c>
    </row>
    <row r="172" spans="1:8" x14ac:dyDescent="0.25">
      <c r="A172" s="5" t="str">
        <f>"00300433"</f>
        <v>00300433</v>
      </c>
      <c r="B172" s="5" t="s">
        <v>8</v>
      </c>
      <c r="C172" s="3" t="s">
        <v>83</v>
      </c>
      <c r="D172" s="3" t="s">
        <v>13</v>
      </c>
      <c r="E172" s="3" t="s">
        <v>14</v>
      </c>
      <c r="F172" s="5" t="str">
        <f>"04510"</f>
        <v>04510</v>
      </c>
      <c r="G172" s="4">
        <v>45736</v>
      </c>
      <c r="H172" s="4">
        <v>45736</v>
      </c>
    </row>
    <row r="173" spans="1:8" x14ac:dyDescent="0.25">
      <c r="A173" s="5" t="str">
        <f>"00300434"</f>
        <v>00300434</v>
      </c>
      <c r="B173" s="5" t="s">
        <v>8</v>
      </c>
      <c r="C173" s="3" t="s">
        <v>82</v>
      </c>
      <c r="D173" s="3" t="s">
        <v>13</v>
      </c>
      <c r="E173" s="3" t="s">
        <v>14</v>
      </c>
      <c r="F173" s="5" t="str">
        <f>"04510"</f>
        <v>04510</v>
      </c>
      <c r="G173" s="4">
        <v>45737</v>
      </c>
      <c r="H173" s="4">
        <v>45737</v>
      </c>
    </row>
    <row r="174" spans="1:8" x14ac:dyDescent="0.25">
      <c r="A174" s="5" t="str">
        <f>"00300435"</f>
        <v>00300435</v>
      </c>
      <c r="B174" s="5" t="s">
        <v>8</v>
      </c>
      <c r="C174" s="3" t="s">
        <v>81</v>
      </c>
      <c r="D174" s="3" t="s">
        <v>13</v>
      </c>
      <c r="E174" s="3" t="s">
        <v>14</v>
      </c>
      <c r="F174" s="5" t="str">
        <f>"04510"</f>
        <v>04510</v>
      </c>
      <c r="G174" s="4">
        <v>45739</v>
      </c>
      <c r="H174" s="4">
        <v>45739</v>
      </c>
    </row>
    <row r="175" spans="1:8" x14ac:dyDescent="0.25">
      <c r="A175" s="5" t="str">
        <f>"00300436"</f>
        <v>00300436</v>
      </c>
      <c r="B175" s="5" t="s">
        <v>8</v>
      </c>
      <c r="C175" s="3" t="s">
        <v>80</v>
      </c>
      <c r="D175" s="3" t="s">
        <v>13</v>
      </c>
      <c r="E175" s="3" t="s">
        <v>14</v>
      </c>
      <c r="F175" s="5" t="str">
        <f>"04510"</f>
        <v>04510</v>
      </c>
      <c r="G175" s="4">
        <v>45740</v>
      </c>
      <c r="H175" s="4">
        <v>45740</v>
      </c>
    </row>
    <row r="176" spans="1:8" x14ac:dyDescent="0.25">
      <c r="A176" s="5" t="str">
        <f>"00303385"</f>
        <v>00303385</v>
      </c>
      <c r="B176" s="5" t="s">
        <v>8</v>
      </c>
      <c r="C176" s="3" t="s">
        <v>79</v>
      </c>
      <c r="D176" s="3" t="s">
        <v>13</v>
      </c>
      <c r="E176" s="3" t="s">
        <v>14</v>
      </c>
      <c r="F176" s="5" t="str">
        <f>"04510"</f>
        <v>04510</v>
      </c>
      <c r="G176" s="4">
        <v>45741</v>
      </c>
      <c r="H176" s="4">
        <v>45741</v>
      </c>
    </row>
    <row r="177" spans="1:8" x14ac:dyDescent="0.25">
      <c r="A177" s="5" t="str">
        <f>"00303443"</f>
        <v>00303443</v>
      </c>
      <c r="B177" s="5" t="s">
        <v>8</v>
      </c>
      <c r="C177" s="3" t="s">
        <v>78</v>
      </c>
      <c r="D177" s="3" t="s">
        <v>13</v>
      </c>
      <c r="E177" s="3" t="s">
        <v>14</v>
      </c>
      <c r="F177" s="5" t="str">
        <f>"04510"</f>
        <v>04510</v>
      </c>
      <c r="G177" s="4">
        <v>45742</v>
      </c>
      <c r="H177" s="4">
        <v>45742</v>
      </c>
    </row>
    <row r="178" spans="1:8" x14ac:dyDescent="0.25">
      <c r="A178" s="5" t="str">
        <f>"00303467"</f>
        <v>00303467</v>
      </c>
      <c r="B178" s="5" t="s">
        <v>8</v>
      </c>
      <c r="C178" s="3" t="s">
        <v>77</v>
      </c>
      <c r="D178" s="3" t="s">
        <v>13</v>
      </c>
      <c r="E178" s="3" t="s">
        <v>14</v>
      </c>
      <c r="F178" s="5" t="str">
        <f>"04510"</f>
        <v>04510</v>
      </c>
      <c r="G178" s="4">
        <v>45744</v>
      </c>
      <c r="H178" s="4">
        <v>45744</v>
      </c>
    </row>
    <row r="179" spans="1:8" x14ac:dyDescent="0.25">
      <c r="A179" s="5" t="str">
        <f>"00303499"</f>
        <v>00303499</v>
      </c>
      <c r="B179" s="5" t="s">
        <v>8</v>
      </c>
      <c r="C179" s="3" t="s">
        <v>76</v>
      </c>
      <c r="D179" s="3" t="s">
        <v>13</v>
      </c>
      <c r="E179" s="3" t="s">
        <v>14</v>
      </c>
      <c r="F179" s="5" t="str">
        <f>"04510"</f>
        <v>04510</v>
      </c>
      <c r="G179" s="4">
        <v>45747</v>
      </c>
      <c r="H179" s="4">
        <v>45747</v>
      </c>
    </row>
    <row r="180" spans="1:8" x14ac:dyDescent="0.25">
      <c r="A180" s="5" t="str">
        <f>"00308855"</f>
        <v>00308855</v>
      </c>
      <c r="B180" s="5" t="s">
        <v>8</v>
      </c>
      <c r="C180" s="3" t="s">
        <v>75</v>
      </c>
      <c r="D180" s="3" t="s">
        <v>13</v>
      </c>
      <c r="E180" s="3" t="s">
        <v>14</v>
      </c>
      <c r="F180" s="5" t="str">
        <f>"04510"</f>
        <v>04510</v>
      </c>
      <c r="G180" s="4">
        <v>45748</v>
      </c>
      <c r="H180" s="4">
        <v>45748</v>
      </c>
    </row>
    <row r="181" spans="1:8" x14ac:dyDescent="0.25">
      <c r="A181" s="5" t="str">
        <f>"00308996"</f>
        <v>00308996</v>
      </c>
      <c r="B181" s="5" t="s">
        <v>8</v>
      </c>
      <c r="C181" s="3" t="s">
        <v>74</v>
      </c>
      <c r="D181" s="3" t="s">
        <v>13</v>
      </c>
      <c r="E181" s="3" t="s">
        <v>14</v>
      </c>
      <c r="F181" s="5" t="str">
        <f>"04510"</f>
        <v>04510</v>
      </c>
      <c r="G181" s="4">
        <v>45749</v>
      </c>
      <c r="H181" s="4">
        <v>45749</v>
      </c>
    </row>
    <row r="182" spans="1:8" x14ac:dyDescent="0.25">
      <c r="A182" s="5" t="str">
        <f>"00309025"</f>
        <v>00309025</v>
      </c>
      <c r="B182" s="5" t="s">
        <v>8</v>
      </c>
      <c r="C182" s="3" t="s">
        <v>73</v>
      </c>
      <c r="D182" s="3" t="s">
        <v>13</v>
      </c>
      <c r="E182" s="3" t="s">
        <v>14</v>
      </c>
      <c r="F182" s="5" t="str">
        <f>"04510"</f>
        <v>04510</v>
      </c>
      <c r="G182" s="4">
        <v>45752</v>
      </c>
      <c r="H182" s="4">
        <v>45752</v>
      </c>
    </row>
    <row r="183" spans="1:8" x14ac:dyDescent="0.25">
      <c r="A183" s="5" t="str">
        <f>"00308890"</f>
        <v>00308890</v>
      </c>
      <c r="B183" s="5" t="s">
        <v>8</v>
      </c>
      <c r="C183" s="3" t="s">
        <v>72</v>
      </c>
      <c r="D183" s="3" t="s">
        <v>13</v>
      </c>
      <c r="E183" s="3" t="s">
        <v>14</v>
      </c>
      <c r="F183" s="5" t="str">
        <f>"04510"</f>
        <v>04510</v>
      </c>
      <c r="G183" s="4">
        <v>45753</v>
      </c>
      <c r="H183" s="4">
        <v>45753</v>
      </c>
    </row>
    <row r="184" spans="1:8" x14ac:dyDescent="0.25">
      <c r="A184" s="5" t="str">
        <f>"00308898"</f>
        <v>00308898</v>
      </c>
      <c r="B184" s="5" t="s">
        <v>8</v>
      </c>
      <c r="C184" s="3" t="s">
        <v>71</v>
      </c>
      <c r="D184" s="3" t="s">
        <v>13</v>
      </c>
      <c r="E184" s="3" t="s">
        <v>14</v>
      </c>
      <c r="F184" s="5" t="str">
        <f>"04510"</f>
        <v>04510</v>
      </c>
      <c r="G184" s="4">
        <v>45754</v>
      </c>
      <c r="H184" s="4">
        <v>45754</v>
      </c>
    </row>
    <row r="185" spans="1:8" x14ac:dyDescent="0.25">
      <c r="A185" s="5" t="str">
        <f>"00309093"</f>
        <v>00309093</v>
      </c>
      <c r="B185" s="5" t="s">
        <v>8</v>
      </c>
      <c r="C185" s="3" t="s">
        <v>70</v>
      </c>
      <c r="D185" s="3" t="s">
        <v>13</v>
      </c>
      <c r="E185" s="3" t="s">
        <v>14</v>
      </c>
      <c r="F185" s="5" t="str">
        <f>"04510"</f>
        <v>04510</v>
      </c>
      <c r="G185" s="4">
        <v>45758</v>
      </c>
      <c r="H185" s="4">
        <v>45758</v>
      </c>
    </row>
    <row r="186" spans="1:8" x14ac:dyDescent="0.25">
      <c r="A186" s="5" t="str">
        <f>"00309106"</f>
        <v>00309106</v>
      </c>
      <c r="B186" s="5" t="s">
        <v>8</v>
      </c>
      <c r="C186" s="3" t="s">
        <v>69</v>
      </c>
      <c r="D186" s="3" t="s">
        <v>13</v>
      </c>
      <c r="E186" s="3" t="s">
        <v>14</v>
      </c>
      <c r="F186" s="5" t="str">
        <f>"04510"</f>
        <v>04510</v>
      </c>
      <c r="G186" s="4">
        <v>45759</v>
      </c>
      <c r="H186" s="4">
        <v>45759</v>
      </c>
    </row>
    <row r="187" spans="1:8" x14ac:dyDescent="0.25">
      <c r="A187" s="5" t="str">
        <f>"00309113"</f>
        <v>00309113</v>
      </c>
      <c r="B187" s="5" t="s">
        <v>8</v>
      </c>
      <c r="C187" s="3" t="s">
        <v>68</v>
      </c>
      <c r="D187" s="3" t="s">
        <v>13</v>
      </c>
      <c r="E187" s="3" t="s">
        <v>14</v>
      </c>
      <c r="F187" s="5" t="str">
        <f>"04510"</f>
        <v>04510</v>
      </c>
      <c r="G187" s="4">
        <v>45760</v>
      </c>
      <c r="H187" s="4">
        <v>45760</v>
      </c>
    </row>
    <row r="188" spans="1:8" x14ac:dyDescent="0.25">
      <c r="A188" s="5" t="str">
        <f>"00308976"</f>
        <v>00308976</v>
      </c>
      <c r="B188" s="5" t="s">
        <v>8</v>
      </c>
      <c r="C188" s="3" t="s">
        <v>67</v>
      </c>
      <c r="D188" s="3" t="s">
        <v>13</v>
      </c>
      <c r="E188" s="3" t="s">
        <v>14</v>
      </c>
      <c r="F188" s="5" t="str">
        <f>"04510"</f>
        <v>04510</v>
      </c>
      <c r="G188" s="4">
        <v>45764</v>
      </c>
      <c r="H188" s="4">
        <v>45764</v>
      </c>
    </row>
    <row r="189" spans="1:8" x14ac:dyDescent="0.25">
      <c r="A189" s="5" t="str">
        <f>"00311899"</f>
        <v>00311899</v>
      </c>
      <c r="B189" s="5" t="s">
        <v>8</v>
      </c>
      <c r="C189" s="3" t="s">
        <v>66</v>
      </c>
      <c r="D189" s="3" t="s">
        <v>13</v>
      </c>
      <c r="E189" s="3" t="s">
        <v>14</v>
      </c>
      <c r="F189" s="5" t="str">
        <f>"04510"</f>
        <v>04510</v>
      </c>
      <c r="G189" s="4">
        <v>45765</v>
      </c>
      <c r="H189" s="4">
        <v>45765</v>
      </c>
    </row>
    <row r="190" spans="1:8" x14ac:dyDescent="0.25">
      <c r="A190" s="5" t="str">
        <f>"00311906"</f>
        <v>00311906</v>
      </c>
      <c r="B190" s="5" t="s">
        <v>8</v>
      </c>
      <c r="C190" s="3" t="s">
        <v>65</v>
      </c>
      <c r="D190" s="3" t="s">
        <v>13</v>
      </c>
      <c r="E190" s="3" t="s">
        <v>14</v>
      </c>
      <c r="F190" s="5" t="str">
        <f>"04510"</f>
        <v>04510</v>
      </c>
      <c r="G190" s="4">
        <v>45766</v>
      </c>
      <c r="H190" s="4">
        <v>45766</v>
      </c>
    </row>
    <row r="191" spans="1:8" x14ac:dyDescent="0.25">
      <c r="A191" s="5" t="str">
        <f>"00311931"</f>
        <v>00311931</v>
      </c>
      <c r="B191" s="5" t="s">
        <v>8</v>
      </c>
      <c r="C191" s="3" t="s">
        <v>64</v>
      </c>
      <c r="D191" s="3" t="s">
        <v>13</v>
      </c>
      <c r="E191" s="3" t="s">
        <v>14</v>
      </c>
      <c r="F191" s="5" t="str">
        <f>"04510"</f>
        <v>04510</v>
      </c>
      <c r="G191" s="4">
        <v>45769</v>
      </c>
      <c r="H191" s="4">
        <v>45769</v>
      </c>
    </row>
    <row r="192" spans="1:8" x14ac:dyDescent="0.25">
      <c r="A192" s="5" t="str">
        <f>"00311938"</f>
        <v>00311938</v>
      </c>
      <c r="B192" s="5" t="s">
        <v>8</v>
      </c>
      <c r="C192" s="3" t="s">
        <v>63</v>
      </c>
      <c r="D192" s="3" t="s">
        <v>13</v>
      </c>
      <c r="E192" s="3" t="s">
        <v>14</v>
      </c>
      <c r="F192" s="5" t="str">
        <f>"04510"</f>
        <v>04510</v>
      </c>
      <c r="G192" s="4">
        <v>45770</v>
      </c>
      <c r="H192" s="4">
        <v>45770</v>
      </c>
    </row>
    <row r="193" spans="1:8" x14ac:dyDescent="0.25">
      <c r="A193" s="5" t="str">
        <f>"00316679"</f>
        <v>00316679</v>
      </c>
      <c r="B193" s="5" t="s">
        <v>8</v>
      </c>
      <c r="C193" s="3" t="s">
        <v>62</v>
      </c>
      <c r="D193" s="3" t="s">
        <v>13</v>
      </c>
      <c r="E193" s="3" t="s">
        <v>14</v>
      </c>
      <c r="F193" s="5" t="str">
        <f>"04510"</f>
        <v>04510</v>
      </c>
      <c r="G193" s="4">
        <v>45776</v>
      </c>
      <c r="H193" s="4">
        <v>45776</v>
      </c>
    </row>
    <row r="194" spans="1:8" x14ac:dyDescent="0.25">
      <c r="A194" s="5" t="str">
        <f>"00316687"</f>
        <v>00316687</v>
      </c>
      <c r="B194" s="5" t="s">
        <v>8</v>
      </c>
      <c r="C194" s="3" t="s">
        <v>61</v>
      </c>
      <c r="D194" s="3" t="s">
        <v>13</v>
      </c>
      <c r="E194" s="3" t="s">
        <v>14</v>
      </c>
      <c r="F194" s="5" t="str">
        <f>"04510"</f>
        <v>04510</v>
      </c>
      <c r="G194" s="4">
        <v>45777</v>
      </c>
      <c r="H194" s="4">
        <v>45777</v>
      </c>
    </row>
    <row r="195" spans="1:8" x14ac:dyDescent="0.25">
      <c r="A195" s="5" t="str">
        <f>"00320182"</f>
        <v>00320182</v>
      </c>
      <c r="B195" s="5" t="s">
        <v>8</v>
      </c>
      <c r="C195" s="3" t="s">
        <v>60</v>
      </c>
      <c r="D195" s="3" t="s">
        <v>13</v>
      </c>
      <c r="E195" s="3" t="s">
        <v>14</v>
      </c>
      <c r="F195" s="5" t="str">
        <f>"04510"</f>
        <v>04510</v>
      </c>
      <c r="G195" s="4">
        <v>45781</v>
      </c>
      <c r="H195" s="4">
        <v>45781</v>
      </c>
    </row>
    <row r="196" spans="1:8" x14ac:dyDescent="0.25">
      <c r="A196" s="5" t="str">
        <f>"00320183"</f>
        <v>00320183</v>
      </c>
      <c r="B196" s="5" t="s">
        <v>8</v>
      </c>
      <c r="C196" s="3" t="s">
        <v>59</v>
      </c>
      <c r="D196" s="3" t="s">
        <v>13</v>
      </c>
      <c r="E196" s="3" t="s">
        <v>14</v>
      </c>
      <c r="F196" s="5" t="str">
        <f>"04510"</f>
        <v>04510</v>
      </c>
      <c r="G196" s="4">
        <v>45783</v>
      </c>
      <c r="H196" s="4">
        <v>45783</v>
      </c>
    </row>
    <row r="197" spans="1:8" x14ac:dyDescent="0.25">
      <c r="A197" s="5" t="str">
        <f>"00320104"</f>
        <v>00320104</v>
      </c>
      <c r="B197" s="5" t="s">
        <v>8</v>
      </c>
      <c r="C197" s="3" t="s">
        <v>58</v>
      </c>
      <c r="D197" s="3" t="s">
        <v>13</v>
      </c>
      <c r="E197" s="3" t="s">
        <v>14</v>
      </c>
      <c r="F197" s="5" t="str">
        <f>"04510"</f>
        <v>04510</v>
      </c>
      <c r="G197" s="4">
        <v>45784</v>
      </c>
      <c r="H197" s="4">
        <v>45784</v>
      </c>
    </row>
    <row r="198" spans="1:8" x14ac:dyDescent="0.25">
      <c r="A198" s="5" t="str">
        <f>"00321340"</f>
        <v>00321340</v>
      </c>
      <c r="B198" s="5" t="s">
        <v>8</v>
      </c>
      <c r="C198" s="3" t="s">
        <v>57</v>
      </c>
      <c r="D198" s="3" t="s">
        <v>13</v>
      </c>
      <c r="E198" s="3" t="s">
        <v>14</v>
      </c>
      <c r="F198" s="5" t="str">
        <f>"04510"</f>
        <v>04510</v>
      </c>
      <c r="G198" s="4">
        <v>45787</v>
      </c>
      <c r="H198" s="4">
        <v>45787</v>
      </c>
    </row>
    <row r="199" spans="1:8" x14ac:dyDescent="0.25">
      <c r="A199" s="5" t="str">
        <f>"00321345"</f>
        <v>00321345</v>
      </c>
      <c r="B199" s="5" t="s">
        <v>8</v>
      </c>
      <c r="C199" s="3" t="s">
        <v>56</v>
      </c>
      <c r="D199" s="3" t="s">
        <v>13</v>
      </c>
      <c r="E199" s="3" t="s">
        <v>14</v>
      </c>
      <c r="F199" s="5" t="str">
        <f>"04510"</f>
        <v>04510</v>
      </c>
      <c r="G199" s="4">
        <v>45788</v>
      </c>
      <c r="H199" s="4">
        <v>45788</v>
      </c>
    </row>
    <row r="200" spans="1:8" x14ac:dyDescent="0.25">
      <c r="A200" s="5" t="str">
        <f>"00321352"</f>
        <v>00321352</v>
      </c>
      <c r="B200" s="5" t="s">
        <v>8</v>
      </c>
      <c r="C200" s="3" t="s">
        <v>55</v>
      </c>
      <c r="D200" s="3" t="s">
        <v>13</v>
      </c>
      <c r="E200" s="3" t="s">
        <v>14</v>
      </c>
      <c r="F200" s="5" t="str">
        <f>"04510"</f>
        <v>04510</v>
      </c>
      <c r="G200" s="4">
        <v>45789</v>
      </c>
      <c r="H200" s="4">
        <v>45789</v>
      </c>
    </row>
    <row r="201" spans="1:8" x14ac:dyDescent="0.25">
      <c r="A201" s="5" t="str">
        <f>"00321429"</f>
        <v>00321429</v>
      </c>
      <c r="B201" s="5" t="s">
        <v>8</v>
      </c>
      <c r="C201" s="3" t="s">
        <v>54</v>
      </c>
      <c r="D201" s="3" t="s">
        <v>13</v>
      </c>
      <c r="E201" s="3" t="s">
        <v>14</v>
      </c>
      <c r="F201" s="5" t="str">
        <f>"04510"</f>
        <v>04510</v>
      </c>
      <c r="G201" s="4">
        <v>45790</v>
      </c>
      <c r="H201" s="4">
        <v>45790</v>
      </c>
    </row>
    <row r="202" spans="1:8" x14ac:dyDescent="0.25">
      <c r="A202" s="5" t="str">
        <f>"00325396"</f>
        <v>00325396</v>
      </c>
      <c r="B202" s="5" t="s">
        <v>8</v>
      </c>
      <c r="C202" s="3" t="s">
        <v>53</v>
      </c>
      <c r="D202" s="3" t="s">
        <v>13</v>
      </c>
      <c r="E202" s="3" t="s">
        <v>14</v>
      </c>
      <c r="F202" s="5" t="str">
        <f>"04510"</f>
        <v>04510</v>
      </c>
      <c r="G202" s="4">
        <v>45793</v>
      </c>
      <c r="H202" s="4">
        <v>45793</v>
      </c>
    </row>
    <row r="203" spans="1:8" x14ac:dyDescent="0.25">
      <c r="A203" s="5" t="str">
        <f>"00325405"</f>
        <v>00325405</v>
      </c>
      <c r="B203" s="5" t="s">
        <v>8</v>
      </c>
      <c r="C203" s="3" t="s">
        <v>52</v>
      </c>
      <c r="D203" s="3" t="s">
        <v>13</v>
      </c>
      <c r="E203" s="3" t="s">
        <v>14</v>
      </c>
      <c r="F203" s="5" t="str">
        <f>"04510"</f>
        <v>04510</v>
      </c>
      <c r="G203" s="4">
        <v>45794</v>
      </c>
      <c r="H203" s="4">
        <v>45794</v>
      </c>
    </row>
    <row r="204" spans="1:8" x14ac:dyDescent="0.25">
      <c r="A204" s="5" t="str">
        <f>"00325472"</f>
        <v>00325472</v>
      </c>
      <c r="B204" s="5" t="s">
        <v>8</v>
      </c>
      <c r="C204" s="3" t="s">
        <v>51</v>
      </c>
      <c r="D204" s="3" t="s">
        <v>13</v>
      </c>
      <c r="E204" s="3" t="s">
        <v>14</v>
      </c>
      <c r="F204" s="5" t="str">
        <f>"04510"</f>
        <v>04510</v>
      </c>
      <c r="G204" s="4">
        <v>45795</v>
      </c>
      <c r="H204" s="4">
        <v>45795</v>
      </c>
    </row>
    <row r="205" spans="1:8" x14ac:dyDescent="0.25">
      <c r="A205" s="5" t="str">
        <f>"00325442"</f>
        <v>00325442</v>
      </c>
      <c r="B205" s="5" t="s">
        <v>8</v>
      </c>
      <c r="C205" s="3" t="s">
        <v>50</v>
      </c>
      <c r="D205" s="3" t="s">
        <v>13</v>
      </c>
      <c r="E205" s="3" t="s">
        <v>14</v>
      </c>
      <c r="F205" s="5" t="str">
        <f>"04510"</f>
        <v>04510</v>
      </c>
      <c r="G205" s="4">
        <v>45799</v>
      </c>
      <c r="H205" s="4">
        <v>45799</v>
      </c>
    </row>
    <row r="206" spans="1:8" x14ac:dyDescent="0.25">
      <c r="A206" s="5" t="str">
        <f>"00327318"</f>
        <v>00327318</v>
      </c>
      <c r="B206" s="5" t="s">
        <v>8</v>
      </c>
      <c r="C206" s="3" t="s">
        <v>49</v>
      </c>
      <c r="D206" s="3" t="s">
        <v>13</v>
      </c>
      <c r="E206" s="3" t="s">
        <v>14</v>
      </c>
      <c r="F206" s="5" t="str">
        <f>"04510"</f>
        <v>04510</v>
      </c>
      <c r="G206" s="4">
        <v>45800</v>
      </c>
      <c r="H206" s="4">
        <v>45800</v>
      </c>
    </row>
    <row r="207" spans="1:8" x14ac:dyDescent="0.25">
      <c r="A207" s="5" t="str">
        <f>"00327319"</f>
        <v>00327319</v>
      </c>
      <c r="B207" s="5" t="s">
        <v>8</v>
      </c>
      <c r="C207" s="3" t="s">
        <v>48</v>
      </c>
      <c r="D207" s="3" t="s">
        <v>13</v>
      </c>
      <c r="E207" s="3" t="s">
        <v>14</v>
      </c>
      <c r="F207" s="5" t="str">
        <f>"04510"</f>
        <v>04510</v>
      </c>
      <c r="G207" s="4">
        <v>45801</v>
      </c>
      <c r="H207" s="4">
        <v>45801</v>
      </c>
    </row>
    <row r="208" spans="1:8" x14ac:dyDescent="0.25">
      <c r="A208" s="5" t="str">
        <f>"00327396"</f>
        <v>00327396</v>
      </c>
      <c r="B208" s="5" t="s">
        <v>8</v>
      </c>
      <c r="C208" s="3" t="s">
        <v>47</v>
      </c>
      <c r="D208" s="3" t="s">
        <v>13</v>
      </c>
      <c r="E208" s="3" t="s">
        <v>14</v>
      </c>
      <c r="F208" s="5" t="str">
        <f>"04510"</f>
        <v>04510</v>
      </c>
      <c r="G208" s="4">
        <v>45803</v>
      </c>
      <c r="H208" s="4">
        <v>45803</v>
      </c>
    </row>
    <row r="209" spans="1:8" x14ac:dyDescent="0.25">
      <c r="A209" s="5" t="str">
        <f>"00327397"</f>
        <v>00327397</v>
      </c>
      <c r="B209" s="5" t="s">
        <v>8</v>
      </c>
      <c r="C209" s="3" t="s">
        <v>46</v>
      </c>
      <c r="D209" s="3" t="s">
        <v>13</v>
      </c>
      <c r="E209" s="3" t="s">
        <v>14</v>
      </c>
      <c r="F209" s="5" t="str">
        <f>"04510"</f>
        <v>04510</v>
      </c>
      <c r="G209" s="4">
        <v>45805</v>
      </c>
      <c r="H209" s="4">
        <v>45805</v>
      </c>
    </row>
    <row r="210" spans="1:8" x14ac:dyDescent="0.25">
      <c r="A210" s="5" t="str">
        <f>"00327398"</f>
        <v>00327398</v>
      </c>
      <c r="B210" s="5" t="s">
        <v>8</v>
      </c>
      <c r="C210" s="3" t="s">
        <v>45</v>
      </c>
      <c r="D210" s="3" t="s">
        <v>13</v>
      </c>
      <c r="E210" s="3" t="s">
        <v>14</v>
      </c>
      <c r="F210" s="5" t="str">
        <f>"04510"</f>
        <v>04510</v>
      </c>
      <c r="G210" s="4">
        <v>45806</v>
      </c>
      <c r="H210" s="4">
        <v>45806</v>
      </c>
    </row>
    <row r="211" spans="1:8" x14ac:dyDescent="0.25">
      <c r="A211" s="5" t="str">
        <f>"00327399"</f>
        <v>00327399</v>
      </c>
      <c r="B211" s="5" t="s">
        <v>8</v>
      </c>
      <c r="C211" s="3" t="s">
        <v>44</v>
      </c>
      <c r="D211" s="3" t="s">
        <v>13</v>
      </c>
      <c r="E211" s="3" t="s">
        <v>14</v>
      </c>
      <c r="F211" s="5" t="str">
        <f>"04510"</f>
        <v>04510</v>
      </c>
      <c r="G211" s="4">
        <v>45807</v>
      </c>
      <c r="H211" s="4">
        <v>45807</v>
      </c>
    </row>
    <row r="212" spans="1:8" x14ac:dyDescent="0.25">
      <c r="A212" s="5" t="str">
        <f>"00331192"</f>
        <v>00331192</v>
      </c>
      <c r="B212" s="5" t="s">
        <v>8</v>
      </c>
      <c r="C212" s="3" t="s">
        <v>43</v>
      </c>
      <c r="D212" s="3" t="s">
        <v>13</v>
      </c>
      <c r="E212" s="3" t="s">
        <v>14</v>
      </c>
      <c r="F212" s="5" t="str">
        <f>"04510"</f>
        <v>04510</v>
      </c>
      <c r="G212" s="4">
        <v>45809</v>
      </c>
      <c r="H212" s="4">
        <v>45809</v>
      </c>
    </row>
    <row r="213" spans="1:8" x14ac:dyDescent="0.25">
      <c r="A213" s="5" t="str">
        <f>"00337741"</f>
        <v>00337741</v>
      </c>
      <c r="B213" s="5" t="s">
        <v>8</v>
      </c>
      <c r="C213" s="3" t="s">
        <v>42</v>
      </c>
      <c r="D213" s="3" t="s">
        <v>13</v>
      </c>
      <c r="E213" s="3" t="s">
        <v>14</v>
      </c>
      <c r="F213" s="5" t="str">
        <f>"04510"</f>
        <v>04510</v>
      </c>
      <c r="G213" s="4">
        <v>45821</v>
      </c>
      <c r="H213" s="4">
        <v>45821</v>
      </c>
    </row>
    <row r="214" spans="1:8" x14ac:dyDescent="0.25">
      <c r="A214" s="5" t="str">
        <f>"00337749"</f>
        <v>00337749</v>
      </c>
      <c r="B214" s="5" t="s">
        <v>8</v>
      </c>
      <c r="C214" s="3" t="s">
        <v>41</v>
      </c>
      <c r="D214" s="3" t="s">
        <v>13</v>
      </c>
      <c r="E214" s="3" t="s">
        <v>14</v>
      </c>
      <c r="F214" s="5" t="str">
        <f>"04510"</f>
        <v>04510</v>
      </c>
      <c r="G214" s="4">
        <v>45822</v>
      </c>
      <c r="H214" s="4">
        <v>45822</v>
      </c>
    </row>
    <row r="215" spans="1:8" x14ac:dyDescent="0.25">
      <c r="A215" s="5" t="str">
        <f>"00337757"</f>
        <v>00337757</v>
      </c>
      <c r="B215" s="5" t="s">
        <v>8</v>
      </c>
      <c r="C215" s="3" t="s">
        <v>40</v>
      </c>
      <c r="D215" s="3" t="s">
        <v>13</v>
      </c>
      <c r="E215" s="3" t="s">
        <v>14</v>
      </c>
      <c r="F215" s="5" t="str">
        <f>"04510"</f>
        <v>04510</v>
      </c>
      <c r="G215" s="4">
        <v>45823</v>
      </c>
      <c r="H215" s="4">
        <v>45823</v>
      </c>
    </row>
    <row r="216" spans="1:8" x14ac:dyDescent="0.25">
      <c r="A216" s="5" t="str">
        <f>"00337957"</f>
        <v>00337957</v>
      </c>
      <c r="B216" s="5" t="s">
        <v>8</v>
      </c>
      <c r="C216" s="3" t="s">
        <v>39</v>
      </c>
      <c r="D216" s="3" t="s">
        <v>13</v>
      </c>
      <c r="E216" s="3" t="s">
        <v>14</v>
      </c>
      <c r="F216" s="5" t="str">
        <f>"04510"</f>
        <v>04510</v>
      </c>
      <c r="G216" s="4">
        <v>45824</v>
      </c>
      <c r="H216" s="4">
        <v>45824</v>
      </c>
    </row>
    <row r="217" spans="1:8" x14ac:dyDescent="0.25">
      <c r="A217" s="5" t="str">
        <f>"00337971"</f>
        <v>00337971</v>
      </c>
      <c r="B217" s="5" t="s">
        <v>8</v>
      </c>
      <c r="C217" s="3" t="s">
        <v>38</v>
      </c>
      <c r="D217" s="3" t="s">
        <v>13</v>
      </c>
      <c r="E217" s="3" t="s">
        <v>14</v>
      </c>
      <c r="F217" s="5" t="str">
        <f>"04510"</f>
        <v>04510</v>
      </c>
      <c r="G217" s="4">
        <v>45825</v>
      </c>
      <c r="H217" s="4">
        <v>45825</v>
      </c>
    </row>
    <row r="218" spans="1:8" x14ac:dyDescent="0.25">
      <c r="A218" s="5" t="str">
        <f>"00337788"</f>
        <v>00337788</v>
      </c>
      <c r="B218" s="5" t="s">
        <v>8</v>
      </c>
      <c r="C218" s="3" t="s">
        <v>37</v>
      </c>
      <c r="D218" s="3" t="s">
        <v>13</v>
      </c>
      <c r="E218" s="3" t="s">
        <v>14</v>
      </c>
      <c r="F218" s="5" t="str">
        <f>"04510"</f>
        <v>04510</v>
      </c>
      <c r="G218" s="4">
        <v>45827</v>
      </c>
      <c r="H218" s="4">
        <v>45827</v>
      </c>
    </row>
    <row r="219" spans="1:8" x14ac:dyDescent="0.25">
      <c r="A219" s="5" t="str">
        <f>"00337821"</f>
        <v>00337821</v>
      </c>
      <c r="B219" s="5" t="s">
        <v>8</v>
      </c>
      <c r="C219" s="3" t="s">
        <v>36</v>
      </c>
      <c r="D219" s="3" t="s">
        <v>13</v>
      </c>
      <c r="E219" s="3" t="s">
        <v>14</v>
      </c>
      <c r="F219" s="5" t="str">
        <f>"04510"</f>
        <v>04510</v>
      </c>
      <c r="G219" s="4">
        <v>45832</v>
      </c>
      <c r="H219" s="4">
        <v>45832</v>
      </c>
    </row>
    <row r="220" spans="1:8" x14ac:dyDescent="0.25">
      <c r="A220" s="5" t="str">
        <f>"00337830"</f>
        <v>00337830</v>
      </c>
      <c r="B220" s="5" t="s">
        <v>8</v>
      </c>
      <c r="C220" s="3" t="s">
        <v>35</v>
      </c>
      <c r="D220" s="3" t="s">
        <v>13</v>
      </c>
      <c r="E220" s="3" t="s">
        <v>14</v>
      </c>
      <c r="F220" s="5" t="str">
        <f>"04510"</f>
        <v>04510</v>
      </c>
      <c r="G220" s="4">
        <v>45833</v>
      </c>
      <c r="H220" s="4">
        <v>45833</v>
      </c>
    </row>
    <row r="221" spans="1:8" x14ac:dyDescent="0.25">
      <c r="A221" s="5" t="str">
        <f>"00337837"</f>
        <v>00337837</v>
      </c>
      <c r="B221" s="5" t="s">
        <v>8</v>
      </c>
      <c r="C221" s="3" t="s">
        <v>34</v>
      </c>
      <c r="D221" s="3" t="s">
        <v>13</v>
      </c>
      <c r="E221" s="3" t="s">
        <v>14</v>
      </c>
      <c r="F221" s="5" t="str">
        <f>"04510"</f>
        <v>04510</v>
      </c>
      <c r="G221" s="4">
        <v>45834</v>
      </c>
      <c r="H221" s="4">
        <v>45834</v>
      </c>
    </row>
    <row r="222" spans="1:8" x14ac:dyDescent="0.25">
      <c r="A222" s="5" t="str">
        <f>"00338113"</f>
        <v>00338113</v>
      </c>
      <c r="B222" s="5" t="s">
        <v>8</v>
      </c>
      <c r="C222" s="3" t="s">
        <v>33</v>
      </c>
      <c r="D222" s="3" t="s">
        <v>13</v>
      </c>
      <c r="E222" s="3" t="s">
        <v>14</v>
      </c>
      <c r="F222" s="5" t="str">
        <f>"04510"</f>
        <v>04510</v>
      </c>
      <c r="G222" s="4">
        <v>45835</v>
      </c>
      <c r="H222" s="4">
        <v>45835</v>
      </c>
    </row>
    <row r="223" spans="1:8" x14ac:dyDescent="0.25">
      <c r="A223" s="5" t="str">
        <f>"00338144"</f>
        <v>00338144</v>
      </c>
      <c r="B223" s="5" t="s">
        <v>8</v>
      </c>
      <c r="C223" s="3" t="s">
        <v>32</v>
      </c>
      <c r="D223" s="3" t="s">
        <v>13</v>
      </c>
      <c r="E223" s="3" t="s">
        <v>14</v>
      </c>
      <c r="F223" s="5" t="str">
        <f>"04510"</f>
        <v>04510</v>
      </c>
      <c r="G223" s="4">
        <v>45837</v>
      </c>
      <c r="H223" s="4">
        <v>45837</v>
      </c>
    </row>
    <row r="224" spans="1:8" x14ac:dyDescent="0.25">
      <c r="A224" s="5" t="str">
        <f>"00338158"</f>
        <v>00338158</v>
      </c>
      <c r="B224" s="5" t="s">
        <v>8</v>
      </c>
      <c r="C224" s="3" t="s">
        <v>31</v>
      </c>
      <c r="D224" s="3" t="s">
        <v>13</v>
      </c>
      <c r="E224" s="3" t="s">
        <v>14</v>
      </c>
      <c r="F224" s="5" t="str">
        <f>"04510"</f>
        <v>04510</v>
      </c>
      <c r="G224" s="4">
        <v>45838</v>
      </c>
      <c r="H224" s="4">
        <v>45838</v>
      </c>
    </row>
    <row r="225" spans="1:8" x14ac:dyDescent="0.25">
      <c r="A225" s="5" t="str">
        <f>"00343114"</f>
        <v>00343114</v>
      </c>
      <c r="B225" s="5" t="s">
        <v>8</v>
      </c>
      <c r="C225" s="3" t="s">
        <v>30</v>
      </c>
      <c r="D225" s="3" t="s">
        <v>13</v>
      </c>
      <c r="E225" s="3" t="s">
        <v>14</v>
      </c>
      <c r="F225" s="5" t="str">
        <f>"04510"</f>
        <v>04510</v>
      </c>
      <c r="G225" s="4">
        <v>45840</v>
      </c>
      <c r="H225" s="4">
        <v>45840</v>
      </c>
    </row>
    <row r="226" spans="1:8" x14ac:dyDescent="0.25">
      <c r="A226" s="5" t="str">
        <f>"00343115"</f>
        <v>00343115</v>
      </c>
      <c r="B226" s="5" t="s">
        <v>8</v>
      </c>
      <c r="C226" s="3" t="s">
        <v>29</v>
      </c>
      <c r="D226" s="3" t="s">
        <v>13</v>
      </c>
      <c r="E226" s="3" t="s">
        <v>14</v>
      </c>
      <c r="F226" s="5" t="str">
        <f>"04510"</f>
        <v>04510</v>
      </c>
      <c r="G226" s="4">
        <v>45841</v>
      </c>
      <c r="H226" s="4">
        <v>45841</v>
      </c>
    </row>
    <row r="227" spans="1:8" x14ac:dyDescent="0.25">
      <c r="A227" s="5" t="str">
        <f>"00343193"</f>
        <v>00343193</v>
      </c>
      <c r="B227" s="5" t="s">
        <v>8</v>
      </c>
      <c r="C227" s="3" t="s">
        <v>28</v>
      </c>
      <c r="D227" s="3" t="s">
        <v>13</v>
      </c>
      <c r="E227" s="3" t="s">
        <v>14</v>
      </c>
      <c r="F227" s="5" t="str">
        <f>"04510"</f>
        <v>04510</v>
      </c>
      <c r="G227" s="4">
        <v>45842</v>
      </c>
      <c r="H227" s="4">
        <v>45842</v>
      </c>
    </row>
    <row r="228" spans="1:8" x14ac:dyDescent="0.25">
      <c r="A228" s="5" t="str">
        <f>"00343194"</f>
        <v>00343194</v>
      </c>
      <c r="B228" s="5" t="s">
        <v>8</v>
      </c>
      <c r="C228" s="3" t="s">
        <v>27</v>
      </c>
      <c r="D228" s="3" t="s">
        <v>13</v>
      </c>
      <c r="E228" s="3" t="s">
        <v>14</v>
      </c>
      <c r="F228" s="5" t="str">
        <f>"04510"</f>
        <v>04510</v>
      </c>
      <c r="G228" s="4">
        <v>45845</v>
      </c>
      <c r="H228" s="4">
        <v>45845</v>
      </c>
    </row>
    <row r="229" spans="1:8" x14ac:dyDescent="0.25">
      <c r="A229" s="5" t="str">
        <f>"00343195"</f>
        <v>00343195</v>
      </c>
      <c r="B229" s="5" t="s">
        <v>8</v>
      </c>
      <c r="C229" s="3" t="s">
        <v>26</v>
      </c>
      <c r="D229" s="3" t="s">
        <v>13</v>
      </c>
      <c r="E229" s="3" t="s">
        <v>14</v>
      </c>
      <c r="F229" s="5" t="str">
        <f>"04510"</f>
        <v>04510</v>
      </c>
      <c r="G229" s="4">
        <v>45846</v>
      </c>
      <c r="H229" s="4">
        <v>45846</v>
      </c>
    </row>
    <row r="230" spans="1:8" x14ac:dyDescent="0.25">
      <c r="A230" s="5" t="str">
        <f>"00345958"</f>
        <v>00345958</v>
      </c>
      <c r="B230" s="5" t="s">
        <v>8</v>
      </c>
      <c r="C230" s="3" t="s">
        <v>25</v>
      </c>
      <c r="D230" s="3" t="s">
        <v>13</v>
      </c>
      <c r="E230" s="3" t="s">
        <v>14</v>
      </c>
      <c r="F230" s="5" t="str">
        <f>"04510"</f>
        <v>04510</v>
      </c>
      <c r="G230" s="4">
        <v>45847</v>
      </c>
      <c r="H230" s="4">
        <v>45847</v>
      </c>
    </row>
    <row r="231" spans="1:8" x14ac:dyDescent="0.25">
      <c r="A231" s="5" t="str">
        <f>"00345915"</f>
        <v>00345915</v>
      </c>
      <c r="B231" s="5" t="s">
        <v>8</v>
      </c>
      <c r="C231" s="3" t="s">
        <v>24</v>
      </c>
      <c r="D231" s="3" t="s">
        <v>13</v>
      </c>
      <c r="E231" s="3" t="s">
        <v>14</v>
      </c>
      <c r="F231" s="5" t="str">
        <f>"04510"</f>
        <v>04510</v>
      </c>
      <c r="G231" s="4">
        <v>45851</v>
      </c>
      <c r="H231" s="4">
        <v>45851</v>
      </c>
    </row>
    <row r="232" spans="1:8" x14ac:dyDescent="0.25">
      <c r="A232" s="5" t="str">
        <f>"00345923"</f>
        <v>00345923</v>
      </c>
      <c r="B232" s="5" t="s">
        <v>8</v>
      </c>
      <c r="C232" s="3" t="s">
        <v>23</v>
      </c>
      <c r="D232" s="3" t="s">
        <v>13</v>
      </c>
      <c r="E232" s="3" t="s">
        <v>14</v>
      </c>
      <c r="F232" s="5" t="str">
        <f>"04510"</f>
        <v>04510</v>
      </c>
      <c r="G232" s="4">
        <v>45852</v>
      </c>
      <c r="H232" s="4">
        <v>45852</v>
      </c>
    </row>
    <row r="233" spans="1:8" x14ac:dyDescent="0.25">
      <c r="A233" s="5" t="str">
        <f>"00345930"</f>
        <v>00345930</v>
      </c>
      <c r="B233" s="5" t="s">
        <v>8</v>
      </c>
      <c r="C233" s="3" t="s">
        <v>22</v>
      </c>
      <c r="D233" s="3" t="s">
        <v>13</v>
      </c>
      <c r="E233" s="3" t="s">
        <v>14</v>
      </c>
      <c r="F233" s="5" t="str">
        <f>"04510"</f>
        <v>04510</v>
      </c>
      <c r="G233" s="4">
        <v>45853</v>
      </c>
      <c r="H233" s="4">
        <v>45853</v>
      </c>
    </row>
    <row r="234" spans="1:8" x14ac:dyDescent="0.25">
      <c r="A234" s="5" t="str">
        <f>"00348120"</f>
        <v>00348120</v>
      </c>
      <c r="B234" s="5" t="s">
        <v>8</v>
      </c>
      <c r="C234" s="3" t="s">
        <v>21</v>
      </c>
      <c r="D234" s="3" t="s">
        <v>13</v>
      </c>
      <c r="E234" s="3" t="s">
        <v>14</v>
      </c>
      <c r="F234" s="5" t="str">
        <f>"04510"</f>
        <v>04510</v>
      </c>
      <c r="G234" s="4">
        <v>45857</v>
      </c>
      <c r="H234" s="4">
        <v>45857</v>
      </c>
    </row>
    <row r="235" spans="1:8" x14ac:dyDescent="0.25">
      <c r="A235" s="5" t="str">
        <f>"00348141"</f>
        <v>00348141</v>
      </c>
      <c r="B235" s="5" t="s">
        <v>8</v>
      </c>
      <c r="C235" s="3" t="s">
        <v>20</v>
      </c>
      <c r="D235" s="3" t="s">
        <v>13</v>
      </c>
      <c r="E235" s="3" t="s">
        <v>14</v>
      </c>
      <c r="F235" s="5" t="str">
        <f>"04510"</f>
        <v>04510</v>
      </c>
      <c r="G235" s="4">
        <v>45859</v>
      </c>
      <c r="H235" s="4">
        <v>45859</v>
      </c>
    </row>
    <row r="236" spans="1:8" x14ac:dyDescent="0.25">
      <c r="A236" s="5" t="str">
        <f>"00348161"</f>
        <v>00348161</v>
      </c>
      <c r="B236" s="5" t="s">
        <v>8</v>
      </c>
      <c r="C236" s="3" t="s">
        <v>19</v>
      </c>
      <c r="D236" s="3" t="s">
        <v>13</v>
      </c>
      <c r="E236" s="3" t="s">
        <v>14</v>
      </c>
      <c r="F236" s="5" t="str">
        <f>"04510"</f>
        <v>04510</v>
      </c>
      <c r="G236" s="4">
        <v>45861</v>
      </c>
      <c r="H236" s="4">
        <v>45861</v>
      </c>
    </row>
    <row r="237" spans="1:8" x14ac:dyDescent="0.25">
      <c r="A237" s="5" t="str">
        <f>"00350201"</f>
        <v>00350201</v>
      </c>
      <c r="B237" s="5" t="s">
        <v>8</v>
      </c>
      <c r="C237" s="3" t="s">
        <v>18</v>
      </c>
      <c r="D237" s="3" t="s">
        <v>13</v>
      </c>
      <c r="E237" s="3" t="s">
        <v>14</v>
      </c>
      <c r="F237" s="5" t="str">
        <f>"04510"</f>
        <v>04510</v>
      </c>
      <c r="G237" s="4">
        <v>45870</v>
      </c>
      <c r="H237" s="4">
        <v>45871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GEHANT</dc:creator>
  <cp:lastModifiedBy>Agence-pmr</cp:lastModifiedBy>
  <dcterms:created xsi:type="dcterms:W3CDTF">2025-08-01T08:24:27Z</dcterms:created>
  <dcterms:modified xsi:type="dcterms:W3CDTF">2025-08-01T08:34:51Z</dcterms:modified>
</cp:coreProperties>
</file>