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terima.bnyambal\Documents\SIMULATION PERFORMANCE\"/>
    </mc:Choice>
  </mc:AlternateContent>
  <xr:revisionPtr revIDLastSave="0" documentId="13_ncr:1_{27F92863-CD34-4189-A4A5-1B7DC4007E8B}" xr6:coauthVersionLast="47" xr6:coauthVersionMax="47" xr10:uidLastSave="{00000000-0000-0000-0000-000000000000}"/>
  <bookViews>
    <workbookView xWindow="-108" yWindow="-108" windowWidth="23256" windowHeight="12456" xr2:uid="{EA7B9F72-E615-4990-A754-9D1832CAC081}"/>
  </bookViews>
  <sheets>
    <sheet name="Septembre 2024" sheetId="1" r:id="rId1"/>
    <sheet name="Octobre 2024" sheetId="3" r:id="rId2"/>
    <sheet name="Novembre 2024" sheetId="4" r:id="rId3"/>
    <sheet name="Décembre 2024" sheetId="5" r:id="rId4"/>
    <sheet name="Feuil2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K6" i="1" l="1" a="1"/>
  <c r="AK6" i="1" s="1"/>
  <c r="AK7" i="1" a="1"/>
  <c r="AK7" i="1" s="1"/>
  <c r="AK8" i="1" a="1"/>
  <c r="AK8" i="1" s="1"/>
  <c r="AK9" i="1" a="1"/>
  <c r="AK9" i="1" s="1"/>
  <c r="AK10" i="1" a="1"/>
  <c r="AK10" i="1" s="1"/>
  <c r="AK11" i="1" a="1"/>
  <c r="AK11" i="1" s="1"/>
  <c r="AK12" i="1" a="1"/>
  <c r="AK12" i="1" s="1"/>
  <c r="AK13" i="1" a="1"/>
  <c r="AK13" i="1" s="1"/>
  <c r="AK14" i="1" a="1"/>
  <c r="AK14" i="1" s="1"/>
  <c r="AK15" i="1" a="1"/>
  <c r="AK15" i="1" s="1"/>
  <c r="AK16" i="1" a="1"/>
  <c r="AK16" i="1" s="1"/>
  <c r="AK17" i="1" a="1"/>
  <c r="AK17" i="1" s="1"/>
  <c r="AK18" i="1" a="1"/>
  <c r="AK18" i="1" s="1"/>
  <c r="AK19" i="1" a="1"/>
  <c r="AK19" i="1" s="1"/>
  <c r="AK20" i="1" a="1"/>
  <c r="AK20" i="1" s="1"/>
  <c r="AK21" i="1" a="1"/>
  <c r="AK21" i="1" s="1"/>
  <c r="AK22" i="1" a="1"/>
  <c r="AK22" i="1" s="1"/>
  <c r="AK23" i="1" a="1"/>
  <c r="AK23" i="1" s="1"/>
  <c r="AK24" i="1" a="1"/>
  <c r="AK24" i="1" s="1"/>
  <c r="AK25" i="1" a="1"/>
  <c r="AK25" i="1" s="1"/>
  <c r="AK26" i="1" a="1"/>
  <c r="AK26" i="1" s="1"/>
  <c r="AK27" i="1" a="1"/>
  <c r="AK27" i="1" s="1"/>
  <c r="AK28" i="1" a="1"/>
  <c r="AK28" i="1" s="1"/>
  <c r="AK29" i="1" a="1"/>
  <c r="AK29" i="1" s="1"/>
  <c r="AK30" i="1" a="1"/>
  <c r="AK30" i="1" s="1"/>
  <c r="AK31" i="1" a="1"/>
  <c r="AK31" i="1" s="1"/>
  <c r="AK32" i="1" a="1"/>
  <c r="AK32" i="1" s="1"/>
  <c r="AK33" i="1" a="1"/>
  <c r="AK33" i="1" s="1"/>
  <c r="AK34" i="1" a="1"/>
  <c r="AK34" i="1" s="1"/>
  <c r="AK35" i="1" a="1"/>
  <c r="AK35" i="1" s="1"/>
  <c r="AH6" i="1" a="1"/>
  <c r="AH6" i="1" s="1"/>
  <c r="AH7" i="1" a="1"/>
  <c r="AH7" i="1" s="1"/>
  <c r="AH8" i="1" a="1"/>
  <c r="AH8" i="1" s="1"/>
  <c r="AH9" i="1" a="1"/>
  <c r="AH9" i="1" s="1"/>
  <c r="AH10" i="1" a="1"/>
  <c r="AH10" i="1" s="1"/>
  <c r="AH11" i="1" a="1"/>
  <c r="AH11" i="1" s="1"/>
  <c r="AH12" i="1" a="1"/>
  <c r="AH12" i="1" s="1"/>
  <c r="AH13" i="1" a="1"/>
  <c r="AH13" i="1" s="1"/>
  <c r="AH14" i="1" a="1"/>
  <c r="AH14" i="1" s="1"/>
  <c r="AH15" i="1" a="1"/>
  <c r="AH15" i="1" s="1"/>
  <c r="AH16" i="1" a="1"/>
  <c r="AH16" i="1" s="1"/>
  <c r="AH17" i="1" a="1"/>
  <c r="AH17" i="1" s="1"/>
  <c r="AH18" i="1" a="1"/>
  <c r="AH18" i="1" s="1"/>
  <c r="AH19" i="1" a="1"/>
  <c r="AH19" i="1" s="1"/>
  <c r="AH20" i="1" a="1"/>
  <c r="AH20" i="1" s="1"/>
  <c r="AH21" i="1" a="1"/>
  <c r="AH21" i="1" s="1"/>
  <c r="AH22" i="1" a="1"/>
  <c r="AH22" i="1" s="1"/>
  <c r="AH23" i="1" a="1"/>
  <c r="AH23" i="1" s="1"/>
  <c r="AH24" i="1" a="1"/>
  <c r="AH24" i="1" s="1"/>
  <c r="AH25" i="1" a="1"/>
  <c r="AH25" i="1" s="1"/>
  <c r="AH26" i="1" a="1"/>
  <c r="AH26" i="1" s="1"/>
  <c r="AH27" i="1" a="1"/>
  <c r="AH27" i="1" s="1"/>
  <c r="AH28" i="1" a="1"/>
  <c r="AH28" i="1" s="1"/>
  <c r="AH29" i="1" a="1"/>
  <c r="AH29" i="1" s="1"/>
  <c r="AH30" i="1" a="1"/>
  <c r="AH30" i="1" s="1"/>
  <c r="AH31" i="1" a="1"/>
  <c r="AH31" i="1" s="1"/>
  <c r="AH32" i="1" a="1"/>
  <c r="AH32" i="1" s="1"/>
  <c r="AH33" i="1" a="1"/>
  <c r="AH33" i="1" s="1"/>
  <c r="AH34" i="1" a="1"/>
  <c r="AH34" i="1" s="1"/>
  <c r="AH35" i="1" a="1"/>
  <c r="AH35" i="1" s="1"/>
  <c r="AD4" i="1"/>
  <c r="AC4" i="1"/>
  <c r="AB4" i="1"/>
  <c r="AA4" i="1"/>
  <c r="Z4" i="1"/>
  <c r="Y4" i="1"/>
  <c r="S4" i="1"/>
  <c r="T4" i="1"/>
  <c r="U4" i="1"/>
  <c r="V4" i="1"/>
  <c r="W4" i="1"/>
  <c r="X4" i="1"/>
  <c r="R4" i="1"/>
  <c r="Q4" i="1"/>
  <c r="P4" i="1"/>
  <c r="O4" i="1"/>
  <c r="N4" i="1"/>
  <c r="M4" i="1"/>
  <c r="K4" i="1"/>
  <c r="J4" i="1"/>
  <c r="I4" i="1"/>
  <c r="H4" i="1"/>
  <c r="G4" i="1"/>
  <c r="H1" i="1"/>
  <c r="I1" i="1"/>
  <c r="J1" i="1"/>
  <c r="K1" i="1"/>
  <c r="L1" i="1"/>
  <c r="M1" i="1"/>
  <c r="N1" i="1"/>
  <c r="O1" i="1"/>
  <c r="P1" i="1"/>
  <c r="Q1" i="1"/>
  <c r="R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G1" i="1"/>
  <c r="AI6" i="5"/>
  <c r="AI7" i="5"/>
  <c r="AI8" i="5"/>
  <c r="AI9" i="5"/>
  <c r="AI10" i="5"/>
  <c r="AI11" i="5"/>
  <c r="AI12" i="5"/>
  <c r="AI13" i="5"/>
  <c r="AI14" i="5"/>
  <c r="AI15" i="5"/>
  <c r="AI16" i="5"/>
  <c r="AI17" i="5"/>
  <c r="AI18" i="5"/>
  <c r="AI19" i="5"/>
  <c r="AI20" i="5"/>
  <c r="AI21" i="5"/>
  <c r="AI22" i="5"/>
  <c r="AI23" i="5"/>
  <c r="AI24" i="5"/>
  <c r="AI25" i="5"/>
  <c r="AI26" i="5"/>
  <c r="AI27" i="5"/>
  <c r="AI28" i="5"/>
  <c r="AI29" i="5"/>
  <c r="AI30" i="5"/>
  <c r="AI31" i="5"/>
  <c r="AI32" i="5"/>
  <c r="AI33" i="5"/>
  <c r="AI34" i="5"/>
  <c r="AI35" i="5"/>
  <c r="AJ35" i="5"/>
  <c r="AG35" i="5"/>
  <c r="AF35" i="5"/>
  <c r="AJ34" i="5"/>
  <c r="AG34" i="5"/>
  <c r="AF34" i="5"/>
  <c r="AJ33" i="5"/>
  <c r="AG33" i="5"/>
  <c r="AF33" i="5"/>
  <c r="AJ32" i="5"/>
  <c r="AG32" i="5"/>
  <c r="AF32" i="5"/>
  <c r="AJ31" i="5"/>
  <c r="AG31" i="5"/>
  <c r="AF31" i="5"/>
  <c r="AJ30" i="5"/>
  <c r="AG30" i="5"/>
  <c r="AF30" i="5"/>
  <c r="AJ29" i="5"/>
  <c r="AG29" i="5"/>
  <c r="AF29" i="5"/>
  <c r="AJ28" i="5"/>
  <c r="AG28" i="5"/>
  <c r="AF28" i="5"/>
  <c r="AJ27" i="5"/>
  <c r="AG27" i="5"/>
  <c r="AF27" i="5"/>
  <c r="AJ26" i="5"/>
  <c r="AG26" i="5"/>
  <c r="AF26" i="5"/>
  <c r="AJ25" i="5"/>
  <c r="AG25" i="5"/>
  <c r="AF25" i="5"/>
  <c r="AJ24" i="5"/>
  <c r="AG24" i="5"/>
  <c r="AF24" i="5"/>
  <c r="AJ23" i="5"/>
  <c r="AG23" i="5"/>
  <c r="AF23" i="5"/>
  <c r="AJ22" i="5"/>
  <c r="AG22" i="5"/>
  <c r="AF22" i="5"/>
  <c r="AJ21" i="5"/>
  <c r="AG21" i="5"/>
  <c r="AF21" i="5"/>
  <c r="AJ20" i="5"/>
  <c r="AG20" i="5"/>
  <c r="AF20" i="5"/>
  <c r="AJ19" i="5"/>
  <c r="AG19" i="5"/>
  <c r="AF19" i="5"/>
  <c r="AJ18" i="5"/>
  <c r="AG18" i="5"/>
  <c r="AF18" i="5"/>
  <c r="AJ17" i="5"/>
  <c r="AG17" i="5"/>
  <c r="AF17" i="5"/>
  <c r="AJ16" i="5"/>
  <c r="AG16" i="5"/>
  <c r="AF16" i="5"/>
  <c r="AJ15" i="5"/>
  <c r="AG15" i="5"/>
  <c r="AF15" i="5"/>
  <c r="AJ14" i="5"/>
  <c r="AG14" i="5"/>
  <c r="AF14" i="5"/>
  <c r="AJ13" i="5"/>
  <c r="AG13" i="5"/>
  <c r="AF13" i="5"/>
  <c r="AJ12" i="5"/>
  <c r="AG12" i="5"/>
  <c r="AF12" i="5"/>
  <c r="AJ11" i="5"/>
  <c r="AG11" i="5"/>
  <c r="AF11" i="5"/>
  <c r="AJ10" i="5"/>
  <c r="AG10" i="5"/>
  <c r="AF10" i="5"/>
  <c r="AJ9" i="5"/>
  <c r="AG9" i="5"/>
  <c r="AF9" i="5"/>
  <c r="AJ8" i="5"/>
  <c r="AG8" i="5"/>
  <c r="AF8" i="5"/>
  <c r="AJ7" i="5"/>
  <c r="AG7" i="5"/>
  <c r="AF7" i="5"/>
  <c r="AJ6" i="5"/>
  <c r="AG6" i="5"/>
  <c r="AF6" i="5"/>
  <c r="AI6" i="4"/>
  <c r="AI7" i="4"/>
  <c r="AI8" i="4"/>
  <c r="AI9" i="4"/>
  <c r="AI10" i="4"/>
  <c r="AI11" i="4"/>
  <c r="AJ11" i="4" s="1"/>
  <c r="AI12" i="4"/>
  <c r="AI13" i="4"/>
  <c r="AI14" i="4"/>
  <c r="AI15" i="4"/>
  <c r="AI16" i="4"/>
  <c r="AI17" i="4"/>
  <c r="AI18" i="4"/>
  <c r="AI19" i="4"/>
  <c r="AJ19" i="4" s="1"/>
  <c r="AI20" i="4"/>
  <c r="AI21" i="4"/>
  <c r="AI22" i="4"/>
  <c r="AI23" i="4"/>
  <c r="AI24" i="4"/>
  <c r="AI25" i="4"/>
  <c r="AI26" i="4"/>
  <c r="AI27" i="4"/>
  <c r="AJ27" i="4" s="1"/>
  <c r="AI28" i="4"/>
  <c r="AI29" i="4"/>
  <c r="AI30" i="4"/>
  <c r="AI31" i="4"/>
  <c r="AI32" i="4"/>
  <c r="AI33" i="4"/>
  <c r="AI34" i="4"/>
  <c r="AI35" i="4"/>
  <c r="AJ35" i="4" s="1"/>
  <c r="AG35" i="4"/>
  <c r="AF35" i="4"/>
  <c r="AJ34" i="4"/>
  <c r="AG34" i="4"/>
  <c r="AF34" i="4"/>
  <c r="AJ33" i="4"/>
  <c r="AG33" i="4"/>
  <c r="AF33" i="4"/>
  <c r="AJ32" i="4"/>
  <c r="AG32" i="4"/>
  <c r="AF32" i="4"/>
  <c r="AJ31" i="4"/>
  <c r="AG31" i="4"/>
  <c r="AF31" i="4"/>
  <c r="AJ30" i="4"/>
  <c r="AG30" i="4"/>
  <c r="AF30" i="4"/>
  <c r="AJ29" i="4"/>
  <c r="AG29" i="4"/>
  <c r="AF29" i="4"/>
  <c r="AJ28" i="4"/>
  <c r="AG28" i="4"/>
  <c r="AF28" i="4"/>
  <c r="AG27" i="4"/>
  <c r="AF27" i="4"/>
  <c r="AJ26" i="4"/>
  <c r="AG26" i="4"/>
  <c r="AF26" i="4"/>
  <c r="AJ25" i="4"/>
  <c r="AG25" i="4"/>
  <c r="AF25" i="4"/>
  <c r="AJ24" i="4"/>
  <c r="AG24" i="4"/>
  <c r="AF24" i="4"/>
  <c r="AJ23" i="4"/>
  <c r="AG23" i="4"/>
  <c r="AF23" i="4"/>
  <c r="AJ22" i="4"/>
  <c r="AG22" i="4"/>
  <c r="AF22" i="4"/>
  <c r="AJ21" i="4"/>
  <c r="AG21" i="4"/>
  <c r="AF21" i="4"/>
  <c r="AJ20" i="4"/>
  <c r="AG20" i="4"/>
  <c r="AF20" i="4"/>
  <c r="AG19" i="4"/>
  <c r="AF19" i="4"/>
  <c r="AJ18" i="4"/>
  <c r="AG18" i="4"/>
  <c r="AF18" i="4"/>
  <c r="AJ17" i="4"/>
  <c r="AG17" i="4"/>
  <c r="AF17" i="4"/>
  <c r="AJ16" i="4"/>
  <c r="AG16" i="4"/>
  <c r="AF16" i="4"/>
  <c r="AJ15" i="4"/>
  <c r="AG15" i="4"/>
  <c r="AF15" i="4"/>
  <c r="AJ14" i="4"/>
  <c r="AG14" i="4"/>
  <c r="AF14" i="4"/>
  <c r="AJ13" i="4"/>
  <c r="AG13" i="4"/>
  <c r="AF13" i="4"/>
  <c r="AJ12" i="4"/>
  <c r="AG12" i="4"/>
  <c r="AF12" i="4"/>
  <c r="AG11" i="4"/>
  <c r="AF11" i="4"/>
  <c r="AJ10" i="4"/>
  <c r="AG10" i="4"/>
  <c r="AF10" i="4"/>
  <c r="AJ9" i="4"/>
  <c r="AG9" i="4"/>
  <c r="AF9" i="4"/>
  <c r="AJ8" i="4"/>
  <c r="AG8" i="4"/>
  <c r="AF8" i="4"/>
  <c r="AJ7" i="4"/>
  <c r="AG7" i="4"/>
  <c r="AF7" i="4"/>
  <c r="AJ6" i="4"/>
  <c r="AG6" i="4"/>
  <c r="AF6" i="4"/>
  <c r="AK6" i="3"/>
  <c r="AK7" i="3"/>
  <c r="AL7" i="3" s="1"/>
  <c r="AK8" i="3"/>
  <c r="AL8" i="3" s="1"/>
  <c r="AK9" i="3"/>
  <c r="AL9" i="3" s="1"/>
  <c r="AK10" i="3"/>
  <c r="AL10" i="3" s="1"/>
  <c r="AK11" i="3"/>
  <c r="AK12" i="3"/>
  <c r="AL12" i="3" s="1"/>
  <c r="AK13" i="3"/>
  <c r="AL13" i="3" s="1"/>
  <c r="AK14" i="3"/>
  <c r="AK15" i="3"/>
  <c r="AL15" i="3" s="1"/>
  <c r="AK16" i="3"/>
  <c r="AL16" i="3" s="1"/>
  <c r="AK17" i="3"/>
  <c r="AL17" i="3" s="1"/>
  <c r="AK18" i="3"/>
  <c r="AL18" i="3" s="1"/>
  <c r="AK19" i="3"/>
  <c r="AL19" i="3" s="1"/>
  <c r="AK20" i="3"/>
  <c r="AK21" i="3"/>
  <c r="AK22" i="3"/>
  <c r="AL22" i="3" s="1"/>
  <c r="AK23" i="3"/>
  <c r="AL23" i="3" s="1"/>
  <c r="AK24" i="3"/>
  <c r="AL24" i="3" s="1"/>
  <c r="AK25" i="3"/>
  <c r="AL25" i="3" s="1"/>
  <c r="AK26" i="3"/>
  <c r="AL26" i="3" s="1"/>
  <c r="AK27" i="3"/>
  <c r="AL27" i="3" s="1"/>
  <c r="AK28" i="3"/>
  <c r="AL28" i="3" s="1"/>
  <c r="AK29" i="3"/>
  <c r="AK30" i="3"/>
  <c r="AL30" i="3" s="1"/>
  <c r="AK31" i="3"/>
  <c r="AL31" i="3" s="1"/>
  <c r="AK32" i="3"/>
  <c r="AL32" i="3" s="1"/>
  <c r="AK33" i="3"/>
  <c r="AL33" i="3" s="1"/>
  <c r="AK34" i="3"/>
  <c r="AL34" i="3" s="1"/>
  <c r="AK35" i="3"/>
  <c r="AL35" i="3" s="1"/>
  <c r="AI35" i="3"/>
  <c r="AH35" i="3"/>
  <c r="AI34" i="3"/>
  <c r="AH34" i="3"/>
  <c r="AI33" i="3"/>
  <c r="AH33" i="3"/>
  <c r="AI32" i="3"/>
  <c r="AH32" i="3"/>
  <c r="AI31" i="3"/>
  <c r="AH31" i="3"/>
  <c r="AI30" i="3"/>
  <c r="AH30" i="3"/>
  <c r="AL29" i="3"/>
  <c r="AI29" i="3"/>
  <c r="AH29" i="3"/>
  <c r="AI28" i="3"/>
  <c r="AH28" i="3"/>
  <c r="AI27" i="3"/>
  <c r="AH27" i="3"/>
  <c r="AI26" i="3"/>
  <c r="AH26" i="3"/>
  <c r="AI25" i="3"/>
  <c r="AH25" i="3"/>
  <c r="AI24" i="3"/>
  <c r="AH24" i="3"/>
  <c r="AI23" i="3"/>
  <c r="AH23" i="3"/>
  <c r="AI22" i="3"/>
  <c r="AH22" i="3"/>
  <c r="AL21" i="3"/>
  <c r="AI21" i="3"/>
  <c r="AH21" i="3"/>
  <c r="AL20" i="3"/>
  <c r="AI20" i="3"/>
  <c r="AH20" i="3"/>
  <c r="AI19" i="3"/>
  <c r="AH19" i="3"/>
  <c r="AI18" i="3"/>
  <c r="AH18" i="3"/>
  <c r="AI17" i="3"/>
  <c r="AH17" i="3"/>
  <c r="AI16" i="3"/>
  <c r="AH16" i="3"/>
  <c r="AI15" i="3"/>
  <c r="AH15" i="3"/>
  <c r="AL14" i="3"/>
  <c r="AI14" i="3"/>
  <c r="AH14" i="3"/>
  <c r="AI13" i="3"/>
  <c r="AH13" i="3"/>
  <c r="AI12" i="3"/>
  <c r="AH12" i="3"/>
  <c r="AL11" i="3"/>
  <c r="AI11" i="3"/>
  <c r="AH11" i="3"/>
  <c r="AI10" i="3"/>
  <c r="AH10" i="3"/>
  <c r="AI9" i="3"/>
  <c r="AH9" i="3"/>
  <c r="AI8" i="3"/>
  <c r="AH8" i="3"/>
  <c r="AI7" i="3"/>
  <c r="AH7" i="3"/>
  <c r="AL6" i="3"/>
  <c r="AI6" i="3"/>
  <c r="AH6" i="3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7" i="1"/>
  <c r="AI8" i="1"/>
  <c r="AI9" i="1"/>
  <c r="AI10" i="1"/>
  <c r="AI11" i="1"/>
  <c r="AI12" i="1"/>
  <c r="AI13" i="1"/>
  <c r="AI14" i="1"/>
  <c r="AI15" i="1"/>
  <c r="AI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7" i="1"/>
  <c r="AG8" i="1"/>
  <c r="AG9" i="1"/>
  <c r="AG10" i="1"/>
  <c r="AG11" i="1"/>
  <c r="AG12" i="1"/>
  <c r="AG13" i="1"/>
  <c r="AG14" i="1"/>
  <c r="AG15" i="1"/>
  <c r="AG16" i="1"/>
  <c r="AG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6" i="1"/>
  <c r="AJ7" i="1" l="1"/>
  <c r="AJ9" i="1" l="1"/>
  <c r="AJ11" i="1" l="1"/>
  <c r="AJ13" i="1" l="1"/>
  <c r="AI6" i="1"/>
  <c r="AJ6" i="1" s="1"/>
  <c r="AJ15" i="1" l="1"/>
  <c r="AJ8" i="1"/>
  <c r="AJ10" i="1" l="1"/>
  <c r="AJ17" i="1"/>
  <c r="AJ12" i="1" l="1"/>
  <c r="AJ19" i="1"/>
  <c r="AJ14" i="1" l="1"/>
  <c r="AJ21" i="1"/>
  <c r="AJ16" i="1" l="1"/>
  <c r="AJ23" i="1"/>
  <c r="AJ18" i="1" l="1"/>
  <c r="AJ25" i="1"/>
  <c r="AJ20" i="1" l="1"/>
  <c r="AJ27" i="1"/>
  <c r="AJ29" i="1" l="1"/>
  <c r="AJ22" i="1"/>
  <c r="AJ24" i="1" l="1"/>
  <c r="AJ31" i="1"/>
  <c r="AJ33" i="1" l="1"/>
  <c r="AJ35" i="1" s="1"/>
  <c r="AJ26" i="1"/>
  <c r="AJ28" i="1" l="1"/>
  <c r="AJ30" i="1" l="1"/>
  <c r="AJ32" i="1" l="1"/>
  <c r="AJ3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cellMetadata count="1">
    <bk>
      <rc t="1" v="0"/>
    </bk>
  </cellMetadata>
  <valueMetadata count="2">
    <bk>
      <rc t="2" v="0"/>
    </bk>
    <bk>
      <rc t="2" v="1"/>
    </bk>
  </valueMetadata>
</metadata>
</file>

<file path=xl/sharedStrings.xml><?xml version="1.0" encoding="utf-8"?>
<sst xmlns="http://schemas.openxmlformats.org/spreadsheetml/2006/main" count="149" uniqueCount="66">
  <si>
    <t>Entreprise</t>
  </si>
  <si>
    <t>Colonne1</t>
  </si>
  <si>
    <t>Matricule</t>
  </si>
  <si>
    <t>Collecteur</t>
  </si>
  <si>
    <t>Fonction</t>
  </si>
  <si>
    <t>AFFECTATION</t>
  </si>
  <si>
    <t>Manager</t>
  </si>
  <si>
    <t>Nbre de samedi</t>
  </si>
  <si>
    <t>Jours ouvrés</t>
  </si>
  <si>
    <t>Jours ouvrables</t>
  </si>
  <si>
    <t>Nbre jours travail</t>
  </si>
  <si>
    <t>Date debut</t>
  </si>
  <si>
    <t>Date fin</t>
  </si>
  <si>
    <t>Objectif mensuel</t>
  </si>
  <si>
    <t>02/09/2024</t>
  </si>
  <si>
    <t>03/09/2024</t>
  </si>
  <si>
    <t>04/09/2024</t>
  </si>
  <si>
    <t>05/09/2024</t>
  </si>
  <si>
    <t>06/09/2024</t>
  </si>
  <si>
    <t>07/09/2024</t>
  </si>
  <si>
    <t>09/09/2024</t>
  </si>
  <si>
    <t>10/09/2024</t>
  </si>
  <si>
    <t>11/09/2024</t>
  </si>
  <si>
    <t>12/09/2024</t>
  </si>
  <si>
    <t>13/09/2024</t>
  </si>
  <si>
    <t>14/09/2024</t>
  </si>
  <si>
    <t>16/09/2024</t>
  </si>
  <si>
    <t>17/09/2024</t>
  </si>
  <si>
    <t>18/09/2024</t>
  </si>
  <si>
    <t>19/09/2024</t>
  </si>
  <si>
    <t>20/09/2024</t>
  </si>
  <si>
    <t>21/09/2024</t>
  </si>
  <si>
    <t>23/09/2024</t>
  </si>
  <si>
    <t>24/09/2024</t>
  </si>
  <si>
    <t>25/09/2024</t>
  </si>
  <si>
    <t>26/09/2024</t>
  </si>
  <si>
    <t>27/09/2024</t>
  </si>
  <si>
    <t>28/09/2024</t>
  </si>
  <si>
    <t>30/09/2024</t>
  </si>
  <si>
    <t>01/10/2024</t>
  </si>
  <si>
    <t>02/10/2024</t>
  </si>
  <si>
    <t>03/10/2024</t>
  </si>
  <si>
    <t>04/10/2024</t>
  </si>
  <si>
    <t>05/10/2024</t>
  </si>
  <si>
    <t>07/10/2024</t>
  </si>
  <si>
    <t>08/10/2024</t>
  </si>
  <si>
    <t>09/10/2024</t>
  </si>
  <si>
    <t>10/10/2024</t>
  </si>
  <si>
    <t>11/10/2024</t>
  </si>
  <si>
    <t>12/10/2024</t>
  </si>
  <si>
    <t>14/10/2024</t>
  </si>
  <si>
    <t>15/10/2024</t>
  </si>
  <si>
    <t>16/10/2024</t>
  </si>
  <si>
    <t>17/10/2024</t>
  </si>
  <si>
    <t>18/10/2024</t>
  </si>
  <si>
    <t>19/10/2024</t>
  </si>
  <si>
    <t>21/10/2024</t>
  </si>
  <si>
    <t>22/10/2024</t>
  </si>
  <si>
    <t>23/10/2024</t>
  </si>
  <si>
    <t>24/10/2024</t>
  </si>
  <si>
    <t>25/10/2024</t>
  </si>
  <si>
    <t>26/10/20242</t>
  </si>
  <si>
    <t>28/10/2025</t>
  </si>
  <si>
    <t>29/10/2026</t>
  </si>
  <si>
    <t>30/10/2027</t>
  </si>
  <si>
    <t>31/10/2028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</si>
</sst>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1" tint="0.34998626667073579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14" fontId="0" fillId="0" borderId="0" xfId="0" applyNumberFormat="1"/>
    <xf numFmtId="14" fontId="2" fillId="0" borderId="0" xfId="0" applyNumberFormat="1" applyFont="1" applyAlignment="1">
      <alignment horizontal="center" textRotation="90"/>
    </xf>
    <xf numFmtId="17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3" xfId="0" applyBorder="1" applyAlignment="1">
      <alignment horizontal="center"/>
    </xf>
    <xf numFmtId="0" fontId="1" fillId="2" borderId="4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horizontal="left" vertical="center"/>
    </xf>
    <xf numFmtId="14" fontId="2" fillId="4" borderId="5" xfId="0" applyNumberFormat="1" applyFont="1" applyFill="1" applyBorder="1" applyAlignment="1">
      <alignment horizontal="center" textRotation="90"/>
    </xf>
    <xf numFmtId="14" fontId="2" fillId="3" borderId="5" xfId="0" applyNumberFormat="1" applyFont="1" applyFill="1" applyBorder="1" applyAlignment="1">
      <alignment horizontal="center" textRotation="90"/>
    </xf>
    <xf numFmtId="14" fontId="0" fillId="0" borderId="5" xfId="0" applyNumberFormat="1" applyFont="1" applyBorder="1" applyAlignment="1">
      <alignment horizontal="center" textRotation="90" wrapText="1"/>
    </xf>
    <xf numFmtId="0" fontId="0" fillId="0" borderId="5" xfId="0" applyFont="1" applyBorder="1" applyAlignment="1">
      <alignment textRotation="90" wrapText="1"/>
    </xf>
    <xf numFmtId="0" fontId="0" fillId="0" borderId="6" xfId="0" applyBorder="1" applyAlignment="1">
      <alignment textRotation="90" wrapText="1"/>
    </xf>
    <xf numFmtId="0" fontId="0" fillId="0" borderId="7" xfId="0" applyBorder="1"/>
    <xf numFmtId="0" fontId="0" fillId="0" borderId="8" xfId="0" applyBorder="1"/>
    <xf numFmtId="0" fontId="0" fillId="5" borderId="2" xfId="0" applyFill="1" applyBorder="1" applyAlignment="1">
      <alignment horizontal="center"/>
    </xf>
    <xf numFmtId="0" fontId="0" fillId="5" borderId="2" xfId="0" applyFill="1" applyBorder="1"/>
    <xf numFmtId="0" fontId="0" fillId="5" borderId="8" xfId="0" applyFill="1" applyBorder="1"/>
    <xf numFmtId="14" fontId="2" fillId="6" borderId="5" xfId="0" applyNumberFormat="1" applyFont="1" applyFill="1" applyBorder="1" applyAlignment="1">
      <alignment horizontal="center" textRotation="90"/>
    </xf>
    <xf numFmtId="14" fontId="2" fillId="7" borderId="5" xfId="0" applyNumberFormat="1" applyFont="1" applyFill="1" applyBorder="1" applyAlignment="1">
      <alignment horizontal="center" textRotation="90"/>
    </xf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8" xfId="0" applyFill="1" applyBorder="1"/>
    <xf numFmtId="14" fontId="0" fillId="7" borderId="5" xfId="0" applyNumberFormat="1" applyFont="1" applyFill="1" applyBorder="1" applyAlignment="1">
      <alignment horizontal="center" textRotation="90" wrapText="1"/>
    </xf>
    <xf numFmtId="0" fontId="0" fillId="7" borderId="5" xfId="0" applyFont="1" applyFill="1" applyBorder="1" applyAlignment="1">
      <alignment textRotation="90" wrapText="1"/>
    </xf>
    <xf numFmtId="0" fontId="0" fillId="7" borderId="6" xfId="0" applyFill="1" applyBorder="1" applyAlignment="1">
      <alignment textRotation="90" wrapText="1"/>
    </xf>
    <xf numFmtId="14" fontId="2" fillId="8" borderId="0" xfId="0" applyNumberFormat="1" applyFont="1" applyFill="1" applyAlignment="1">
      <alignment horizontal="center" textRotation="90"/>
    </xf>
    <xf numFmtId="14" fontId="2" fillId="8" borderId="5" xfId="0" applyNumberFormat="1" applyFont="1" applyFill="1" applyBorder="1" applyAlignment="1">
      <alignment horizontal="center" textRotation="90"/>
    </xf>
  </cellXfs>
  <cellStyles count="1">
    <cellStyle name="Normal" xfId="0" builtinId="0"/>
  </cellStyles>
  <dxfs count="163">
    <dxf>
      <numFmt numFmtId="0" formatCode="General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9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9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9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9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Types" Target="richData/rdRichValueTyp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Structure" Target="richData/rdrichvaluestructure.xml"/><Relationship Id="rId5" Type="http://schemas.openxmlformats.org/officeDocument/2006/relationships/worksheet" Target="worksheets/sheet5.xml"/><Relationship Id="rId10" Type="http://schemas.microsoft.com/office/2017/06/relationships/rdRichValue" Target="richData/rdrichvalue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24</v>
    <v>8</v>
    <v>0</v>
    <v>5</v>
  </rv>
  <rv s="1">
    <v>8</v>
    <v>1</v>
  </rv>
</rvData>
</file>

<file path=xl/richData/rdrichvaluestructure.xml><?xml version="1.0" encoding="utf-8"?>
<rvStructures xmlns="http://schemas.microsoft.com/office/spreadsheetml/2017/richdata" count="2">
  <s t="_error">
    <k n="colOffset" t="i"/>
    <k n="errorType" t="i"/>
    <k n="rwOffset" t="i"/>
    <k n="subType" t="i"/>
  </s>
  <s t="_error">
    <k n="errorType" t="i"/>
    <k n="propagated" t="b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43EC9364-AC8C-4735-9941-55768B319958}" name="TPerfo_indi" displayName="TPerfo_indi" ref="A5:AK35" totalsRowShown="0" headerRowDxfId="137" headerRowBorderDxfId="161" tableBorderDxfId="162" totalsRowBorderDxfId="160">
  <tableColumns count="37">
    <tableColumn id="1" xr3:uid="{46F02D1A-0B94-4BC4-980B-523ABA1D6DB1}" name="Entreprise" dataDxfId="159"/>
    <tableColumn id="2" xr3:uid="{E2EFCFA2-4452-472F-A65E-755289D09CCE}" name="Matricule" dataDxfId="158"/>
    <tableColumn id="3" xr3:uid="{ED07E0D6-FF3F-4F5A-8B36-72AD94190F9E}" name="Collecteur" dataDxfId="157"/>
    <tableColumn id="4" xr3:uid="{2EAAB24B-657B-42FF-AC1A-B517E8DD82A8}" name="Fonction" dataDxfId="156"/>
    <tableColumn id="5" xr3:uid="{90CEBFD1-1081-409E-8C17-6D3E52FB56A0}" name="AFFECTATION" dataDxfId="155"/>
    <tableColumn id="6" xr3:uid="{B7BD10C9-0A4B-4155-B142-022BCC7F1AD5}" name="Manager" dataDxfId="154"/>
    <tableColumn id="7" xr3:uid="{4844690F-6A51-46E1-A6A3-F07265507124}" name="02/09/2024" dataDxfId="153"/>
    <tableColumn id="8" xr3:uid="{AA5BCDFA-966C-4BD6-98C1-520294DB8574}" name="03/09/2024" dataDxfId="152"/>
    <tableColumn id="9" xr3:uid="{0DBFC3EC-C4FC-401C-AE19-A4B17ED9955B}" name="04/09/2024" dataDxfId="151"/>
    <tableColumn id="10" xr3:uid="{F9A374F0-8B09-4B70-A510-4415899F6CF9}" name="05/09/2024" dataDxfId="150"/>
    <tableColumn id="11" xr3:uid="{518B5F35-A1F5-458F-8738-FCD008454621}" name="06/09/2024" dataDxfId="135"/>
    <tableColumn id="12" xr3:uid="{17D7FD97-C341-44E1-897D-AFDCA93D9965}" name="07/09/2024" dataDxfId="133"/>
    <tableColumn id="13" xr3:uid="{9DAE3702-4F6A-44EA-BF82-56CD770A63AE}" name="09/09/2024" dataDxfId="134"/>
    <tableColumn id="14" xr3:uid="{5815F28F-005F-4B3E-97A9-E34714CC9951}" name="10/09/2024" dataDxfId="149"/>
    <tableColumn id="15" xr3:uid="{3AFB76AD-53B7-42AB-8A88-A3E1456C8A6A}" name="11/09/2024" dataDxfId="148"/>
    <tableColumn id="16" xr3:uid="{9F853573-FFEE-45F9-A649-1AFA84DE5627}" name="12/09/2024" dataDxfId="147"/>
    <tableColumn id="17" xr3:uid="{5594DDC9-3615-47E6-AE2E-E921E847A667}" name="13/09/2024" dataDxfId="132"/>
    <tableColumn id="18" xr3:uid="{DB813C05-BC40-429C-9BD0-2377F5DDDCD1}" name="14/09/2024" dataDxfId="130"/>
    <tableColumn id="19" xr3:uid="{3B8AB34B-FEB9-4088-AF7D-41BCE5E8B845}" name="16/09/2024" dataDxfId="131"/>
    <tableColumn id="20" xr3:uid="{D415B407-8B5B-4E60-9C80-1BC37F2F195A}" name="17/09/2024" dataDxfId="146"/>
    <tableColumn id="21" xr3:uid="{53C746C2-F004-4B4E-9AC6-7CD58C1375AF}" name="18/09/2024" dataDxfId="145"/>
    <tableColumn id="22" xr3:uid="{631408EB-D87D-46A1-8CCE-82D285B1B786}" name="19/09/2024" dataDxfId="144"/>
    <tableColumn id="23" xr3:uid="{19B19397-A7BB-439A-AEA8-53B956B27F62}" name="20/09/2024" dataDxfId="129"/>
    <tableColumn id="24" xr3:uid="{4314BCFD-3863-445E-8A92-D96CA8AEB269}" name="21/09/2024" dataDxfId="127"/>
    <tableColumn id="25" xr3:uid="{B2BFA51D-158A-47B7-97D2-DFC662720253}" name="23/09/2024" dataDxfId="128"/>
    <tableColumn id="26" xr3:uid="{B928C316-8F32-4E75-9ADA-9B04A4F8BC33}" name="24/09/2024" dataDxfId="143"/>
    <tableColumn id="27" xr3:uid="{F6564696-6267-4B24-BCA6-C025F794C957}" name="25/09/2024" dataDxfId="142"/>
    <tableColumn id="28" xr3:uid="{CFEE320A-ECBA-4276-98C9-C1147F37ACAA}" name="26/09/2024" dataDxfId="141"/>
    <tableColumn id="29" xr3:uid="{2C163F53-B11C-40C6-8265-72DB63B26B06}" name="27/09/2024" dataDxfId="126"/>
    <tableColumn id="30" xr3:uid="{FE5CD005-7FEC-4DB6-AFFC-D62463220F4F}" name="28/09/2024" dataDxfId="124"/>
    <tableColumn id="31" xr3:uid="{8D08B61E-8525-4141-BF69-A9926C969190}" name="30/09/2024" dataDxfId="125"/>
    <tableColumn id="32" xr3:uid="{237E5E1C-41A4-49C6-A1C3-AFCC93AB2D07}" name="Objectif mensuel" dataDxfId="136">
      <calculatedColumnFormula>SUMIF(TPerfo_indi[[#This Row],[02/09/2024]:[30/09/2024]],"&gt;"&amp;0)</calculatedColumnFormula>
    </tableColumn>
    <tableColumn id="33" xr3:uid="{F82AB0C9-148B-4F09-A6AD-2277A4A14AD1}" name="Nbre jours travail" dataDxfId="140">
      <calculatedColumnFormula>COUNTIFS(TPerfo_indi[[#This Row],[02/09/2024]:[30/09/2024]],"&gt;"&amp;0)</calculatedColumnFormula>
    </tableColumn>
    <tableColumn id="34" xr3:uid="{352A4FD5-F25C-4A26-8A67-3191C27B0255}" name="Nbre de samedi" dataDxfId="1">
      <calculatedColumnFormula array="1">IF(G4:AE4=6,1,0)</calculatedColumnFormula>
    </tableColumn>
    <tableColumn id="35" xr3:uid="{496DBB74-EFB7-480A-8BDB-D7C5135B23CB}" name="Jours ouvrés" dataDxfId="139">
      <calculatedColumnFormula>NETWORKDAYS(Feuil2!$B$2,Feuil2!$B$3)</calculatedColumnFormula>
    </tableColumn>
    <tableColumn id="36" xr3:uid="{8E12004D-46FF-490C-8D3F-988A0F842321}" name="Jours ouvrables" dataDxfId="138">
      <calculatedColumnFormula>SUM(TPerfo_indi[[#This Row],[Jours ouvrés]],TPerfo_indi[[#This Row],[Nbre de samedi]])</calculatedColumnFormula>
    </tableColumn>
    <tableColumn id="38" xr3:uid="{2E6B36B7-7698-407C-8385-CB0CD3908252}" name="Colonne1" dataDxfId="0">
      <calculatedColumnFormula array="1">IF(G4:AE4=6,1,0)</calculatedColumnFormula>
    </tableColumn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DEDD968-52E1-4DDB-9E3F-465C57A626D1}" name="TPerfo_indi14" displayName="TPerfo_indi14" ref="A5:AL35" totalsRowShown="0" headerRowDxfId="123" headerRowBorderDxfId="121" tableBorderDxfId="122" totalsRowBorderDxfId="120">
  <tableColumns count="38">
    <tableColumn id="1" xr3:uid="{1870CE7D-7288-4810-BDD8-92493502A7AF}" name="Entreprise" dataDxfId="119"/>
    <tableColumn id="2" xr3:uid="{309182A4-ACAF-466D-A2BE-AC68E1ABCDC0}" name="Matricule" dataDxfId="118"/>
    <tableColumn id="3" xr3:uid="{03137F08-B925-494B-AA24-26CA53921D6A}" name="Collecteur" dataDxfId="117"/>
    <tableColumn id="4" xr3:uid="{00418118-5114-40BE-84BA-FFDDFD1959AD}" name="Fonction" dataDxfId="116"/>
    <tableColumn id="5" xr3:uid="{9FED46A5-2B08-45C1-98BB-BA5B6651AB44}" name="AFFECTATION" dataDxfId="115"/>
    <tableColumn id="6" xr3:uid="{75E71EA6-459B-4E5E-BB2D-623E84FB52ED}" name="Manager" dataDxfId="114"/>
    <tableColumn id="7" xr3:uid="{81CD05FE-AEE0-4870-9535-2AE8A4B36B12}" name="01/10/2024" dataDxfId="113"/>
    <tableColumn id="8" xr3:uid="{3F8B9AB6-5702-4CDC-9548-D15C49F2C586}" name="02/10/2024" dataDxfId="112"/>
    <tableColumn id="9" xr3:uid="{2B853D1E-76EE-4067-9434-4E5D25A2757E}" name="03/10/2024" dataDxfId="111"/>
    <tableColumn id="10" xr3:uid="{3B88DDE2-F444-4B23-9213-D0B348078778}" name="04/10/2024" dataDxfId="16"/>
    <tableColumn id="11" xr3:uid="{EDEC98C4-98E9-4AA1-8DC3-1E03E692D7AF}" name="05/10/2024" dataDxfId="14"/>
    <tableColumn id="13" xr3:uid="{49D3ED02-A876-470D-A617-E3F4222F3DC4}" name="07/10/2024" dataDxfId="15"/>
    <tableColumn id="14" xr3:uid="{050A045E-01A5-4456-B65D-952DE2CBE929}" name="08/10/2024" dataDxfId="110"/>
    <tableColumn id="15" xr3:uid="{BDCD4E5E-4898-4F91-ACD6-636EEFC3D1A9}" name="09/10/2024" dataDxfId="109"/>
    <tableColumn id="16" xr3:uid="{AFA1C1F5-6514-4BB9-A20C-1D998DBEB052}" name="10/10/2024" dataDxfId="108"/>
    <tableColumn id="17" xr3:uid="{714D7322-DF9F-41A7-B63B-0C27443D9FF3}" name="11/10/2024" dataDxfId="13"/>
    <tableColumn id="18" xr3:uid="{A4ECE5F9-8F79-489D-8297-85C851EF6000}" name="12/10/2024" dataDxfId="11"/>
    <tableColumn id="20" xr3:uid="{8D695DD3-CB07-4664-8646-D22DE877AB83}" name="14/10/2024" dataDxfId="12"/>
    <tableColumn id="21" xr3:uid="{FD63C76F-D2EE-48F3-A5EE-304425FE5B4C}" name="15/10/2024" dataDxfId="107"/>
    <tableColumn id="22" xr3:uid="{782D80B5-7BF7-4C1D-ADB2-262009EC57F8}" name="16/10/2024" dataDxfId="106"/>
    <tableColumn id="23" xr3:uid="{ACB7014B-79F8-4163-A42F-AAE6AA15F3A9}" name="17/10/2024" dataDxfId="20"/>
    <tableColumn id="24" xr3:uid="{14EF4221-D5D8-4F11-AA09-E1709D654519}" name="18/10/2024" dataDxfId="10"/>
    <tableColumn id="25" xr3:uid="{6535E8E5-1ACC-4368-B4C3-389E6778F4C7}" name="19/10/2024" dataDxfId="8"/>
    <tableColumn id="27" xr3:uid="{921E7DB1-670D-4540-AC6C-284C0BA73C77}" name="21/10/2024" dataDxfId="9"/>
    <tableColumn id="28" xr3:uid="{04156D1A-453B-4617-984B-EE8322B58DCA}" name="22/10/2024" dataDxfId="19"/>
    <tableColumn id="29" xr3:uid="{107DA8E7-3F46-44B4-8B54-796A5C8AF18C}" name="23/10/2024" dataDxfId="18"/>
    <tableColumn id="30" xr3:uid="{72C2B19F-1E6D-436B-93BA-BEA705712C93}" name="24/10/2024" dataDxfId="17"/>
    <tableColumn id="31" xr3:uid="{729AF8D6-FA2C-41ED-B9CE-CF59AFD12C5F}" name="25/10/2024" dataDxfId="7"/>
    <tableColumn id="38" xr3:uid="{CE8CB7FB-751F-4476-87D3-69DDD9C82561}" name="26/10/20242" dataDxfId="5"/>
    <tableColumn id="37" xr3:uid="{8D66DD77-39E3-4825-A465-68F5B9C8F66B}" name="28/10/2025" dataDxfId="6"/>
    <tableColumn id="39" xr3:uid="{61461C7C-9A2F-4BEA-9DA0-D2781393B602}" name="29/10/2026" dataDxfId="4"/>
    <tableColumn id="40" xr3:uid="{7F1FE5D4-E71D-49A3-BA68-A4B732191DD0}" name="30/10/2027" dataDxfId="3"/>
    <tableColumn id="41" xr3:uid="{209BFD4D-24BB-4447-BB9C-A36AB58043C5}" name="31/10/2028" dataDxfId="2"/>
    <tableColumn id="32" xr3:uid="{0DD59624-739B-48B0-90D5-B7368B2D8656}" name="Objectif mensuel" dataDxfId="105">
      <calculatedColumnFormula>SUMIF(TPerfo_indi14[[#This Row],[01/10/2024]:[25/10/2024]],"&gt;"&amp;0)</calculatedColumnFormula>
    </tableColumn>
    <tableColumn id="33" xr3:uid="{5D70FC39-EAB0-4702-9EB4-58F185E9E180}" name="Nbre jours travail" dataDxfId="104">
      <calculatedColumnFormula>COUNTIFS(TPerfo_indi14[[#This Row],[01/10/2024]:[25/10/2024]],"&gt;"&amp;0)</calculatedColumnFormula>
    </tableColumn>
    <tableColumn id="34" xr3:uid="{7AE76B9F-B399-4BC3-B307-0D2C548C0630}" name="Nbre de samedi" dataDxfId="103"/>
    <tableColumn id="35" xr3:uid="{1813B306-C349-471A-A1ED-C519EC3A4EAA}" name="Jours ouvrés" dataDxfId="101">
      <calculatedColumnFormula>NETWORKDAYS(Feuil2!$C$2,Feuil2!$C$3)</calculatedColumnFormula>
    </tableColumn>
    <tableColumn id="36" xr3:uid="{7C4B5375-ADAE-45D7-AB31-BDB36DCFC43C}" name="Jours ouvrables" dataDxfId="102">
      <calculatedColumnFormula>SUM(TPerfo_indi14[[#This Row],[Jours ouvrés]],TPerfo_indi14[[#This Row],[Nbre de samedi]])</calculatedColumnFormula>
    </tableColumn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E9659ECF-89E3-4EDB-A9C5-2205A932D388}" name="TPerfo_indi1415" displayName="TPerfo_indi1415" ref="A5:AJ35" totalsRowShown="0" headerRowDxfId="100" headerRowBorderDxfId="98" tableBorderDxfId="99" totalsRowBorderDxfId="97">
  <tableColumns count="36">
    <tableColumn id="1" xr3:uid="{8CDE8288-69B9-4EB2-8711-5982D74B897B}" name="Entreprise" dataDxfId="96"/>
    <tableColumn id="2" xr3:uid="{4A9F8F06-BD9F-4FF1-AE65-528948DCCC96}" name="Matricule" dataDxfId="95"/>
    <tableColumn id="3" xr3:uid="{02F24B35-184B-4837-8441-F1487E4FFC18}" name="Collecteur" dataDxfId="94"/>
    <tableColumn id="4" xr3:uid="{C255BA1F-E35E-4435-BEC4-C2998A412762}" name="Fonction" dataDxfId="93"/>
    <tableColumn id="5" xr3:uid="{8B86B445-6A3D-4628-905E-51E76C96CB31}" name="AFFECTATION" dataDxfId="92"/>
    <tableColumn id="6" xr3:uid="{AF78B3B8-95EF-4739-87A5-6FA9B09A41B0}" name="Manager" dataDxfId="91"/>
    <tableColumn id="7" xr3:uid="{2A408082-3ECA-4272-90C0-BCAC92AD0010}" name="02/09/2024" dataDxfId="90"/>
    <tableColumn id="8" xr3:uid="{84069663-B105-48EA-BE99-AE3F0ADC233F}" name="03/09/2024" dataDxfId="89"/>
    <tableColumn id="9" xr3:uid="{986CBD42-CB91-4007-84DB-3A6DF5BEB9D3}" name="04/09/2024" dataDxfId="88"/>
    <tableColumn id="10" xr3:uid="{857ECF73-9CAB-4836-8838-2B2982FA30F3}" name="05/09/2024" dataDxfId="87"/>
    <tableColumn id="11" xr3:uid="{E2271B4F-CAAD-4F88-91E9-05C8A8A20270}" name="06/09/2024" dataDxfId="86"/>
    <tableColumn id="12" xr3:uid="{27E4DD64-350E-4F41-B874-3E67F3E96691}" name="07/09/2024" dataDxfId="85"/>
    <tableColumn id="13" xr3:uid="{3550280E-7C01-4194-A45C-222BCE2FEC25}" name="09/09/2024" dataDxfId="84"/>
    <tableColumn id="14" xr3:uid="{B5A9676B-707E-4E40-8E5D-10B477A7A17D}" name="10/09/2024" dataDxfId="83"/>
    <tableColumn id="15" xr3:uid="{C27C1047-2A6A-4B59-A82C-8241D759B064}" name="11/09/2024" dataDxfId="82"/>
    <tableColumn id="16" xr3:uid="{9692F4F6-3E89-40DD-8774-40130D51DDB3}" name="12/09/2024" dataDxfId="81"/>
    <tableColumn id="17" xr3:uid="{49234CD6-73D2-45C8-A18D-8A21EE6739B2}" name="13/09/2024" dataDxfId="80"/>
    <tableColumn id="18" xr3:uid="{4E295D68-9F43-4863-8CFC-769B12C3F2E4}" name="14/09/2024" dataDxfId="79"/>
    <tableColumn id="19" xr3:uid="{E74C487C-109B-4447-9951-9BA8449C8822}" name="16/09/2024" dataDxfId="78"/>
    <tableColumn id="20" xr3:uid="{E8451B1A-40D3-4DFF-970F-4187D70E8D19}" name="17/09/2024" dataDxfId="77"/>
    <tableColumn id="21" xr3:uid="{68841F20-4752-4CFC-9A57-71B826B70181}" name="18/09/2024" dataDxfId="76"/>
    <tableColumn id="22" xr3:uid="{D33883FF-150D-420F-9F17-A22357B89EED}" name="19/09/2024" dataDxfId="75"/>
    <tableColumn id="23" xr3:uid="{0A16C644-8621-4804-819E-CA01635DDF9B}" name="20/09/2024" dataDxfId="74"/>
    <tableColumn id="24" xr3:uid="{49790E7E-2B7E-40CD-BA80-511194DC6416}" name="21/09/2024" dataDxfId="73"/>
    <tableColumn id="25" xr3:uid="{9F8B2D74-B0CC-41D2-8025-115E61F964CE}" name="23/09/2024" dataDxfId="72"/>
    <tableColumn id="26" xr3:uid="{59DF9CBF-E5AD-4BC4-BE18-02A237C71171}" name="24/09/2024" dataDxfId="71"/>
    <tableColumn id="27" xr3:uid="{EC2D7569-5B20-4729-A95E-659C3D52EE8E}" name="25/09/2024" dataDxfId="70"/>
    <tableColumn id="28" xr3:uid="{16F9BE1B-5101-4764-8065-2F899E3BDB0E}" name="26/09/2024" dataDxfId="69"/>
    <tableColumn id="29" xr3:uid="{04AAA21E-D8EE-4375-ADDD-6B94893F0D71}" name="27/09/2024" dataDxfId="68"/>
    <tableColumn id="30" xr3:uid="{27CF0EC9-7BE4-42C9-8891-F478250DCCAF}" name="28/09/2024" dataDxfId="67"/>
    <tableColumn id="31" xr3:uid="{C1D84274-9979-48D5-966D-B38FBBEB36F5}" name="30/09/2024" dataDxfId="66"/>
    <tableColumn id="32" xr3:uid="{C2C3C82D-C0BE-4583-9523-9272D42252F8}" name="Objectif mensuel" dataDxfId="65">
      <calculatedColumnFormula>SUMIF(TPerfo_indi1415[[#This Row],[02/09/2024]:[30/09/2024]],"&gt;"&amp;0)</calculatedColumnFormula>
    </tableColumn>
    <tableColumn id="33" xr3:uid="{68553BF2-BC89-4EB1-ABBA-B584B6EFF3E5}" name="Nbre jours travail" dataDxfId="64">
      <calculatedColumnFormula>COUNTIFS(TPerfo_indi1415[[#This Row],[02/09/2024]:[30/09/2024]],"&gt;"&amp;0)</calculatedColumnFormula>
    </tableColumn>
    <tableColumn id="34" xr3:uid="{9F9BF128-E0CC-4858-9BC4-AB9B0F1049F8}" name="Nbre de samedi" dataDxfId="63"/>
    <tableColumn id="35" xr3:uid="{113D2CA9-E4D3-4DE3-AFDD-C6B694175473}" name="Jours ouvrés" dataDxfId="61">
      <calculatedColumnFormula>NETWORKDAYS(Feuil2!$D$2,Feuil2!$D$3)</calculatedColumnFormula>
    </tableColumn>
    <tableColumn id="36" xr3:uid="{AE5A3779-8269-4776-B71D-48361DEA08AD}" name="Jours ouvrables" dataDxfId="62">
      <calculatedColumnFormula>SUM(TPerfo_indi1415[[#This Row],[Jours ouvrés]],TPerfo_indi1415[[#This Row],[Nbre de samedi]])</calculatedColumnFormula>
    </tableColumn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EF793470-5D9C-421A-B4C3-287DC4084A3D}" name="TPerfo_indi141516" displayName="TPerfo_indi141516" ref="A5:AJ35" totalsRowShown="0" headerRowDxfId="60" headerRowBorderDxfId="58" tableBorderDxfId="59" totalsRowBorderDxfId="57">
  <tableColumns count="36">
    <tableColumn id="1" xr3:uid="{207D148B-166E-4E30-AD18-0E33B10BCEAE}" name="Entreprise" dataDxfId="56"/>
    <tableColumn id="2" xr3:uid="{6D45D8C2-29EF-46E1-A351-F63144A0146E}" name="Matricule" dataDxfId="55"/>
    <tableColumn id="3" xr3:uid="{C27FE533-1A5B-4163-9521-F8083495D0F5}" name="Collecteur" dataDxfId="54"/>
    <tableColumn id="4" xr3:uid="{63886FC7-AF3F-4D4D-B5E9-63B398EA6A3D}" name="Fonction" dataDxfId="53"/>
    <tableColumn id="5" xr3:uid="{084F381B-C633-4FDD-BFC3-6B872DA8EB1A}" name="AFFECTATION" dataDxfId="52"/>
    <tableColumn id="6" xr3:uid="{9468CDC0-421A-4055-A7D1-0C9C985D8133}" name="Manager" dataDxfId="51"/>
    <tableColumn id="7" xr3:uid="{952FBA92-E848-4031-89AB-22B71D1EFEF4}" name="02/09/2024" dataDxfId="50"/>
    <tableColumn id="8" xr3:uid="{741601B5-BFC6-4AAF-8E52-17EB3B0F4680}" name="03/09/2024" dataDxfId="49"/>
    <tableColumn id="9" xr3:uid="{BB3AA5E0-E1A6-4C76-8B1E-D1CC639E4D0F}" name="04/09/2024" dataDxfId="48"/>
    <tableColumn id="10" xr3:uid="{163D19E8-08ED-40B4-A7D9-28A7A118FA06}" name="05/09/2024" dataDxfId="47"/>
    <tableColumn id="11" xr3:uid="{A94EAEED-48BE-451E-8CF4-70796BC6CF04}" name="06/09/2024" dataDxfId="46"/>
    <tableColumn id="12" xr3:uid="{E93415AE-22F6-4A8A-9E19-DD7FDEB8C3F2}" name="07/09/2024" dataDxfId="45"/>
    <tableColumn id="13" xr3:uid="{28EF03DA-63D9-4601-BE6A-C24C516C2AE5}" name="09/09/2024" dataDxfId="44"/>
    <tableColumn id="14" xr3:uid="{18290138-35C8-46B7-A7C3-9918684464E2}" name="10/09/2024" dataDxfId="43"/>
    <tableColumn id="15" xr3:uid="{51A5BB6F-7382-40CD-A1E3-D70122046A03}" name="11/09/2024" dataDxfId="42"/>
    <tableColumn id="16" xr3:uid="{4DF6248E-BCC4-489B-A2E1-CE4AF3845F07}" name="12/09/2024" dataDxfId="41"/>
    <tableColumn id="17" xr3:uid="{F32E82B9-0B88-4089-A0FE-21AEDB4DC7FD}" name="13/09/2024" dataDxfId="40"/>
    <tableColumn id="18" xr3:uid="{0159C1EA-4C36-4359-9BF0-4978D826FD77}" name="14/09/2024" dataDxfId="39"/>
    <tableColumn id="19" xr3:uid="{E204377C-2141-46AB-A142-D2EF32F55937}" name="16/09/2024" dataDxfId="38"/>
    <tableColumn id="20" xr3:uid="{B2EB5066-0636-43BF-A540-7DC2DD450DF7}" name="17/09/2024" dataDxfId="37"/>
    <tableColumn id="21" xr3:uid="{2A3BA395-2008-4418-94F9-2BCAB904A68F}" name="18/09/2024" dataDxfId="36"/>
    <tableColumn id="22" xr3:uid="{3DC6CB4C-4CBF-4DBE-9BE8-6387BBE2E708}" name="19/09/2024" dataDxfId="35"/>
    <tableColumn id="23" xr3:uid="{EBA44AB0-DBEC-492C-952A-552C87AF1BC1}" name="20/09/2024" dataDxfId="34"/>
    <tableColumn id="24" xr3:uid="{736825E6-A1F2-4AC6-B882-3E22D74AE71E}" name="21/09/2024" dataDxfId="33"/>
    <tableColumn id="25" xr3:uid="{C69505F4-5B4F-4D17-AB46-07373EE017FF}" name="23/09/2024" dataDxfId="32"/>
    <tableColumn id="26" xr3:uid="{0A8B5292-08F5-4B15-AE0F-1383DACF3256}" name="24/09/2024" dataDxfId="31"/>
    <tableColumn id="27" xr3:uid="{CF2DF53B-0CFF-4CD4-B515-75CC97F602B5}" name="25/09/2024" dataDxfId="30"/>
    <tableColumn id="28" xr3:uid="{A064B613-6787-4F91-850C-CD03D1A7627A}" name="26/09/2024" dataDxfId="29"/>
    <tableColumn id="29" xr3:uid="{D2946016-69FF-40DD-B579-B416C2F6EA38}" name="27/09/2024" dataDxfId="28"/>
    <tableColumn id="30" xr3:uid="{97A2341D-A368-486B-BF99-EDDFC52C1FFA}" name="28/09/2024" dataDxfId="27"/>
    <tableColumn id="31" xr3:uid="{70C1A776-8DA9-4B86-B922-2783C8D854DB}" name="30/09/2024" dataDxfId="26"/>
    <tableColumn id="32" xr3:uid="{73BF79E5-8BAE-4480-8800-50BF52C87399}" name="Objectif mensuel" dataDxfId="25">
      <calculatedColumnFormula>SUMIF(TPerfo_indi141516[[#This Row],[02/09/2024]:[30/09/2024]],"&gt;"&amp;0)</calculatedColumnFormula>
    </tableColumn>
    <tableColumn id="33" xr3:uid="{64CB944F-70DC-4875-818D-FD9A463762F8}" name="Nbre jours travail" dataDxfId="24">
      <calculatedColumnFormula>COUNTIFS(TPerfo_indi141516[[#This Row],[02/09/2024]:[30/09/2024]],"&gt;"&amp;0)</calculatedColumnFormula>
    </tableColumn>
    <tableColumn id="34" xr3:uid="{04E658EC-3E46-42D2-9885-E8AD49025F7C}" name="Nbre de samedi" dataDxfId="23"/>
    <tableColumn id="35" xr3:uid="{1523A1F2-E4FE-45E6-9EB1-DC1D321F7ABF}" name="Jours ouvrés" dataDxfId="21">
      <calculatedColumnFormula>NETWORKDAYS(Feuil2!$E$2,Feuil2!$E$3)</calculatedColumnFormula>
    </tableColumn>
    <tableColumn id="36" xr3:uid="{4C06A7C3-71DB-43DA-AAAC-3C10FAE060A4}" name="Jours ouvrables" dataDxfId="22">
      <calculatedColumnFormula>SUM(TPerfo_indi141516[[#This Row],[Jours ouvrés]],TPerfo_indi141516[[#This Row],[Nbre de samedi]])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95FCE-984F-4337-9693-D136F4ABE417}">
  <dimension ref="A1:AK35"/>
  <sheetViews>
    <sheetView tabSelected="1" topLeftCell="F1" workbookViewId="0">
      <selection activeCell="Y12" sqref="Y12"/>
    </sheetView>
  </sheetViews>
  <sheetFormatPr baseColWidth="10" defaultRowHeight="14.4" x14ac:dyDescent="0.3"/>
  <cols>
    <col min="5" max="5" width="13.6640625" customWidth="1"/>
    <col min="7" max="32" width="5.77734375" customWidth="1"/>
    <col min="33" max="33" width="6" customWidth="1"/>
    <col min="34" max="34" width="7.77734375" bestFit="1" customWidth="1"/>
    <col min="35" max="35" width="6" bestFit="1" customWidth="1"/>
    <col min="36" max="36" width="6.21875" bestFit="1" customWidth="1"/>
  </cols>
  <sheetData>
    <row r="1" spans="1:37" x14ac:dyDescent="0.3">
      <c r="G1">
        <f>WEEKDAY(G2,2)</f>
        <v>1</v>
      </c>
      <c r="H1">
        <f t="shared" ref="H1:AF1" si="0">WEEKDAY(H2,2)</f>
        <v>2</v>
      </c>
      <c r="I1">
        <f t="shared" si="0"/>
        <v>3</v>
      </c>
      <c r="J1">
        <f t="shared" si="0"/>
        <v>4</v>
      </c>
      <c r="K1">
        <f t="shared" si="0"/>
        <v>5</v>
      </c>
      <c r="L1">
        <f t="shared" si="0"/>
        <v>6</v>
      </c>
      <c r="M1">
        <f t="shared" si="0"/>
        <v>1</v>
      </c>
      <c r="N1">
        <f t="shared" si="0"/>
        <v>2</v>
      </c>
      <c r="O1">
        <f t="shared" si="0"/>
        <v>3</v>
      </c>
      <c r="P1">
        <f t="shared" si="0"/>
        <v>4</v>
      </c>
      <c r="Q1">
        <f t="shared" si="0"/>
        <v>5</v>
      </c>
      <c r="R1">
        <f t="shared" si="0"/>
        <v>6</v>
      </c>
      <c r="T1">
        <f t="shared" si="0"/>
        <v>1</v>
      </c>
      <c r="U1">
        <f t="shared" si="0"/>
        <v>2</v>
      </c>
      <c r="V1">
        <f t="shared" si="0"/>
        <v>3</v>
      </c>
      <c r="W1">
        <f t="shared" si="0"/>
        <v>4</v>
      </c>
      <c r="X1">
        <f t="shared" si="0"/>
        <v>5</v>
      </c>
      <c r="Y1">
        <f t="shared" si="0"/>
        <v>6</v>
      </c>
      <c r="Z1">
        <f t="shared" si="0"/>
        <v>7</v>
      </c>
      <c r="AA1">
        <f t="shared" si="0"/>
        <v>1</v>
      </c>
      <c r="AB1">
        <f t="shared" si="0"/>
        <v>2</v>
      </c>
      <c r="AC1">
        <f t="shared" si="0"/>
        <v>3</v>
      </c>
      <c r="AD1">
        <f t="shared" si="0"/>
        <v>4</v>
      </c>
      <c r="AE1">
        <f t="shared" si="0"/>
        <v>5</v>
      </c>
      <c r="AF1">
        <f t="shared" si="0"/>
        <v>6</v>
      </c>
    </row>
    <row r="2" spans="1:37" x14ac:dyDescent="0.3">
      <c r="G2" s="1">
        <v>45537</v>
      </c>
      <c r="H2" s="1">
        <v>45538</v>
      </c>
      <c r="I2" s="1">
        <v>45539</v>
      </c>
      <c r="J2" s="1">
        <v>45540</v>
      </c>
      <c r="K2" s="1">
        <v>45541</v>
      </c>
      <c r="L2" s="1">
        <v>45542</v>
      </c>
      <c r="M2" s="1">
        <v>45544</v>
      </c>
      <c r="N2" s="1">
        <v>45545</v>
      </c>
      <c r="O2" s="1">
        <v>45546</v>
      </c>
      <c r="P2" s="1">
        <v>45547</v>
      </c>
      <c r="Q2" s="1">
        <v>45548</v>
      </c>
      <c r="R2" s="1">
        <v>45549</v>
      </c>
      <c r="S2" s="1">
        <v>45550</v>
      </c>
      <c r="T2" s="1">
        <v>45551</v>
      </c>
      <c r="U2" s="1">
        <v>45552</v>
      </c>
      <c r="V2" s="1">
        <v>45553</v>
      </c>
      <c r="W2" s="1">
        <v>45554</v>
      </c>
      <c r="X2" s="1">
        <v>45555</v>
      </c>
      <c r="Y2" s="1">
        <v>45556</v>
      </c>
      <c r="Z2" s="1">
        <v>45557</v>
      </c>
      <c r="AA2" s="1">
        <v>45558</v>
      </c>
      <c r="AB2" s="1">
        <v>45559</v>
      </c>
      <c r="AC2" s="1">
        <v>45560</v>
      </c>
      <c r="AD2" s="1">
        <v>45561</v>
      </c>
      <c r="AE2" s="1">
        <v>45562</v>
      </c>
    </row>
    <row r="4" spans="1:37" x14ac:dyDescent="0.3">
      <c r="G4">
        <f>WEEKDAY(G5,2)</f>
        <v>1</v>
      </c>
      <c r="H4">
        <f t="shared" ref="H4" si="1">WEEKDAY(H5,2)</f>
        <v>2</v>
      </c>
      <c r="I4">
        <f t="shared" ref="I4" si="2">WEEKDAY(I5,2)</f>
        <v>3</v>
      </c>
      <c r="J4">
        <f t="shared" ref="J4" si="3">WEEKDAY(J5,2)</f>
        <v>4</v>
      </c>
      <c r="K4">
        <f t="shared" ref="K4" si="4">WEEKDAY(K5,2)</f>
        <v>5</v>
      </c>
      <c r="L4">
        <v>6</v>
      </c>
      <c r="M4">
        <f t="shared" ref="M4" si="5">WEEKDAY(M5,2)</f>
        <v>1</v>
      </c>
      <c r="N4">
        <f t="shared" ref="N4" si="6">WEEKDAY(N5,2)</f>
        <v>2</v>
      </c>
      <c r="O4">
        <f t="shared" ref="O4" si="7">WEEKDAY(O5,2)</f>
        <v>3</v>
      </c>
      <c r="P4">
        <f t="shared" ref="P4" si="8">WEEKDAY(P5,2)</f>
        <v>4</v>
      </c>
      <c r="Q4">
        <f t="shared" ref="Q4" si="9">WEEKDAY(Q5,2)</f>
        <v>5</v>
      </c>
      <c r="R4">
        <f t="shared" ref="R4" si="10">WEEKDAY(R5,2)</f>
        <v>6</v>
      </c>
      <c r="S4">
        <f t="shared" ref="S4" si="11">WEEKDAY(S5,2)</f>
        <v>1</v>
      </c>
      <c r="T4">
        <f t="shared" ref="T4" si="12">WEEKDAY(T5,2)</f>
        <v>2</v>
      </c>
      <c r="U4">
        <f t="shared" ref="U4" si="13">WEEKDAY(U5,2)</f>
        <v>3</v>
      </c>
      <c r="V4">
        <f t="shared" ref="V4" si="14">WEEKDAY(V5,2)</f>
        <v>4</v>
      </c>
      <c r="W4">
        <f t="shared" ref="W4" si="15">WEEKDAY(W5,2)</f>
        <v>5</v>
      </c>
      <c r="X4">
        <f t="shared" ref="X4" si="16">WEEKDAY(X5,2)</f>
        <v>6</v>
      </c>
      <c r="Y4">
        <f t="shared" ref="Y4" si="17">WEEKDAY(Y5,2)</f>
        <v>1</v>
      </c>
      <c r="Z4">
        <f t="shared" ref="Z4" si="18">WEEKDAY(Z5,2)</f>
        <v>2</v>
      </c>
      <c r="AA4">
        <f t="shared" ref="AA4" si="19">WEEKDAY(AA5,2)</f>
        <v>3</v>
      </c>
      <c r="AB4">
        <f t="shared" ref="AB4" si="20">WEEKDAY(AB5,2)</f>
        <v>4</v>
      </c>
      <c r="AC4">
        <f t="shared" ref="AC4" si="21">WEEKDAY(AC5,2)</f>
        <v>5</v>
      </c>
      <c r="AD4">
        <f t="shared" ref="AD4" si="22">WEEKDAY(AD5,2)</f>
        <v>6</v>
      </c>
    </row>
    <row r="5" spans="1:37" ht="51" customHeight="1" x14ac:dyDescent="0.3">
      <c r="A5" s="8" t="s">
        <v>0</v>
      </c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10" t="s">
        <v>14</v>
      </c>
      <c r="H5" s="10" t="s">
        <v>15</v>
      </c>
      <c r="I5" s="10" t="s">
        <v>16</v>
      </c>
      <c r="J5" s="10" t="s">
        <v>17</v>
      </c>
      <c r="K5" s="10" t="s">
        <v>18</v>
      </c>
      <c r="L5" s="29" t="s">
        <v>19</v>
      </c>
      <c r="M5" s="10" t="s">
        <v>20</v>
      </c>
      <c r="N5" s="10" t="s">
        <v>21</v>
      </c>
      <c r="O5" s="10" t="s">
        <v>22</v>
      </c>
      <c r="P5" s="10" t="s">
        <v>23</v>
      </c>
      <c r="Q5" s="10" t="s">
        <v>24</v>
      </c>
      <c r="R5" s="29" t="s">
        <v>25</v>
      </c>
      <c r="S5" s="10" t="s">
        <v>26</v>
      </c>
      <c r="T5" s="10" t="s">
        <v>27</v>
      </c>
      <c r="U5" s="10" t="s">
        <v>28</v>
      </c>
      <c r="V5" s="10" t="s">
        <v>29</v>
      </c>
      <c r="W5" s="10" t="s">
        <v>30</v>
      </c>
      <c r="X5" s="29" t="s">
        <v>31</v>
      </c>
      <c r="Y5" s="10" t="s">
        <v>32</v>
      </c>
      <c r="Z5" s="10" t="s">
        <v>33</v>
      </c>
      <c r="AA5" s="10" t="s">
        <v>34</v>
      </c>
      <c r="AB5" s="10" t="s">
        <v>35</v>
      </c>
      <c r="AC5" s="10" t="s">
        <v>36</v>
      </c>
      <c r="AD5" s="29" t="s">
        <v>37</v>
      </c>
      <c r="AE5" s="10" t="s">
        <v>38</v>
      </c>
      <c r="AF5" s="12" t="s">
        <v>13</v>
      </c>
      <c r="AG5" s="13" t="s">
        <v>10</v>
      </c>
      <c r="AH5" s="13" t="s">
        <v>7</v>
      </c>
      <c r="AI5" s="13" t="s">
        <v>8</v>
      </c>
      <c r="AJ5" s="14" t="s">
        <v>9</v>
      </c>
      <c r="AK5" s="13" t="s">
        <v>1</v>
      </c>
    </row>
    <row r="6" spans="1:37" x14ac:dyDescent="0.3">
      <c r="A6" s="6"/>
      <c r="B6" s="4"/>
      <c r="C6" s="4"/>
      <c r="D6" s="4"/>
      <c r="E6" s="4"/>
      <c r="F6" s="4"/>
      <c r="G6" s="5"/>
      <c r="H6" s="5"/>
      <c r="I6" s="5"/>
      <c r="J6" s="5"/>
      <c r="K6" s="5"/>
      <c r="L6" s="17">
        <v>2</v>
      </c>
      <c r="M6" s="5"/>
      <c r="N6" s="5">
        <v>4</v>
      </c>
      <c r="O6" s="5">
        <v>11</v>
      </c>
      <c r="P6" s="5">
        <v>2</v>
      </c>
      <c r="Q6" s="5"/>
      <c r="R6" s="17"/>
      <c r="S6" s="5"/>
      <c r="T6" s="5"/>
      <c r="U6" s="5"/>
      <c r="V6" s="5"/>
      <c r="W6" s="5"/>
      <c r="X6" s="17"/>
      <c r="Y6" s="5"/>
      <c r="Z6" s="5"/>
      <c r="AA6" s="5"/>
      <c r="AB6" s="5"/>
      <c r="AC6" s="5"/>
      <c r="AD6" s="17"/>
      <c r="AE6" s="5"/>
      <c r="AF6" s="5">
        <f>SUMIF(TPerfo_indi[[#This Row],[02/09/2024]:[30/09/2024]],"&gt;"&amp;0)</f>
        <v>19</v>
      </c>
      <c r="AG6" s="5">
        <f>COUNTIFS(TPerfo_indi[[#This Row],[02/09/2024]:[30/09/2024]],"&gt;"&amp;0)</f>
        <v>4</v>
      </c>
      <c r="AH6" s="5" t="e" cm="1" vm="1">
        <f t="array" aca="1" ref="AH6" ca="1">IF(G4:AE4=6,1,0)</f>
        <v>#VALUE!</v>
      </c>
      <c r="AI6" s="5">
        <f>NETWORKDAYS(Feuil2!$B$2,Feuil2!$B$3)</f>
        <v>21</v>
      </c>
      <c r="AJ6" s="7" t="e" vm="2">
        <f ca="1">SUM(TPerfo_indi[[#This Row],[Jours ouvrés]],TPerfo_indi[[#This Row],[Nbre de samedi]])</f>
        <v>#VALUE!</v>
      </c>
      <c r="AK6" t="e" cm="1" vm="1">
        <f t="array" aca="1" ref="AK6" ca="1">IF(G4:AE4=6,1,0)</f>
        <v>#VALUE!</v>
      </c>
    </row>
    <row r="7" spans="1:37" x14ac:dyDescent="0.3">
      <c r="A7" s="6"/>
      <c r="B7" s="4"/>
      <c r="C7" s="4"/>
      <c r="D7" s="4"/>
      <c r="E7" s="4"/>
      <c r="F7" s="4"/>
      <c r="G7" s="5"/>
      <c r="H7" s="5"/>
      <c r="I7" s="5"/>
      <c r="J7" s="5"/>
      <c r="K7" s="5"/>
      <c r="L7" s="17"/>
      <c r="M7" s="5"/>
      <c r="N7" s="5"/>
      <c r="O7" s="5"/>
      <c r="P7" s="5"/>
      <c r="Q7" s="5"/>
      <c r="R7" s="17"/>
      <c r="S7" s="5"/>
      <c r="T7" s="5"/>
      <c r="U7" s="5"/>
      <c r="V7" s="5"/>
      <c r="W7" s="5"/>
      <c r="X7" s="17"/>
      <c r="Y7" s="5"/>
      <c r="Z7" s="5"/>
      <c r="AA7" s="5"/>
      <c r="AB7" s="5"/>
      <c r="AC7" s="5"/>
      <c r="AD7" s="17"/>
      <c r="AE7" s="5"/>
      <c r="AF7" s="5">
        <f>SUMIF(TPerfo_indi[[#This Row],[02/09/2024]:[30/09/2024]],"&gt;"&amp;0)</f>
        <v>0</v>
      </c>
      <c r="AG7" s="5">
        <f>COUNTIFS(TPerfo_indi[[#This Row],[02/09/2024]:[30/09/2024]],"&gt;"&amp;0)</f>
        <v>0</v>
      </c>
      <c r="AH7" s="5" t="e" cm="1" vm="1">
        <f t="array" aca="1" ref="AH7" ca="1">IF(G5:AE5=6,1,0)</f>
        <v>#VALUE!</v>
      </c>
      <c r="AI7" s="5">
        <f>NETWORKDAYS(Feuil2!$B$2,Feuil2!$B$3)</f>
        <v>21</v>
      </c>
      <c r="AJ7" s="7" t="e" vm="2">
        <f ca="1">SUM(TPerfo_indi[[#This Row],[Jours ouvrés]],TPerfo_indi[[#This Row],[Nbre de samedi]])</f>
        <v>#VALUE!</v>
      </c>
      <c r="AK7" t="e" cm="1" vm="1">
        <f t="array" aca="1" ref="AK7" ca="1">IF(G5:AE5=6,1,0)</f>
        <v>#VALUE!</v>
      </c>
    </row>
    <row r="8" spans="1:37" x14ac:dyDescent="0.3">
      <c r="A8" s="6"/>
      <c r="B8" s="4"/>
      <c r="C8" s="4"/>
      <c r="D8" s="4"/>
      <c r="E8" s="4"/>
      <c r="F8" s="4"/>
      <c r="G8" s="5"/>
      <c r="H8" s="5"/>
      <c r="I8" s="5"/>
      <c r="J8" s="5"/>
      <c r="K8" s="5"/>
      <c r="L8" s="17"/>
      <c r="M8" s="5"/>
      <c r="N8" s="5"/>
      <c r="O8" s="5"/>
      <c r="P8" s="5"/>
      <c r="Q8" s="5"/>
      <c r="R8" s="17"/>
      <c r="S8" s="5"/>
      <c r="T8" s="5"/>
      <c r="U8" s="5"/>
      <c r="V8" s="5"/>
      <c r="W8" s="5"/>
      <c r="X8" s="17"/>
      <c r="Y8" s="5"/>
      <c r="Z8" s="5"/>
      <c r="AA8" s="5"/>
      <c r="AB8" s="5"/>
      <c r="AC8" s="5"/>
      <c r="AD8" s="17"/>
      <c r="AE8" s="5"/>
      <c r="AF8" s="5">
        <f>SUMIF(TPerfo_indi[[#This Row],[02/09/2024]:[30/09/2024]],"&gt;"&amp;0)</f>
        <v>0</v>
      </c>
      <c r="AG8" s="5">
        <f>COUNTIFS(TPerfo_indi[[#This Row],[02/09/2024]:[30/09/2024]],"&gt;"&amp;0)</f>
        <v>0</v>
      </c>
      <c r="AH8" s="5" t="e" cm="1" vm="1">
        <f t="array" aca="1" ref="AH8" ca="1">IF(G6:AE6=6,1,0)</f>
        <v>#VALUE!</v>
      </c>
      <c r="AI8" s="5">
        <f>NETWORKDAYS(Feuil2!$B$2,Feuil2!$B$3)</f>
        <v>21</v>
      </c>
      <c r="AJ8" s="7" t="e" vm="2">
        <f ca="1">SUM(TPerfo_indi[[#This Row],[Jours ouvrés]],TPerfo_indi[[#This Row],[Nbre de samedi]])</f>
        <v>#VALUE!</v>
      </c>
      <c r="AK8" t="e" cm="1" vm="1">
        <f t="array" aca="1" ref="AK8" ca="1">IF(G6:AE6=6,1,0)</f>
        <v>#VALUE!</v>
      </c>
    </row>
    <row r="9" spans="1:37" x14ac:dyDescent="0.3">
      <c r="A9" s="6"/>
      <c r="B9" s="4"/>
      <c r="C9" s="4"/>
      <c r="D9" s="4"/>
      <c r="E9" s="4"/>
      <c r="F9" s="4"/>
      <c r="G9" s="5"/>
      <c r="H9" s="5"/>
      <c r="I9" s="5"/>
      <c r="J9" s="5"/>
      <c r="K9" s="5"/>
      <c r="L9" s="17"/>
      <c r="M9" s="5"/>
      <c r="N9" s="5"/>
      <c r="O9" s="5"/>
      <c r="P9" s="5"/>
      <c r="Q9" s="5"/>
      <c r="R9" s="17"/>
      <c r="S9" s="5"/>
      <c r="T9" s="5"/>
      <c r="U9" s="5"/>
      <c r="V9" s="5"/>
      <c r="W9" s="5"/>
      <c r="X9" s="17"/>
      <c r="Y9" s="5"/>
      <c r="Z9" s="5"/>
      <c r="AA9" s="5"/>
      <c r="AB9" s="5"/>
      <c r="AC9" s="5"/>
      <c r="AD9" s="17"/>
      <c r="AE9" s="5"/>
      <c r="AF9" s="5">
        <f>SUMIF(TPerfo_indi[[#This Row],[02/09/2024]:[30/09/2024]],"&gt;"&amp;0)</f>
        <v>0</v>
      </c>
      <c r="AG9" s="5">
        <f>COUNTIFS(TPerfo_indi[[#This Row],[02/09/2024]:[30/09/2024]],"&gt;"&amp;0)</f>
        <v>0</v>
      </c>
      <c r="AH9" s="5" t="e" cm="1" vm="1">
        <f t="array" aca="1" ref="AH9" ca="1">IF(G7:AE7=6,1,0)</f>
        <v>#VALUE!</v>
      </c>
      <c r="AI9" s="5">
        <f>NETWORKDAYS(Feuil2!$B$2,Feuil2!$B$3)</f>
        <v>21</v>
      </c>
      <c r="AJ9" s="7" t="e" vm="2">
        <f ca="1">SUM(TPerfo_indi[[#This Row],[Jours ouvrés]],TPerfo_indi[[#This Row],[Nbre de samedi]])</f>
        <v>#VALUE!</v>
      </c>
      <c r="AK9" t="e" cm="1" vm="1">
        <f t="array" aca="1" ref="AK9" ca="1">IF(G7:AE7=6,1,0)</f>
        <v>#VALUE!</v>
      </c>
    </row>
    <row r="10" spans="1:37" x14ac:dyDescent="0.3">
      <c r="A10" s="6"/>
      <c r="B10" s="4"/>
      <c r="C10" s="4"/>
      <c r="D10" s="4"/>
      <c r="E10" s="4"/>
      <c r="F10" s="4"/>
      <c r="G10" s="5"/>
      <c r="H10" s="5"/>
      <c r="I10" s="5"/>
      <c r="J10" s="5"/>
      <c r="K10" s="5"/>
      <c r="L10" s="17"/>
      <c r="M10" s="5"/>
      <c r="N10" s="5"/>
      <c r="O10" s="5"/>
      <c r="P10" s="5"/>
      <c r="Q10" s="5"/>
      <c r="R10" s="17"/>
      <c r="S10" s="5"/>
      <c r="T10" s="5"/>
      <c r="U10" s="5"/>
      <c r="V10" s="5"/>
      <c r="W10" s="5"/>
      <c r="X10" s="17"/>
      <c r="Y10" s="5"/>
      <c r="Z10" s="5"/>
      <c r="AA10" s="5"/>
      <c r="AB10" s="5"/>
      <c r="AC10" s="5"/>
      <c r="AD10" s="17"/>
      <c r="AE10" s="5"/>
      <c r="AF10" s="5">
        <f>SUMIF(TPerfo_indi[[#This Row],[02/09/2024]:[30/09/2024]],"&gt;"&amp;0)</f>
        <v>0</v>
      </c>
      <c r="AG10" s="5">
        <f>COUNTIFS(TPerfo_indi[[#This Row],[02/09/2024]:[30/09/2024]],"&gt;"&amp;0)</f>
        <v>0</v>
      </c>
      <c r="AH10" s="5" t="e" cm="1" vm="1">
        <f t="array" aca="1" ref="AH10" ca="1">IF(G8:AE8=6,1,0)</f>
        <v>#VALUE!</v>
      </c>
      <c r="AI10" s="5">
        <f>NETWORKDAYS(Feuil2!$B$2,Feuil2!$B$3)</f>
        <v>21</v>
      </c>
      <c r="AJ10" s="7" t="e" vm="2">
        <f ca="1">SUM(TPerfo_indi[[#This Row],[Jours ouvrés]],TPerfo_indi[[#This Row],[Nbre de samedi]])</f>
        <v>#VALUE!</v>
      </c>
      <c r="AK10" t="e" cm="1" vm="1">
        <f t="array" aca="1" ref="AK10" ca="1">IF(G8:AE8=6,1,0)</f>
        <v>#VALUE!</v>
      </c>
    </row>
    <row r="11" spans="1:37" x14ac:dyDescent="0.3">
      <c r="A11" s="6"/>
      <c r="B11" s="4"/>
      <c r="C11" s="4"/>
      <c r="D11" s="4"/>
      <c r="E11" s="4"/>
      <c r="F11" s="4"/>
      <c r="G11" s="5"/>
      <c r="H11" s="5"/>
      <c r="I11" s="5"/>
      <c r="J11" s="5"/>
      <c r="K11" s="5"/>
      <c r="L11" s="17"/>
      <c r="M11" s="5"/>
      <c r="N11" s="5"/>
      <c r="O11" s="5"/>
      <c r="P11" s="5"/>
      <c r="Q11" s="5"/>
      <c r="R11" s="17"/>
      <c r="S11" s="5"/>
      <c r="T11" s="5"/>
      <c r="U11" s="5"/>
      <c r="V11" s="5"/>
      <c r="W11" s="5"/>
      <c r="X11" s="17"/>
      <c r="Y11" s="5"/>
      <c r="Z11" s="5"/>
      <c r="AA11" s="5"/>
      <c r="AB11" s="5"/>
      <c r="AC11" s="5"/>
      <c r="AD11" s="17"/>
      <c r="AE11" s="5"/>
      <c r="AF11" s="5">
        <f>SUMIF(TPerfo_indi[[#This Row],[02/09/2024]:[30/09/2024]],"&gt;"&amp;0)</f>
        <v>0</v>
      </c>
      <c r="AG11" s="5">
        <f>COUNTIFS(TPerfo_indi[[#This Row],[02/09/2024]:[30/09/2024]],"&gt;"&amp;0)</f>
        <v>0</v>
      </c>
      <c r="AH11" s="5" t="e" cm="1" vm="1">
        <f t="array" aca="1" ref="AH11" ca="1">IF(G9:AE9=6,1,0)</f>
        <v>#VALUE!</v>
      </c>
      <c r="AI11" s="5">
        <f>NETWORKDAYS(Feuil2!$B$2,Feuil2!$B$3)</f>
        <v>21</v>
      </c>
      <c r="AJ11" s="7" t="e" vm="2">
        <f ca="1">SUM(TPerfo_indi[[#This Row],[Jours ouvrés]],TPerfo_indi[[#This Row],[Nbre de samedi]])</f>
        <v>#VALUE!</v>
      </c>
      <c r="AK11" t="e" cm="1" vm="1">
        <f t="array" aca="1" ref="AK11" ca="1">IF(G9:AE9=6,1,0)</f>
        <v>#VALUE!</v>
      </c>
    </row>
    <row r="12" spans="1:37" x14ac:dyDescent="0.3">
      <c r="A12" s="6"/>
      <c r="B12" s="4"/>
      <c r="C12" s="4"/>
      <c r="D12" s="4"/>
      <c r="E12" s="4"/>
      <c r="F12" s="4"/>
      <c r="G12" s="5"/>
      <c r="H12" s="5"/>
      <c r="I12" s="5"/>
      <c r="J12" s="5"/>
      <c r="K12" s="5"/>
      <c r="L12" s="17"/>
      <c r="M12" s="5"/>
      <c r="N12" s="5"/>
      <c r="O12" s="5"/>
      <c r="P12" s="5"/>
      <c r="Q12" s="5"/>
      <c r="R12" s="17"/>
      <c r="S12" s="5"/>
      <c r="T12" s="5"/>
      <c r="U12" s="5"/>
      <c r="V12" s="5"/>
      <c r="W12" s="5"/>
      <c r="X12" s="17"/>
      <c r="Y12" s="5"/>
      <c r="Z12" s="5"/>
      <c r="AA12" s="5"/>
      <c r="AB12" s="5"/>
      <c r="AC12" s="5"/>
      <c r="AD12" s="17"/>
      <c r="AE12" s="5"/>
      <c r="AF12" s="5">
        <f>SUMIF(TPerfo_indi[[#This Row],[02/09/2024]:[30/09/2024]],"&gt;"&amp;0)</f>
        <v>0</v>
      </c>
      <c r="AG12" s="5">
        <f>COUNTIFS(TPerfo_indi[[#This Row],[02/09/2024]:[30/09/2024]],"&gt;"&amp;0)</f>
        <v>0</v>
      </c>
      <c r="AH12" s="5" t="e" cm="1" vm="1">
        <f t="array" aca="1" ref="AH12" ca="1">IF(G10:AE10=6,1,0)</f>
        <v>#VALUE!</v>
      </c>
      <c r="AI12" s="5">
        <f>NETWORKDAYS(Feuil2!$B$2,Feuil2!$B$3)</f>
        <v>21</v>
      </c>
      <c r="AJ12" s="7" t="e" vm="2">
        <f ca="1">SUM(TPerfo_indi[[#This Row],[Jours ouvrés]],TPerfo_indi[[#This Row],[Nbre de samedi]])</f>
        <v>#VALUE!</v>
      </c>
      <c r="AK12" t="e" cm="1" vm="1">
        <f t="array" aca="1" ref="AK12" ca="1">IF(G10:AE10=6,1,0)</f>
        <v>#VALUE!</v>
      </c>
    </row>
    <row r="13" spans="1:37" x14ac:dyDescent="0.3">
      <c r="A13" s="6"/>
      <c r="B13" s="4"/>
      <c r="C13" s="4"/>
      <c r="D13" s="4"/>
      <c r="E13" s="4"/>
      <c r="F13" s="4"/>
      <c r="G13" s="5"/>
      <c r="H13" s="5"/>
      <c r="I13" s="5"/>
      <c r="J13" s="5"/>
      <c r="K13" s="5"/>
      <c r="L13" s="17"/>
      <c r="M13" s="5"/>
      <c r="N13" s="5"/>
      <c r="O13" s="5"/>
      <c r="P13" s="5"/>
      <c r="Q13" s="5"/>
      <c r="R13" s="17"/>
      <c r="S13" s="5"/>
      <c r="T13" s="5"/>
      <c r="U13" s="5"/>
      <c r="V13" s="5"/>
      <c r="W13" s="5"/>
      <c r="X13" s="17"/>
      <c r="Y13" s="5"/>
      <c r="Z13" s="5"/>
      <c r="AA13" s="5"/>
      <c r="AB13" s="5"/>
      <c r="AC13" s="5"/>
      <c r="AD13" s="17"/>
      <c r="AE13" s="5"/>
      <c r="AF13" s="5">
        <f>SUMIF(TPerfo_indi[[#This Row],[02/09/2024]:[30/09/2024]],"&gt;"&amp;0)</f>
        <v>0</v>
      </c>
      <c r="AG13" s="5">
        <f>COUNTIFS(TPerfo_indi[[#This Row],[02/09/2024]:[30/09/2024]],"&gt;"&amp;0)</f>
        <v>0</v>
      </c>
      <c r="AH13" s="5" t="e" cm="1" vm="1">
        <f t="array" aca="1" ref="AH13" ca="1">IF(G11:AE11=6,1,0)</f>
        <v>#VALUE!</v>
      </c>
      <c r="AI13" s="5">
        <f>NETWORKDAYS(Feuil2!$B$2,Feuil2!$B$3)</f>
        <v>21</v>
      </c>
      <c r="AJ13" s="7" t="e" vm="2">
        <f ca="1">SUM(TPerfo_indi[[#This Row],[Jours ouvrés]],TPerfo_indi[[#This Row],[Nbre de samedi]])</f>
        <v>#VALUE!</v>
      </c>
      <c r="AK13" t="e" cm="1" vm="1">
        <f t="array" aca="1" ref="AK13" ca="1">IF(G11:AE11=6,1,0)</f>
        <v>#VALUE!</v>
      </c>
    </row>
    <row r="14" spans="1:37" x14ac:dyDescent="0.3">
      <c r="A14" s="6"/>
      <c r="B14" s="4"/>
      <c r="C14" s="4"/>
      <c r="D14" s="4"/>
      <c r="E14" s="4"/>
      <c r="F14" s="4"/>
      <c r="G14" s="5"/>
      <c r="H14" s="5"/>
      <c r="I14" s="5"/>
      <c r="J14" s="5"/>
      <c r="K14" s="5"/>
      <c r="L14" s="17"/>
      <c r="M14" s="5"/>
      <c r="N14" s="5"/>
      <c r="O14" s="5"/>
      <c r="P14" s="5"/>
      <c r="Q14" s="5"/>
      <c r="R14" s="17"/>
      <c r="S14" s="5"/>
      <c r="T14" s="5"/>
      <c r="U14" s="5"/>
      <c r="V14" s="5"/>
      <c r="W14" s="5"/>
      <c r="X14" s="17"/>
      <c r="Y14" s="5"/>
      <c r="Z14" s="5"/>
      <c r="AA14" s="5"/>
      <c r="AB14" s="5"/>
      <c r="AC14" s="5"/>
      <c r="AD14" s="17"/>
      <c r="AE14" s="5"/>
      <c r="AF14" s="5">
        <f>SUMIF(TPerfo_indi[[#This Row],[02/09/2024]:[30/09/2024]],"&gt;"&amp;0)</f>
        <v>0</v>
      </c>
      <c r="AG14" s="5">
        <f>COUNTIFS(TPerfo_indi[[#This Row],[02/09/2024]:[30/09/2024]],"&gt;"&amp;0)</f>
        <v>0</v>
      </c>
      <c r="AH14" s="5" t="e" cm="1" vm="1">
        <f t="array" aca="1" ref="AH14" ca="1">IF(G12:AE12=6,1,0)</f>
        <v>#VALUE!</v>
      </c>
      <c r="AI14" s="5">
        <f>NETWORKDAYS(Feuil2!$B$2,Feuil2!$B$3)</f>
        <v>21</v>
      </c>
      <c r="AJ14" s="7" t="e" vm="2">
        <f ca="1">SUM(TPerfo_indi[[#This Row],[Jours ouvrés]],TPerfo_indi[[#This Row],[Nbre de samedi]])</f>
        <v>#VALUE!</v>
      </c>
      <c r="AK14" t="e" cm="1" vm="1">
        <f t="array" aca="1" ref="AK14" ca="1">IF(G12:AE12=6,1,0)</f>
        <v>#VALUE!</v>
      </c>
    </row>
    <row r="15" spans="1:37" x14ac:dyDescent="0.3">
      <c r="A15" s="6"/>
      <c r="B15" s="4"/>
      <c r="C15" s="4"/>
      <c r="D15" s="4"/>
      <c r="E15" s="4"/>
      <c r="F15" s="4"/>
      <c r="G15" s="5"/>
      <c r="H15" s="5"/>
      <c r="I15" s="5"/>
      <c r="J15" s="5"/>
      <c r="K15" s="5"/>
      <c r="L15" s="17"/>
      <c r="M15" s="5"/>
      <c r="N15" s="5"/>
      <c r="O15" s="5"/>
      <c r="P15" s="5"/>
      <c r="Q15" s="5"/>
      <c r="R15" s="17"/>
      <c r="S15" s="5"/>
      <c r="T15" s="5"/>
      <c r="U15" s="5"/>
      <c r="V15" s="5"/>
      <c r="W15" s="5"/>
      <c r="X15" s="17"/>
      <c r="Y15" s="5"/>
      <c r="Z15" s="5"/>
      <c r="AA15" s="5"/>
      <c r="AB15" s="5"/>
      <c r="AC15" s="5"/>
      <c r="AD15" s="17"/>
      <c r="AE15" s="5"/>
      <c r="AF15" s="5">
        <f>SUMIF(TPerfo_indi[[#This Row],[02/09/2024]:[30/09/2024]],"&gt;"&amp;0)</f>
        <v>0</v>
      </c>
      <c r="AG15" s="5">
        <f>COUNTIFS(TPerfo_indi[[#This Row],[02/09/2024]:[30/09/2024]],"&gt;"&amp;0)</f>
        <v>0</v>
      </c>
      <c r="AH15" s="5" t="e" cm="1" vm="1">
        <f t="array" aca="1" ref="AH15" ca="1">IF(G13:AE13=6,1,0)</f>
        <v>#VALUE!</v>
      </c>
      <c r="AI15" s="5">
        <f>NETWORKDAYS(Feuil2!$B$2,Feuil2!$B$3)</f>
        <v>21</v>
      </c>
      <c r="AJ15" s="7" t="e" vm="2">
        <f ca="1">SUM(TPerfo_indi[[#This Row],[Jours ouvrés]],TPerfo_indi[[#This Row],[Nbre de samedi]])</f>
        <v>#VALUE!</v>
      </c>
      <c r="AK15" t="e" cm="1" vm="1">
        <f t="array" aca="1" ref="AK15" ca="1">IF(G13:AE13=6,1,0)</f>
        <v>#VALUE!</v>
      </c>
    </row>
    <row r="16" spans="1:37" x14ac:dyDescent="0.3">
      <c r="A16" s="6"/>
      <c r="B16" s="4"/>
      <c r="C16" s="4"/>
      <c r="D16" s="4"/>
      <c r="E16" s="4"/>
      <c r="F16" s="4"/>
      <c r="G16" s="5"/>
      <c r="H16" s="5"/>
      <c r="I16" s="5"/>
      <c r="J16" s="5"/>
      <c r="K16" s="5"/>
      <c r="L16" s="17"/>
      <c r="M16" s="5"/>
      <c r="N16" s="5"/>
      <c r="O16" s="5"/>
      <c r="P16" s="5"/>
      <c r="Q16" s="5"/>
      <c r="R16" s="17"/>
      <c r="S16" s="5"/>
      <c r="T16" s="5"/>
      <c r="U16" s="5"/>
      <c r="V16" s="5"/>
      <c r="W16" s="5"/>
      <c r="X16" s="17"/>
      <c r="Y16" s="5"/>
      <c r="Z16" s="5"/>
      <c r="AA16" s="5"/>
      <c r="AB16" s="5"/>
      <c r="AC16" s="5"/>
      <c r="AD16" s="17"/>
      <c r="AE16" s="5"/>
      <c r="AF16" s="5">
        <f>SUMIF(TPerfo_indi[[#This Row],[02/09/2024]:[30/09/2024]],"&gt;"&amp;0)</f>
        <v>0</v>
      </c>
      <c r="AG16" s="5">
        <f>COUNTIFS(TPerfo_indi[[#This Row],[02/09/2024]:[30/09/2024]],"&gt;"&amp;0)</f>
        <v>0</v>
      </c>
      <c r="AH16" s="5" t="e" cm="1" vm="1">
        <f t="array" aca="1" ref="AH16" ca="1">IF(G14:AE14=6,1,0)</f>
        <v>#VALUE!</v>
      </c>
      <c r="AI16" s="5">
        <f>NETWORKDAYS(Feuil2!$B$2,Feuil2!$B$3)</f>
        <v>21</v>
      </c>
      <c r="AJ16" s="7" t="e" vm="2">
        <f ca="1">SUM(TPerfo_indi[[#This Row],[Jours ouvrés]],TPerfo_indi[[#This Row],[Nbre de samedi]])</f>
        <v>#VALUE!</v>
      </c>
      <c r="AK16" t="e" cm="1" vm="1">
        <f t="array" aca="1" ref="AK16" ca="1">IF(G14:AE14=6,1,0)</f>
        <v>#VALUE!</v>
      </c>
    </row>
    <row r="17" spans="1:37" x14ac:dyDescent="0.3">
      <c r="A17" s="6"/>
      <c r="B17" s="4"/>
      <c r="C17" s="4"/>
      <c r="D17" s="4"/>
      <c r="E17" s="4"/>
      <c r="F17" s="4"/>
      <c r="G17" s="4"/>
      <c r="H17" s="4"/>
      <c r="I17" s="4"/>
      <c r="J17" s="4"/>
      <c r="K17" s="4"/>
      <c r="L17" s="18"/>
      <c r="M17" s="4"/>
      <c r="N17" s="4"/>
      <c r="O17" s="4"/>
      <c r="P17" s="4"/>
      <c r="Q17" s="4"/>
      <c r="R17" s="18"/>
      <c r="S17" s="4"/>
      <c r="T17" s="4"/>
      <c r="U17" s="4"/>
      <c r="V17" s="4"/>
      <c r="W17" s="4"/>
      <c r="X17" s="18"/>
      <c r="Y17" s="4"/>
      <c r="Z17" s="4"/>
      <c r="AA17" s="4"/>
      <c r="AB17" s="4"/>
      <c r="AC17" s="4"/>
      <c r="AD17" s="18"/>
      <c r="AE17" s="4"/>
      <c r="AF17" s="5">
        <f>SUMIF(TPerfo_indi[[#This Row],[02/09/2024]:[30/09/2024]],"&gt;"&amp;0)</f>
        <v>0</v>
      </c>
      <c r="AG17" s="5">
        <f>COUNTIFS(TPerfo_indi[[#This Row],[02/09/2024]:[30/09/2024]],"&gt;"&amp;0)</f>
        <v>0</v>
      </c>
      <c r="AH17" s="4" t="e" cm="1" vm="1">
        <f t="array" aca="1" ref="AH17" ca="1">IF(G15:AE15=6,1,0)</f>
        <v>#VALUE!</v>
      </c>
      <c r="AI17" s="5">
        <f>NETWORKDAYS(Feuil2!$B$2,Feuil2!$B$3)</f>
        <v>21</v>
      </c>
      <c r="AJ17" s="7" t="e" vm="2">
        <f ca="1">SUM(TPerfo_indi[[#This Row],[Jours ouvrés]],TPerfo_indi[[#This Row],[Nbre de samedi]])</f>
        <v>#VALUE!</v>
      </c>
      <c r="AK17" t="e" cm="1" vm="1">
        <f t="array" aca="1" ref="AK17" ca="1">IF(G15:AE15=6,1,0)</f>
        <v>#VALUE!</v>
      </c>
    </row>
    <row r="18" spans="1:37" x14ac:dyDescent="0.3">
      <c r="A18" s="6"/>
      <c r="B18" s="4"/>
      <c r="C18" s="4"/>
      <c r="D18" s="4"/>
      <c r="E18" s="4"/>
      <c r="F18" s="4"/>
      <c r="G18" s="4"/>
      <c r="H18" s="4"/>
      <c r="I18" s="4"/>
      <c r="J18" s="4"/>
      <c r="K18" s="4"/>
      <c r="L18" s="18"/>
      <c r="M18" s="4"/>
      <c r="N18" s="4"/>
      <c r="O18" s="4"/>
      <c r="P18" s="4"/>
      <c r="Q18" s="4"/>
      <c r="R18" s="18"/>
      <c r="S18" s="4"/>
      <c r="T18" s="4"/>
      <c r="U18" s="4"/>
      <c r="V18" s="4"/>
      <c r="W18" s="4"/>
      <c r="X18" s="18"/>
      <c r="Y18" s="4"/>
      <c r="Z18" s="4"/>
      <c r="AA18" s="4"/>
      <c r="AB18" s="4"/>
      <c r="AC18" s="4"/>
      <c r="AD18" s="18"/>
      <c r="AE18" s="4"/>
      <c r="AF18" s="5">
        <f>SUMIF(TPerfo_indi[[#This Row],[02/09/2024]:[30/09/2024]],"&gt;"&amp;0)</f>
        <v>0</v>
      </c>
      <c r="AG18" s="5">
        <f>COUNTIFS(TPerfo_indi[[#This Row],[02/09/2024]:[30/09/2024]],"&gt;"&amp;0)</f>
        <v>0</v>
      </c>
      <c r="AH18" s="4" t="e" cm="1" vm="1">
        <f t="array" aca="1" ref="AH18" ca="1">IF(G16:AE16=6,1,0)</f>
        <v>#VALUE!</v>
      </c>
      <c r="AI18" s="5">
        <f>NETWORKDAYS(Feuil2!$B$2,Feuil2!$B$3)</f>
        <v>21</v>
      </c>
      <c r="AJ18" s="7" t="e" vm="2">
        <f ca="1">SUM(TPerfo_indi[[#This Row],[Jours ouvrés]],TPerfo_indi[[#This Row],[Nbre de samedi]])</f>
        <v>#VALUE!</v>
      </c>
      <c r="AK18" t="e" cm="1" vm="1">
        <f t="array" aca="1" ref="AK18" ca="1">IF(G16:AE16=6,1,0)</f>
        <v>#VALUE!</v>
      </c>
    </row>
    <row r="19" spans="1:37" x14ac:dyDescent="0.3">
      <c r="A19" s="6"/>
      <c r="B19" s="4"/>
      <c r="C19" s="4"/>
      <c r="D19" s="4"/>
      <c r="E19" s="4"/>
      <c r="F19" s="4"/>
      <c r="G19" s="4"/>
      <c r="H19" s="4"/>
      <c r="I19" s="4"/>
      <c r="J19" s="4"/>
      <c r="K19" s="4"/>
      <c r="L19" s="18"/>
      <c r="M19" s="4"/>
      <c r="N19" s="4"/>
      <c r="O19" s="4"/>
      <c r="P19" s="4"/>
      <c r="Q19" s="4"/>
      <c r="R19" s="18"/>
      <c r="S19" s="4"/>
      <c r="T19" s="4"/>
      <c r="U19" s="4"/>
      <c r="V19" s="4"/>
      <c r="W19" s="4"/>
      <c r="X19" s="18"/>
      <c r="Y19" s="4"/>
      <c r="Z19" s="4"/>
      <c r="AA19" s="4"/>
      <c r="AB19" s="4"/>
      <c r="AC19" s="4"/>
      <c r="AD19" s="18"/>
      <c r="AE19" s="4"/>
      <c r="AF19" s="5">
        <f>SUMIF(TPerfo_indi[[#This Row],[02/09/2024]:[30/09/2024]],"&gt;"&amp;0)</f>
        <v>0</v>
      </c>
      <c r="AG19" s="5">
        <f>COUNTIFS(TPerfo_indi[[#This Row],[02/09/2024]:[30/09/2024]],"&gt;"&amp;0)</f>
        <v>0</v>
      </c>
      <c r="AH19" s="4" t="e" cm="1" vm="1">
        <f t="array" aca="1" ref="AH19" ca="1">IF(G17:AE17=6,1,0)</f>
        <v>#VALUE!</v>
      </c>
      <c r="AI19" s="5">
        <f>NETWORKDAYS(Feuil2!$B$2,Feuil2!$B$3)</f>
        <v>21</v>
      </c>
      <c r="AJ19" s="7" t="e" vm="2">
        <f ca="1">SUM(TPerfo_indi[[#This Row],[Jours ouvrés]],TPerfo_indi[[#This Row],[Nbre de samedi]])</f>
        <v>#VALUE!</v>
      </c>
      <c r="AK19" t="e" cm="1" vm="1">
        <f t="array" aca="1" ref="AK19" ca="1">IF(G17:AE17=6,1,0)</f>
        <v>#VALUE!</v>
      </c>
    </row>
    <row r="20" spans="1:37" x14ac:dyDescent="0.3">
      <c r="A20" s="6"/>
      <c r="B20" s="4"/>
      <c r="C20" s="4"/>
      <c r="D20" s="4"/>
      <c r="E20" s="4"/>
      <c r="F20" s="4"/>
      <c r="G20" s="4"/>
      <c r="H20" s="4"/>
      <c r="I20" s="4"/>
      <c r="J20" s="4"/>
      <c r="K20" s="4"/>
      <c r="L20" s="18"/>
      <c r="M20" s="4"/>
      <c r="N20" s="4"/>
      <c r="O20" s="4"/>
      <c r="P20" s="4"/>
      <c r="Q20" s="4"/>
      <c r="R20" s="18"/>
      <c r="S20" s="4"/>
      <c r="T20" s="4"/>
      <c r="U20" s="4"/>
      <c r="V20" s="4"/>
      <c r="W20" s="4"/>
      <c r="X20" s="18"/>
      <c r="Y20" s="4"/>
      <c r="Z20" s="4"/>
      <c r="AA20" s="4"/>
      <c r="AB20" s="4"/>
      <c r="AC20" s="4"/>
      <c r="AD20" s="18"/>
      <c r="AE20" s="4"/>
      <c r="AF20" s="5">
        <f>SUMIF(TPerfo_indi[[#This Row],[02/09/2024]:[30/09/2024]],"&gt;"&amp;0)</f>
        <v>0</v>
      </c>
      <c r="AG20" s="5">
        <f>COUNTIFS(TPerfo_indi[[#This Row],[02/09/2024]:[30/09/2024]],"&gt;"&amp;0)</f>
        <v>0</v>
      </c>
      <c r="AH20" s="4" t="e" cm="1" vm="1">
        <f t="array" aca="1" ref="AH20" ca="1">IF(G18:AE18=6,1,0)</f>
        <v>#VALUE!</v>
      </c>
      <c r="AI20" s="5">
        <f>NETWORKDAYS(Feuil2!$B$2,Feuil2!$B$3)</f>
        <v>21</v>
      </c>
      <c r="AJ20" s="7" t="e" vm="2">
        <f ca="1">SUM(TPerfo_indi[[#This Row],[Jours ouvrés]],TPerfo_indi[[#This Row],[Nbre de samedi]])</f>
        <v>#VALUE!</v>
      </c>
      <c r="AK20" t="e" cm="1" vm="1">
        <f t="array" aca="1" ref="AK20" ca="1">IF(G18:AE18=6,1,0)</f>
        <v>#VALUE!</v>
      </c>
    </row>
    <row r="21" spans="1:37" x14ac:dyDescent="0.3">
      <c r="A21" s="6"/>
      <c r="B21" s="4"/>
      <c r="C21" s="4"/>
      <c r="D21" s="4"/>
      <c r="E21" s="4"/>
      <c r="F21" s="4"/>
      <c r="G21" s="4"/>
      <c r="H21" s="4"/>
      <c r="I21" s="4"/>
      <c r="J21" s="4"/>
      <c r="K21" s="4"/>
      <c r="L21" s="18"/>
      <c r="M21" s="4"/>
      <c r="N21" s="4"/>
      <c r="O21" s="4"/>
      <c r="P21" s="4"/>
      <c r="Q21" s="4"/>
      <c r="R21" s="18"/>
      <c r="S21" s="4"/>
      <c r="T21" s="4"/>
      <c r="U21" s="4"/>
      <c r="V21" s="4"/>
      <c r="W21" s="4"/>
      <c r="X21" s="18"/>
      <c r="Y21" s="4"/>
      <c r="Z21" s="4"/>
      <c r="AA21" s="4"/>
      <c r="AB21" s="4"/>
      <c r="AC21" s="4"/>
      <c r="AD21" s="18"/>
      <c r="AE21" s="4"/>
      <c r="AF21" s="5">
        <f>SUMIF(TPerfo_indi[[#This Row],[02/09/2024]:[30/09/2024]],"&gt;"&amp;0)</f>
        <v>0</v>
      </c>
      <c r="AG21" s="5">
        <f>COUNTIFS(TPerfo_indi[[#This Row],[02/09/2024]:[30/09/2024]],"&gt;"&amp;0)</f>
        <v>0</v>
      </c>
      <c r="AH21" s="4" t="e" cm="1" vm="1">
        <f t="array" aca="1" ref="AH21" ca="1">IF(G19:AE19=6,1,0)</f>
        <v>#VALUE!</v>
      </c>
      <c r="AI21" s="5">
        <f>NETWORKDAYS(Feuil2!$B$2,Feuil2!$B$3)</f>
        <v>21</v>
      </c>
      <c r="AJ21" s="7" t="e" vm="2">
        <f ca="1">SUM(TPerfo_indi[[#This Row],[Jours ouvrés]],TPerfo_indi[[#This Row],[Nbre de samedi]])</f>
        <v>#VALUE!</v>
      </c>
      <c r="AK21" t="e" cm="1" vm="1">
        <f t="array" aca="1" ref="AK21" ca="1">IF(G19:AE19=6,1,0)</f>
        <v>#VALUE!</v>
      </c>
    </row>
    <row r="22" spans="1:37" x14ac:dyDescent="0.3">
      <c r="A22" s="6"/>
      <c r="B22" s="4"/>
      <c r="C22" s="4"/>
      <c r="D22" s="4"/>
      <c r="E22" s="4"/>
      <c r="F22" s="4"/>
      <c r="G22" s="4"/>
      <c r="H22" s="4"/>
      <c r="I22" s="4"/>
      <c r="J22" s="4"/>
      <c r="K22" s="4"/>
      <c r="L22" s="18"/>
      <c r="M22" s="4"/>
      <c r="N22" s="4"/>
      <c r="O22" s="4"/>
      <c r="P22" s="4"/>
      <c r="Q22" s="4"/>
      <c r="R22" s="18"/>
      <c r="S22" s="4"/>
      <c r="T22" s="4"/>
      <c r="U22" s="4"/>
      <c r="V22" s="4"/>
      <c r="W22" s="4"/>
      <c r="X22" s="18"/>
      <c r="Y22" s="4"/>
      <c r="Z22" s="4"/>
      <c r="AA22" s="4"/>
      <c r="AB22" s="4"/>
      <c r="AC22" s="4"/>
      <c r="AD22" s="18"/>
      <c r="AE22" s="4"/>
      <c r="AF22" s="5">
        <f>SUMIF(TPerfo_indi[[#This Row],[02/09/2024]:[30/09/2024]],"&gt;"&amp;0)</f>
        <v>0</v>
      </c>
      <c r="AG22" s="5">
        <f>COUNTIFS(TPerfo_indi[[#This Row],[02/09/2024]:[30/09/2024]],"&gt;"&amp;0)</f>
        <v>0</v>
      </c>
      <c r="AH22" s="4" t="e" cm="1" vm="1">
        <f t="array" aca="1" ref="AH22" ca="1">IF(G20:AE20=6,1,0)</f>
        <v>#VALUE!</v>
      </c>
      <c r="AI22" s="5">
        <f>NETWORKDAYS(Feuil2!$B$2,Feuil2!$B$3)</f>
        <v>21</v>
      </c>
      <c r="AJ22" s="7" t="e" vm="2">
        <f ca="1">SUM(TPerfo_indi[[#This Row],[Jours ouvrés]],TPerfo_indi[[#This Row],[Nbre de samedi]])</f>
        <v>#VALUE!</v>
      </c>
      <c r="AK22" t="e" cm="1" vm="1">
        <f t="array" aca="1" ref="AK22" ca="1">IF(G20:AE20=6,1,0)</f>
        <v>#VALUE!</v>
      </c>
    </row>
    <row r="23" spans="1:37" x14ac:dyDescent="0.3">
      <c r="A23" s="6"/>
      <c r="B23" s="4"/>
      <c r="C23" s="4"/>
      <c r="D23" s="4"/>
      <c r="E23" s="4"/>
      <c r="F23" s="4"/>
      <c r="G23" s="4"/>
      <c r="H23" s="4"/>
      <c r="I23" s="4"/>
      <c r="J23" s="4"/>
      <c r="K23" s="4"/>
      <c r="L23" s="18"/>
      <c r="M23" s="4"/>
      <c r="N23" s="4"/>
      <c r="O23" s="4"/>
      <c r="P23" s="4"/>
      <c r="Q23" s="4"/>
      <c r="R23" s="18"/>
      <c r="S23" s="4"/>
      <c r="T23" s="4"/>
      <c r="U23" s="4"/>
      <c r="V23" s="4"/>
      <c r="W23" s="4"/>
      <c r="X23" s="18"/>
      <c r="Y23" s="4"/>
      <c r="Z23" s="4"/>
      <c r="AA23" s="4"/>
      <c r="AB23" s="4"/>
      <c r="AC23" s="4"/>
      <c r="AD23" s="18"/>
      <c r="AE23" s="4"/>
      <c r="AF23" s="5">
        <f>SUMIF(TPerfo_indi[[#This Row],[02/09/2024]:[30/09/2024]],"&gt;"&amp;0)</f>
        <v>0</v>
      </c>
      <c r="AG23" s="5">
        <f>COUNTIFS(TPerfo_indi[[#This Row],[02/09/2024]:[30/09/2024]],"&gt;"&amp;0)</f>
        <v>0</v>
      </c>
      <c r="AH23" s="4" t="e" cm="1" vm="1">
        <f t="array" aca="1" ref="AH23" ca="1">IF(G21:AE21=6,1,0)</f>
        <v>#VALUE!</v>
      </c>
      <c r="AI23" s="5">
        <f>NETWORKDAYS(Feuil2!$B$2,Feuil2!$B$3)</f>
        <v>21</v>
      </c>
      <c r="AJ23" s="7" t="e" vm="2">
        <f ca="1">SUM(TPerfo_indi[[#This Row],[Jours ouvrés]],TPerfo_indi[[#This Row],[Nbre de samedi]])</f>
        <v>#VALUE!</v>
      </c>
      <c r="AK23" t="e" cm="1" vm="1">
        <f t="array" aca="1" ref="AK23" ca="1">IF(G21:AE21=6,1,0)</f>
        <v>#VALUE!</v>
      </c>
    </row>
    <row r="24" spans="1:37" x14ac:dyDescent="0.3">
      <c r="A24" s="6"/>
      <c r="B24" s="4"/>
      <c r="C24" s="4"/>
      <c r="D24" s="4"/>
      <c r="E24" s="4"/>
      <c r="F24" s="4"/>
      <c r="G24" s="4"/>
      <c r="H24" s="4"/>
      <c r="I24" s="4"/>
      <c r="J24" s="4"/>
      <c r="K24" s="4"/>
      <c r="L24" s="18"/>
      <c r="M24" s="4"/>
      <c r="N24" s="4"/>
      <c r="O24" s="4"/>
      <c r="P24" s="4"/>
      <c r="Q24" s="4"/>
      <c r="R24" s="18"/>
      <c r="S24" s="4"/>
      <c r="T24" s="4"/>
      <c r="U24" s="4"/>
      <c r="V24" s="4"/>
      <c r="W24" s="4"/>
      <c r="X24" s="18"/>
      <c r="Y24" s="4"/>
      <c r="Z24" s="4"/>
      <c r="AA24" s="4"/>
      <c r="AB24" s="4"/>
      <c r="AC24" s="4"/>
      <c r="AD24" s="18"/>
      <c r="AE24" s="4"/>
      <c r="AF24" s="5">
        <f>SUMIF(TPerfo_indi[[#This Row],[02/09/2024]:[30/09/2024]],"&gt;"&amp;0)</f>
        <v>0</v>
      </c>
      <c r="AG24" s="5">
        <f>COUNTIFS(TPerfo_indi[[#This Row],[02/09/2024]:[30/09/2024]],"&gt;"&amp;0)</f>
        <v>0</v>
      </c>
      <c r="AH24" s="4" t="e" cm="1" vm="1">
        <f t="array" aca="1" ref="AH24" ca="1">IF(G22:AE22=6,1,0)</f>
        <v>#VALUE!</v>
      </c>
      <c r="AI24" s="5">
        <f>NETWORKDAYS(Feuil2!$B$2,Feuil2!$B$3)</f>
        <v>21</v>
      </c>
      <c r="AJ24" s="7" t="e" vm="2">
        <f ca="1">SUM(TPerfo_indi[[#This Row],[Jours ouvrés]],TPerfo_indi[[#This Row],[Nbre de samedi]])</f>
        <v>#VALUE!</v>
      </c>
      <c r="AK24" t="e" cm="1" vm="1">
        <f t="array" aca="1" ref="AK24" ca="1">IF(G22:AE22=6,1,0)</f>
        <v>#VALUE!</v>
      </c>
    </row>
    <row r="25" spans="1:37" x14ac:dyDescent="0.3">
      <c r="A25" s="6"/>
      <c r="B25" s="4"/>
      <c r="C25" s="4"/>
      <c r="D25" s="4"/>
      <c r="E25" s="4"/>
      <c r="F25" s="4"/>
      <c r="G25" s="4"/>
      <c r="H25" s="4"/>
      <c r="I25" s="4"/>
      <c r="J25" s="4"/>
      <c r="K25" s="4"/>
      <c r="L25" s="18"/>
      <c r="M25" s="4"/>
      <c r="N25" s="4"/>
      <c r="O25" s="4"/>
      <c r="P25" s="4"/>
      <c r="Q25" s="4"/>
      <c r="R25" s="18"/>
      <c r="S25" s="4"/>
      <c r="T25" s="4"/>
      <c r="U25" s="4"/>
      <c r="V25" s="4"/>
      <c r="W25" s="4"/>
      <c r="X25" s="18"/>
      <c r="Y25" s="4"/>
      <c r="Z25" s="4"/>
      <c r="AA25" s="4"/>
      <c r="AB25" s="4"/>
      <c r="AC25" s="4"/>
      <c r="AD25" s="18"/>
      <c r="AE25" s="4"/>
      <c r="AF25" s="5">
        <f>SUMIF(TPerfo_indi[[#This Row],[02/09/2024]:[30/09/2024]],"&gt;"&amp;0)</f>
        <v>0</v>
      </c>
      <c r="AG25" s="5">
        <f>COUNTIFS(TPerfo_indi[[#This Row],[02/09/2024]:[30/09/2024]],"&gt;"&amp;0)</f>
        <v>0</v>
      </c>
      <c r="AH25" s="4" t="e" cm="1" vm="1">
        <f t="array" aca="1" ref="AH25" ca="1">IF(G23:AE23=6,1,0)</f>
        <v>#VALUE!</v>
      </c>
      <c r="AI25" s="5">
        <f>NETWORKDAYS(Feuil2!$B$2,Feuil2!$B$3)</f>
        <v>21</v>
      </c>
      <c r="AJ25" s="7" t="e" vm="2">
        <f ca="1">SUM(TPerfo_indi[[#This Row],[Jours ouvrés]],TPerfo_indi[[#This Row],[Nbre de samedi]])</f>
        <v>#VALUE!</v>
      </c>
      <c r="AK25" t="e" cm="1" vm="1">
        <f t="array" aca="1" ref="AK25" ca="1">IF(G23:AE23=6,1,0)</f>
        <v>#VALUE!</v>
      </c>
    </row>
    <row r="26" spans="1:37" x14ac:dyDescent="0.3">
      <c r="A26" s="6"/>
      <c r="B26" s="4"/>
      <c r="C26" s="4"/>
      <c r="D26" s="4"/>
      <c r="E26" s="4"/>
      <c r="F26" s="4"/>
      <c r="G26" s="4"/>
      <c r="H26" s="4"/>
      <c r="I26" s="4"/>
      <c r="J26" s="4"/>
      <c r="K26" s="4"/>
      <c r="L26" s="18"/>
      <c r="M26" s="4"/>
      <c r="N26" s="4"/>
      <c r="O26" s="4"/>
      <c r="P26" s="4"/>
      <c r="Q26" s="4"/>
      <c r="R26" s="18"/>
      <c r="S26" s="4"/>
      <c r="T26" s="4"/>
      <c r="U26" s="4"/>
      <c r="V26" s="4"/>
      <c r="W26" s="4"/>
      <c r="X26" s="18"/>
      <c r="Y26" s="4"/>
      <c r="Z26" s="4"/>
      <c r="AA26" s="4"/>
      <c r="AB26" s="4"/>
      <c r="AC26" s="4"/>
      <c r="AD26" s="18"/>
      <c r="AE26" s="4"/>
      <c r="AF26" s="5">
        <f>SUMIF(TPerfo_indi[[#This Row],[02/09/2024]:[30/09/2024]],"&gt;"&amp;0)</f>
        <v>0</v>
      </c>
      <c r="AG26" s="5">
        <f>COUNTIFS(TPerfo_indi[[#This Row],[02/09/2024]:[30/09/2024]],"&gt;"&amp;0)</f>
        <v>0</v>
      </c>
      <c r="AH26" s="4" t="e" cm="1" vm="1">
        <f t="array" aca="1" ref="AH26" ca="1">IF(G24:AE24=6,1,0)</f>
        <v>#VALUE!</v>
      </c>
      <c r="AI26" s="5">
        <f>NETWORKDAYS(Feuil2!$B$2,Feuil2!$B$3)</f>
        <v>21</v>
      </c>
      <c r="AJ26" s="7" t="e" vm="2">
        <f ca="1">SUM(TPerfo_indi[[#This Row],[Jours ouvrés]],TPerfo_indi[[#This Row],[Nbre de samedi]])</f>
        <v>#VALUE!</v>
      </c>
      <c r="AK26" t="e" cm="1" vm="1">
        <f t="array" aca="1" ref="AK26" ca="1">IF(G24:AE24=6,1,0)</f>
        <v>#VALUE!</v>
      </c>
    </row>
    <row r="27" spans="1:37" x14ac:dyDescent="0.3">
      <c r="A27" s="6"/>
      <c r="B27" s="4"/>
      <c r="C27" s="4"/>
      <c r="D27" s="4"/>
      <c r="E27" s="4"/>
      <c r="F27" s="4"/>
      <c r="G27" s="4"/>
      <c r="H27" s="4"/>
      <c r="I27" s="4"/>
      <c r="J27" s="4"/>
      <c r="K27" s="4"/>
      <c r="L27" s="18"/>
      <c r="M27" s="4"/>
      <c r="N27" s="4"/>
      <c r="O27" s="4"/>
      <c r="P27" s="4"/>
      <c r="Q27" s="4"/>
      <c r="R27" s="18"/>
      <c r="S27" s="4"/>
      <c r="T27" s="4"/>
      <c r="U27" s="4"/>
      <c r="V27" s="4"/>
      <c r="W27" s="4"/>
      <c r="X27" s="18"/>
      <c r="Y27" s="4"/>
      <c r="Z27" s="4"/>
      <c r="AA27" s="4"/>
      <c r="AB27" s="4"/>
      <c r="AC27" s="4"/>
      <c r="AD27" s="18"/>
      <c r="AE27" s="4"/>
      <c r="AF27" s="5">
        <f>SUMIF(TPerfo_indi[[#This Row],[02/09/2024]:[30/09/2024]],"&gt;"&amp;0)</f>
        <v>0</v>
      </c>
      <c r="AG27" s="5">
        <f>COUNTIFS(TPerfo_indi[[#This Row],[02/09/2024]:[30/09/2024]],"&gt;"&amp;0)</f>
        <v>0</v>
      </c>
      <c r="AH27" s="4" t="e" cm="1" vm="1">
        <f t="array" aca="1" ref="AH27" ca="1">IF(G25:AE25=6,1,0)</f>
        <v>#VALUE!</v>
      </c>
      <c r="AI27" s="5">
        <f>NETWORKDAYS(Feuil2!$B$2,Feuil2!$B$3)</f>
        <v>21</v>
      </c>
      <c r="AJ27" s="7" t="e" vm="2">
        <f ca="1">SUM(TPerfo_indi[[#This Row],[Jours ouvrés]],TPerfo_indi[[#This Row],[Nbre de samedi]])</f>
        <v>#VALUE!</v>
      </c>
      <c r="AK27" t="e" cm="1" vm="1">
        <f t="array" aca="1" ref="AK27" ca="1">IF(G25:AE25=6,1,0)</f>
        <v>#VALUE!</v>
      </c>
    </row>
    <row r="28" spans="1:37" x14ac:dyDescent="0.3">
      <c r="A28" s="6"/>
      <c r="B28" s="4"/>
      <c r="C28" s="4"/>
      <c r="D28" s="4"/>
      <c r="E28" s="4"/>
      <c r="F28" s="4"/>
      <c r="G28" s="4"/>
      <c r="H28" s="4"/>
      <c r="I28" s="4"/>
      <c r="J28" s="4"/>
      <c r="K28" s="4"/>
      <c r="L28" s="18"/>
      <c r="M28" s="4"/>
      <c r="N28" s="4"/>
      <c r="O28" s="4"/>
      <c r="P28" s="4"/>
      <c r="Q28" s="4"/>
      <c r="R28" s="18"/>
      <c r="S28" s="4"/>
      <c r="T28" s="4"/>
      <c r="U28" s="4"/>
      <c r="V28" s="4"/>
      <c r="W28" s="4"/>
      <c r="X28" s="18"/>
      <c r="Y28" s="4"/>
      <c r="Z28" s="4"/>
      <c r="AA28" s="4"/>
      <c r="AB28" s="4"/>
      <c r="AC28" s="4"/>
      <c r="AD28" s="18"/>
      <c r="AE28" s="4"/>
      <c r="AF28" s="5">
        <f>SUMIF(TPerfo_indi[[#This Row],[02/09/2024]:[30/09/2024]],"&gt;"&amp;0)</f>
        <v>0</v>
      </c>
      <c r="AG28" s="5">
        <f>COUNTIFS(TPerfo_indi[[#This Row],[02/09/2024]:[30/09/2024]],"&gt;"&amp;0)</f>
        <v>0</v>
      </c>
      <c r="AH28" s="4" t="e" cm="1" vm="1">
        <f t="array" aca="1" ref="AH28" ca="1">IF(G26:AE26=6,1,0)</f>
        <v>#VALUE!</v>
      </c>
      <c r="AI28" s="5">
        <f>NETWORKDAYS(Feuil2!$B$2,Feuil2!$B$3)</f>
        <v>21</v>
      </c>
      <c r="AJ28" s="7" t="e" vm="2">
        <f ca="1">SUM(TPerfo_indi[[#This Row],[Jours ouvrés]],TPerfo_indi[[#This Row],[Nbre de samedi]])</f>
        <v>#VALUE!</v>
      </c>
      <c r="AK28" t="e" cm="1" vm="1">
        <f t="array" aca="1" ref="AK28" ca="1">IF(G26:AE26=6,1,0)</f>
        <v>#VALUE!</v>
      </c>
    </row>
    <row r="29" spans="1:37" x14ac:dyDescent="0.3">
      <c r="A29" s="6"/>
      <c r="B29" s="4"/>
      <c r="C29" s="4"/>
      <c r="D29" s="4"/>
      <c r="E29" s="4"/>
      <c r="F29" s="4"/>
      <c r="G29" s="4"/>
      <c r="H29" s="4"/>
      <c r="I29" s="4"/>
      <c r="J29" s="4"/>
      <c r="K29" s="4"/>
      <c r="L29" s="18"/>
      <c r="M29" s="4"/>
      <c r="N29" s="4"/>
      <c r="O29" s="4"/>
      <c r="P29" s="4"/>
      <c r="Q29" s="4"/>
      <c r="R29" s="18"/>
      <c r="S29" s="4"/>
      <c r="T29" s="4"/>
      <c r="U29" s="4"/>
      <c r="V29" s="4"/>
      <c r="W29" s="4"/>
      <c r="X29" s="18"/>
      <c r="Y29" s="4"/>
      <c r="Z29" s="4"/>
      <c r="AA29" s="4"/>
      <c r="AB29" s="4"/>
      <c r="AC29" s="4"/>
      <c r="AD29" s="18"/>
      <c r="AE29" s="4"/>
      <c r="AF29" s="5">
        <f>SUMIF(TPerfo_indi[[#This Row],[02/09/2024]:[30/09/2024]],"&gt;"&amp;0)</f>
        <v>0</v>
      </c>
      <c r="AG29" s="5">
        <f>COUNTIFS(TPerfo_indi[[#This Row],[02/09/2024]:[30/09/2024]],"&gt;"&amp;0)</f>
        <v>0</v>
      </c>
      <c r="AH29" s="4" t="e" cm="1" vm="1">
        <f t="array" aca="1" ref="AH29" ca="1">IF(G27:AE27=6,1,0)</f>
        <v>#VALUE!</v>
      </c>
      <c r="AI29" s="5">
        <f>NETWORKDAYS(Feuil2!$B$2,Feuil2!$B$3)</f>
        <v>21</v>
      </c>
      <c r="AJ29" s="7" t="e" vm="2">
        <f ca="1">SUM(TPerfo_indi[[#This Row],[Jours ouvrés]],TPerfo_indi[[#This Row],[Nbre de samedi]])</f>
        <v>#VALUE!</v>
      </c>
      <c r="AK29" t="e" cm="1" vm="1">
        <f t="array" aca="1" ref="AK29" ca="1">IF(G27:AE27=6,1,0)</f>
        <v>#VALUE!</v>
      </c>
    </row>
    <row r="30" spans="1:37" x14ac:dyDescent="0.3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18"/>
      <c r="M30" s="4"/>
      <c r="N30" s="4"/>
      <c r="O30" s="4"/>
      <c r="P30" s="4"/>
      <c r="Q30" s="4"/>
      <c r="R30" s="18"/>
      <c r="S30" s="4"/>
      <c r="T30" s="4"/>
      <c r="U30" s="4"/>
      <c r="V30" s="4"/>
      <c r="W30" s="4"/>
      <c r="X30" s="18"/>
      <c r="Y30" s="4"/>
      <c r="Z30" s="4"/>
      <c r="AA30" s="4"/>
      <c r="AB30" s="4"/>
      <c r="AC30" s="4"/>
      <c r="AD30" s="18"/>
      <c r="AE30" s="4"/>
      <c r="AF30" s="5">
        <f>SUMIF(TPerfo_indi[[#This Row],[02/09/2024]:[30/09/2024]],"&gt;"&amp;0)</f>
        <v>0</v>
      </c>
      <c r="AG30" s="5">
        <f>COUNTIFS(TPerfo_indi[[#This Row],[02/09/2024]:[30/09/2024]],"&gt;"&amp;0)</f>
        <v>0</v>
      </c>
      <c r="AH30" s="4" t="e" cm="1" vm="1">
        <f t="array" aca="1" ref="AH30" ca="1">IF(G28:AE28=6,1,0)</f>
        <v>#VALUE!</v>
      </c>
      <c r="AI30" s="5">
        <f>NETWORKDAYS(Feuil2!$B$2,Feuil2!$B$3)</f>
        <v>21</v>
      </c>
      <c r="AJ30" s="7" t="e" vm="2">
        <f ca="1">SUM(TPerfo_indi[[#This Row],[Jours ouvrés]],TPerfo_indi[[#This Row],[Nbre de samedi]])</f>
        <v>#VALUE!</v>
      </c>
      <c r="AK30" t="e" cm="1" vm="1">
        <f t="array" aca="1" ref="AK30" ca="1">IF(G28:AE28=6,1,0)</f>
        <v>#VALUE!</v>
      </c>
    </row>
    <row r="31" spans="1:37" x14ac:dyDescent="0.3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18"/>
      <c r="M31" s="4"/>
      <c r="N31" s="4"/>
      <c r="O31" s="4"/>
      <c r="P31" s="4"/>
      <c r="Q31" s="4"/>
      <c r="R31" s="18"/>
      <c r="S31" s="4"/>
      <c r="T31" s="4"/>
      <c r="U31" s="4"/>
      <c r="V31" s="4"/>
      <c r="W31" s="4"/>
      <c r="X31" s="18"/>
      <c r="Y31" s="4"/>
      <c r="Z31" s="4"/>
      <c r="AA31" s="4"/>
      <c r="AB31" s="4"/>
      <c r="AC31" s="4"/>
      <c r="AD31" s="18"/>
      <c r="AE31" s="4"/>
      <c r="AF31" s="5">
        <f>SUMIF(TPerfo_indi[[#This Row],[02/09/2024]:[30/09/2024]],"&gt;"&amp;0)</f>
        <v>0</v>
      </c>
      <c r="AG31" s="5">
        <f>COUNTIFS(TPerfo_indi[[#This Row],[02/09/2024]:[30/09/2024]],"&gt;"&amp;0)</f>
        <v>0</v>
      </c>
      <c r="AH31" s="4" t="e" cm="1" vm="1">
        <f t="array" aca="1" ref="AH31" ca="1">IF(G29:AE29=6,1,0)</f>
        <v>#VALUE!</v>
      </c>
      <c r="AI31" s="5">
        <f>NETWORKDAYS(Feuil2!$B$2,Feuil2!$B$3)</f>
        <v>21</v>
      </c>
      <c r="AJ31" s="7" t="e" vm="2">
        <f ca="1">SUM(TPerfo_indi[[#This Row],[Jours ouvrés]],TPerfo_indi[[#This Row],[Nbre de samedi]])</f>
        <v>#VALUE!</v>
      </c>
      <c r="AK31" t="e" cm="1" vm="1">
        <f t="array" aca="1" ref="AK31" ca="1">IF(G29:AE29=6,1,0)</f>
        <v>#VALUE!</v>
      </c>
    </row>
    <row r="32" spans="1:37" x14ac:dyDescent="0.3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18"/>
      <c r="M32" s="4"/>
      <c r="N32" s="4"/>
      <c r="O32" s="4"/>
      <c r="P32" s="4"/>
      <c r="Q32" s="4"/>
      <c r="R32" s="18"/>
      <c r="S32" s="4"/>
      <c r="T32" s="4"/>
      <c r="U32" s="4"/>
      <c r="V32" s="4"/>
      <c r="W32" s="4"/>
      <c r="X32" s="18"/>
      <c r="Y32" s="4"/>
      <c r="Z32" s="4"/>
      <c r="AA32" s="4"/>
      <c r="AB32" s="4"/>
      <c r="AC32" s="4"/>
      <c r="AD32" s="18"/>
      <c r="AE32" s="4"/>
      <c r="AF32" s="5">
        <f>SUMIF(TPerfo_indi[[#This Row],[02/09/2024]:[30/09/2024]],"&gt;"&amp;0)</f>
        <v>0</v>
      </c>
      <c r="AG32" s="5">
        <f>COUNTIFS(TPerfo_indi[[#This Row],[02/09/2024]:[30/09/2024]],"&gt;"&amp;0)</f>
        <v>0</v>
      </c>
      <c r="AH32" s="4" t="e" cm="1" vm="1">
        <f t="array" aca="1" ref="AH32" ca="1">IF(G30:AE30=6,1,0)</f>
        <v>#VALUE!</v>
      </c>
      <c r="AI32" s="5">
        <f>NETWORKDAYS(Feuil2!$B$2,Feuil2!$B$3)</f>
        <v>21</v>
      </c>
      <c r="AJ32" s="7" t="e" vm="2">
        <f ca="1">SUM(TPerfo_indi[[#This Row],[Jours ouvrés]],TPerfo_indi[[#This Row],[Nbre de samedi]])</f>
        <v>#VALUE!</v>
      </c>
      <c r="AK32" t="e" cm="1" vm="1">
        <f t="array" aca="1" ref="AK32" ca="1">IF(G30:AE30=6,1,0)</f>
        <v>#VALUE!</v>
      </c>
    </row>
    <row r="33" spans="1:37" x14ac:dyDescent="0.3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18"/>
      <c r="M33" s="4"/>
      <c r="N33" s="4"/>
      <c r="O33" s="4"/>
      <c r="P33" s="4"/>
      <c r="Q33" s="4"/>
      <c r="R33" s="18"/>
      <c r="S33" s="4"/>
      <c r="T33" s="4"/>
      <c r="U33" s="4"/>
      <c r="V33" s="4"/>
      <c r="W33" s="4"/>
      <c r="X33" s="18"/>
      <c r="Y33" s="4"/>
      <c r="Z33" s="4"/>
      <c r="AA33" s="4"/>
      <c r="AB33" s="4"/>
      <c r="AC33" s="4"/>
      <c r="AD33" s="18"/>
      <c r="AE33" s="4"/>
      <c r="AF33" s="5">
        <f>SUMIF(TPerfo_indi[[#This Row],[02/09/2024]:[30/09/2024]],"&gt;"&amp;0)</f>
        <v>0</v>
      </c>
      <c r="AG33" s="5">
        <f>COUNTIFS(TPerfo_indi[[#This Row],[02/09/2024]:[30/09/2024]],"&gt;"&amp;0)</f>
        <v>0</v>
      </c>
      <c r="AH33" s="4" t="e" cm="1" vm="1">
        <f t="array" aca="1" ref="AH33" ca="1">IF(G31:AE31=6,1,0)</f>
        <v>#VALUE!</v>
      </c>
      <c r="AI33" s="5">
        <f>NETWORKDAYS(Feuil2!$B$2,Feuil2!$B$3)</f>
        <v>21</v>
      </c>
      <c r="AJ33" s="7" t="e" vm="2">
        <f ca="1">SUM(TPerfo_indi[[#This Row],[Jours ouvrés]],TPerfo_indi[[#This Row],[Nbre de samedi]])</f>
        <v>#VALUE!</v>
      </c>
      <c r="AK33" t="e" cm="1" vm="1">
        <f t="array" aca="1" ref="AK33" ca="1">IF(G31:AE31=6,1,0)</f>
        <v>#VALUE!</v>
      </c>
    </row>
    <row r="34" spans="1:37" x14ac:dyDescent="0.3">
      <c r="A34" s="6"/>
      <c r="B34" s="4"/>
      <c r="C34" s="4"/>
      <c r="D34" s="4"/>
      <c r="E34" s="4"/>
      <c r="F34" s="4"/>
      <c r="G34" s="4"/>
      <c r="H34" s="4"/>
      <c r="I34" s="4"/>
      <c r="J34" s="4"/>
      <c r="K34" s="4"/>
      <c r="L34" s="18"/>
      <c r="M34" s="4"/>
      <c r="N34" s="4"/>
      <c r="O34" s="4"/>
      <c r="P34" s="4"/>
      <c r="Q34" s="4"/>
      <c r="R34" s="18"/>
      <c r="S34" s="4"/>
      <c r="T34" s="4"/>
      <c r="U34" s="4"/>
      <c r="V34" s="4"/>
      <c r="W34" s="4"/>
      <c r="X34" s="18"/>
      <c r="Y34" s="4"/>
      <c r="Z34" s="4"/>
      <c r="AA34" s="4"/>
      <c r="AB34" s="4"/>
      <c r="AC34" s="4"/>
      <c r="AD34" s="18"/>
      <c r="AE34" s="4"/>
      <c r="AF34" s="5">
        <f>SUMIF(TPerfo_indi[[#This Row],[02/09/2024]:[30/09/2024]],"&gt;"&amp;0)</f>
        <v>0</v>
      </c>
      <c r="AG34" s="5">
        <f>COUNTIFS(TPerfo_indi[[#This Row],[02/09/2024]:[30/09/2024]],"&gt;"&amp;0)</f>
        <v>0</v>
      </c>
      <c r="AH34" s="4" t="e" cm="1" vm="1">
        <f t="array" aca="1" ref="AH34" ca="1">IF(G32:AE32=6,1,0)</f>
        <v>#VALUE!</v>
      </c>
      <c r="AI34" s="5">
        <f>NETWORKDAYS(Feuil2!$B$2,Feuil2!$B$3)</f>
        <v>21</v>
      </c>
      <c r="AJ34" s="7" t="e" vm="2">
        <f ca="1">SUM(TPerfo_indi[[#This Row],[Jours ouvrés]],TPerfo_indi[[#This Row],[Nbre de samedi]])</f>
        <v>#VALUE!</v>
      </c>
      <c r="AK34" t="e" cm="1" vm="1">
        <f t="array" aca="1" ref="AK34" ca="1">IF(G32:AE32=6,1,0)</f>
        <v>#VALUE!</v>
      </c>
    </row>
    <row r="35" spans="1:37" x14ac:dyDescent="0.3">
      <c r="A35" s="15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9"/>
      <c r="M35" s="16"/>
      <c r="N35" s="16"/>
      <c r="O35" s="16"/>
      <c r="P35" s="16"/>
      <c r="Q35" s="16"/>
      <c r="R35" s="19"/>
      <c r="S35" s="16"/>
      <c r="T35" s="16"/>
      <c r="U35" s="16"/>
      <c r="V35" s="16"/>
      <c r="W35" s="16"/>
      <c r="X35" s="19"/>
      <c r="Y35" s="16"/>
      <c r="Z35" s="16"/>
      <c r="AA35" s="16"/>
      <c r="AB35" s="16"/>
      <c r="AC35" s="16"/>
      <c r="AD35" s="19"/>
      <c r="AE35" s="16"/>
      <c r="AF35" s="5">
        <f>SUMIF(TPerfo_indi[[#This Row],[02/09/2024]:[30/09/2024]],"&gt;"&amp;0)</f>
        <v>0</v>
      </c>
      <c r="AG35" s="5">
        <f>COUNTIFS(TPerfo_indi[[#This Row],[02/09/2024]:[30/09/2024]],"&gt;"&amp;0)</f>
        <v>0</v>
      </c>
      <c r="AH35" s="16" t="e" cm="1" vm="1">
        <f t="array" aca="1" ref="AH35" ca="1">IF(G33:AE33=6,1,0)</f>
        <v>#VALUE!</v>
      </c>
      <c r="AI35" s="5">
        <f>NETWORKDAYS(Feuil2!$B$2,Feuil2!$B$3)</f>
        <v>21</v>
      </c>
      <c r="AJ35" s="7" t="e" vm="2">
        <f ca="1">SUM(TPerfo_indi[[#This Row],[Jours ouvrés]],TPerfo_indi[[#This Row],[Nbre de samedi]])</f>
        <v>#VALUE!</v>
      </c>
      <c r="AK35" t="e" cm="1" vm="1">
        <f t="array" aca="1" ref="AK35" ca="1">IF(G33:AE33=6,1,0)</f>
        <v>#VALUE!</v>
      </c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B739D-1A17-481D-807B-E64363804B8A}">
  <dimension ref="A5:AL38"/>
  <sheetViews>
    <sheetView topLeftCell="I1" workbookViewId="0">
      <selection activeCell="Z10" sqref="Z10"/>
    </sheetView>
  </sheetViews>
  <sheetFormatPr baseColWidth="10" defaultRowHeight="14.4" x14ac:dyDescent="0.3"/>
  <cols>
    <col min="5" max="5" width="13.6640625" customWidth="1"/>
    <col min="7" max="34" width="5.77734375" customWidth="1"/>
    <col min="35" max="35" width="6" customWidth="1"/>
    <col min="36" max="36" width="6.21875" bestFit="1" customWidth="1"/>
    <col min="37" max="37" width="6" bestFit="1" customWidth="1"/>
    <col min="38" max="38" width="6.21875" bestFit="1" customWidth="1"/>
  </cols>
  <sheetData>
    <row r="5" spans="1:38" ht="51" customHeight="1" x14ac:dyDescent="0.3">
      <c r="A5" s="8" t="s">
        <v>0</v>
      </c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2" t="s">
        <v>39</v>
      </c>
      <c r="H5" s="2" t="s">
        <v>40</v>
      </c>
      <c r="I5" s="2" t="s">
        <v>41</v>
      </c>
      <c r="J5" s="2" t="s">
        <v>42</v>
      </c>
      <c r="K5" s="28" t="s">
        <v>43</v>
      </c>
      <c r="L5" s="2" t="s">
        <v>44</v>
      </c>
      <c r="M5" s="2" t="s">
        <v>45</v>
      </c>
      <c r="N5" s="2" t="s">
        <v>46</v>
      </c>
      <c r="O5" s="2" t="s">
        <v>47</v>
      </c>
      <c r="P5" s="2" t="s">
        <v>48</v>
      </c>
      <c r="Q5" s="28" t="s">
        <v>49</v>
      </c>
      <c r="R5" s="2" t="s">
        <v>50</v>
      </c>
      <c r="S5" s="2" t="s">
        <v>51</v>
      </c>
      <c r="T5" s="2" t="s">
        <v>52</v>
      </c>
      <c r="U5" s="2" t="s">
        <v>53</v>
      </c>
      <c r="V5" s="2" t="s">
        <v>54</v>
      </c>
      <c r="W5" s="28" t="s">
        <v>55</v>
      </c>
      <c r="X5" s="2" t="s">
        <v>56</v>
      </c>
      <c r="Y5" s="2" t="s">
        <v>57</v>
      </c>
      <c r="Z5" s="2" t="s">
        <v>58</v>
      </c>
      <c r="AA5" s="2" t="s">
        <v>59</v>
      </c>
      <c r="AB5" s="2" t="s">
        <v>60</v>
      </c>
      <c r="AC5" s="28" t="s">
        <v>61</v>
      </c>
      <c r="AD5" s="2" t="s">
        <v>62</v>
      </c>
      <c r="AE5" s="2" t="s">
        <v>63</v>
      </c>
      <c r="AF5" s="2" t="s">
        <v>64</v>
      </c>
      <c r="AG5" s="2" t="s">
        <v>65</v>
      </c>
      <c r="AH5" s="25" t="s">
        <v>13</v>
      </c>
      <c r="AI5" s="26" t="s">
        <v>10</v>
      </c>
      <c r="AJ5" s="26" t="s">
        <v>7</v>
      </c>
      <c r="AK5" s="26" t="s">
        <v>8</v>
      </c>
      <c r="AL5" s="27" t="s">
        <v>9</v>
      </c>
    </row>
    <row r="6" spans="1:38" x14ac:dyDescent="0.3">
      <c r="A6" s="6"/>
      <c r="B6" s="4"/>
      <c r="C6" s="4"/>
      <c r="D6" s="4"/>
      <c r="E6" s="4"/>
      <c r="F6" s="4"/>
      <c r="G6" s="5">
        <v>1</v>
      </c>
      <c r="H6" s="5"/>
      <c r="I6" s="5"/>
      <c r="J6" s="5"/>
      <c r="K6" s="17"/>
      <c r="L6" s="5">
        <v>5</v>
      </c>
      <c r="M6" s="5"/>
      <c r="N6" s="5"/>
      <c r="O6" s="5"/>
      <c r="P6" s="5"/>
      <c r="Q6" s="17"/>
      <c r="R6" s="5">
        <v>0</v>
      </c>
      <c r="S6" s="5"/>
      <c r="T6" s="5"/>
      <c r="U6" s="5"/>
      <c r="V6" s="22"/>
      <c r="W6" s="17"/>
      <c r="X6" s="22"/>
      <c r="Y6" s="22"/>
      <c r="Z6" s="22"/>
      <c r="AA6" s="22"/>
      <c r="AB6" s="5"/>
      <c r="AC6" s="17"/>
      <c r="AD6" s="5"/>
      <c r="AE6" s="5"/>
      <c r="AF6" s="5"/>
      <c r="AG6" s="5"/>
      <c r="AH6" s="5">
        <f>SUMIF(TPerfo_indi14[[#This Row],[01/10/2024]:[25/10/2024]],"&gt;"&amp;0)</f>
        <v>6</v>
      </c>
      <c r="AI6" s="5">
        <f>COUNTIFS(TPerfo_indi14[[#This Row],[01/10/2024]:[25/10/2024]],"&gt;"&amp;0)</f>
        <v>2</v>
      </c>
      <c r="AJ6" s="5"/>
      <c r="AK6" s="5">
        <f>NETWORKDAYS(Feuil2!$C$2,Feuil2!$C$3)</f>
        <v>23</v>
      </c>
      <c r="AL6" s="7">
        <f>SUM(TPerfo_indi14[[#This Row],[Jours ouvrés]],TPerfo_indi14[[#This Row],[Nbre de samedi]])</f>
        <v>23</v>
      </c>
    </row>
    <row r="7" spans="1:38" x14ac:dyDescent="0.3">
      <c r="A7" s="6"/>
      <c r="B7" s="4"/>
      <c r="C7" s="4"/>
      <c r="D7" s="4"/>
      <c r="E7" s="4"/>
      <c r="F7" s="4"/>
      <c r="G7" s="5"/>
      <c r="H7" s="5"/>
      <c r="I7" s="5"/>
      <c r="J7" s="5"/>
      <c r="K7" s="17"/>
      <c r="L7" s="5"/>
      <c r="M7" s="5"/>
      <c r="N7" s="5"/>
      <c r="O7" s="5"/>
      <c r="P7" s="5"/>
      <c r="Q7" s="17"/>
      <c r="R7" s="5"/>
      <c r="S7" s="5"/>
      <c r="T7" s="5"/>
      <c r="U7" s="5"/>
      <c r="V7" s="22"/>
      <c r="W7" s="17"/>
      <c r="X7" s="22"/>
      <c r="Y7" s="22"/>
      <c r="Z7" s="22"/>
      <c r="AA7" s="22"/>
      <c r="AB7" s="5"/>
      <c r="AC7" s="17"/>
      <c r="AD7" s="5"/>
      <c r="AE7" s="5"/>
      <c r="AF7" s="5"/>
      <c r="AG7" s="5"/>
      <c r="AH7" s="5">
        <f>SUMIF(TPerfo_indi14[[#This Row],[01/10/2024]:[25/10/2024]],"&gt;"&amp;0)</f>
        <v>0</v>
      </c>
      <c r="AI7" s="5">
        <f>COUNTIFS(TPerfo_indi14[[#This Row],[01/10/2024]:[25/10/2024]],"&gt;"&amp;0)</f>
        <v>0</v>
      </c>
      <c r="AJ7" s="5"/>
      <c r="AK7" s="5">
        <f>NETWORKDAYS(Feuil2!$C$2,Feuil2!$C$3)</f>
        <v>23</v>
      </c>
      <c r="AL7" s="7">
        <f>SUM(TPerfo_indi14[[#This Row],[Jours ouvrés]],TPerfo_indi14[[#This Row],[Nbre de samedi]])</f>
        <v>23</v>
      </c>
    </row>
    <row r="8" spans="1:38" x14ac:dyDescent="0.3">
      <c r="A8" s="6"/>
      <c r="B8" s="4"/>
      <c r="C8" s="4"/>
      <c r="D8" s="4"/>
      <c r="E8" s="4"/>
      <c r="F8" s="4"/>
      <c r="G8" s="5"/>
      <c r="H8" s="5"/>
      <c r="I8" s="5"/>
      <c r="J8" s="5"/>
      <c r="K8" s="17"/>
      <c r="L8" s="5"/>
      <c r="M8" s="5"/>
      <c r="N8" s="5"/>
      <c r="O8" s="5"/>
      <c r="P8" s="5"/>
      <c r="Q8" s="17"/>
      <c r="R8" s="5"/>
      <c r="S8" s="5"/>
      <c r="T8" s="5"/>
      <c r="U8" s="5"/>
      <c r="V8" s="22"/>
      <c r="W8" s="17"/>
      <c r="X8" s="22"/>
      <c r="Y8" s="22"/>
      <c r="Z8" s="22"/>
      <c r="AA8" s="22"/>
      <c r="AB8" s="5"/>
      <c r="AC8" s="17"/>
      <c r="AD8" s="5"/>
      <c r="AE8" s="5"/>
      <c r="AF8" s="5"/>
      <c r="AG8" s="5"/>
      <c r="AH8" s="5">
        <f>SUMIF(TPerfo_indi14[[#This Row],[01/10/2024]:[25/10/2024]],"&gt;"&amp;0)</f>
        <v>0</v>
      </c>
      <c r="AI8" s="5">
        <f>COUNTIFS(TPerfo_indi14[[#This Row],[01/10/2024]:[25/10/2024]],"&gt;"&amp;0)</f>
        <v>0</v>
      </c>
      <c r="AJ8" s="5"/>
      <c r="AK8" s="5">
        <f>NETWORKDAYS(Feuil2!$C$2,Feuil2!$C$3)</f>
        <v>23</v>
      </c>
      <c r="AL8" s="7">
        <f>SUM(TPerfo_indi14[[#This Row],[Jours ouvrés]],TPerfo_indi14[[#This Row],[Nbre de samedi]])</f>
        <v>23</v>
      </c>
    </row>
    <row r="9" spans="1:38" x14ac:dyDescent="0.3">
      <c r="A9" s="6"/>
      <c r="B9" s="4"/>
      <c r="C9" s="4"/>
      <c r="D9" s="4"/>
      <c r="E9" s="4"/>
      <c r="F9" s="4"/>
      <c r="G9" s="5"/>
      <c r="H9" s="5"/>
      <c r="I9" s="5"/>
      <c r="J9" s="5"/>
      <c r="K9" s="17"/>
      <c r="L9" s="5"/>
      <c r="M9" s="5"/>
      <c r="N9" s="5"/>
      <c r="O9" s="5"/>
      <c r="P9" s="5"/>
      <c r="Q9" s="17"/>
      <c r="R9" s="5"/>
      <c r="S9" s="5"/>
      <c r="T9" s="5"/>
      <c r="U9" s="5"/>
      <c r="V9" s="22"/>
      <c r="W9" s="17"/>
      <c r="X9" s="22"/>
      <c r="Y9" s="22"/>
      <c r="Z9" s="22"/>
      <c r="AA9" s="22"/>
      <c r="AB9" s="5"/>
      <c r="AC9" s="17"/>
      <c r="AD9" s="5"/>
      <c r="AE9" s="5"/>
      <c r="AF9" s="5"/>
      <c r="AG9" s="5"/>
      <c r="AH9" s="5">
        <f>SUMIF(TPerfo_indi14[[#This Row],[01/10/2024]:[25/10/2024]],"&gt;"&amp;0)</f>
        <v>0</v>
      </c>
      <c r="AI9" s="5">
        <f>COUNTIFS(TPerfo_indi14[[#This Row],[01/10/2024]:[25/10/2024]],"&gt;"&amp;0)</f>
        <v>0</v>
      </c>
      <c r="AJ9" s="5"/>
      <c r="AK9" s="5">
        <f>NETWORKDAYS(Feuil2!$C$2,Feuil2!$C$3)</f>
        <v>23</v>
      </c>
      <c r="AL9" s="7">
        <f>SUM(TPerfo_indi14[[#This Row],[Jours ouvrés]],TPerfo_indi14[[#This Row],[Nbre de samedi]])</f>
        <v>23</v>
      </c>
    </row>
    <row r="10" spans="1:38" x14ac:dyDescent="0.3">
      <c r="A10" s="6"/>
      <c r="B10" s="4"/>
      <c r="C10" s="4"/>
      <c r="D10" s="4"/>
      <c r="E10" s="4"/>
      <c r="F10" s="4"/>
      <c r="G10" s="5"/>
      <c r="H10" s="5"/>
      <c r="I10" s="5"/>
      <c r="J10" s="5"/>
      <c r="K10" s="17"/>
      <c r="L10" s="5"/>
      <c r="M10" s="5"/>
      <c r="N10" s="5"/>
      <c r="O10" s="5"/>
      <c r="P10" s="5"/>
      <c r="Q10" s="17"/>
      <c r="R10" s="5"/>
      <c r="S10" s="5"/>
      <c r="T10" s="5"/>
      <c r="U10" s="5"/>
      <c r="V10" s="22"/>
      <c r="W10" s="17"/>
      <c r="X10" s="22"/>
      <c r="Y10" s="22"/>
      <c r="Z10" s="22"/>
      <c r="AA10" s="22"/>
      <c r="AB10" s="5"/>
      <c r="AC10" s="17"/>
      <c r="AD10" s="5"/>
      <c r="AE10" s="5"/>
      <c r="AF10" s="5"/>
      <c r="AG10" s="5"/>
      <c r="AH10" s="5">
        <f>SUMIF(TPerfo_indi14[[#This Row],[01/10/2024]:[25/10/2024]],"&gt;"&amp;0)</f>
        <v>0</v>
      </c>
      <c r="AI10" s="5">
        <f>COUNTIFS(TPerfo_indi14[[#This Row],[01/10/2024]:[25/10/2024]],"&gt;"&amp;0)</f>
        <v>0</v>
      </c>
      <c r="AJ10" s="5"/>
      <c r="AK10" s="5">
        <f>NETWORKDAYS(Feuil2!$C$2,Feuil2!$C$3)</f>
        <v>23</v>
      </c>
      <c r="AL10" s="7">
        <f>SUM(TPerfo_indi14[[#This Row],[Jours ouvrés]],TPerfo_indi14[[#This Row],[Nbre de samedi]])</f>
        <v>23</v>
      </c>
    </row>
    <row r="11" spans="1:38" x14ac:dyDescent="0.3">
      <c r="A11" s="6"/>
      <c r="B11" s="4"/>
      <c r="C11" s="4"/>
      <c r="D11" s="4"/>
      <c r="E11" s="4"/>
      <c r="F11" s="4"/>
      <c r="G11" s="5"/>
      <c r="H11" s="5"/>
      <c r="I11" s="5"/>
      <c r="J11" s="5"/>
      <c r="K11" s="17"/>
      <c r="L11" s="5"/>
      <c r="M11" s="5"/>
      <c r="N11" s="5"/>
      <c r="O11" s="5"/>
      <c r="P11" s="5"/>
      <c r="Q11" s="17"/>
      <c r="R11" s="5"/>
      <c r="S11" s="5"/>
      <c r="T11" s="5"/>
      <c r="U11" s="5"/>
      <c r="V11" s="22"/>
      <c r="W11" s="17"/>
      <c r="X11" s="22"/>
      <c r="Y11" s="22"/>
      <c r="Z11" s="22"/>
      <c r="AA11" s="22"/>
      <c r="AB11" s="5"/>
      <c r="AC11" s="17"/>
      <c r="AD11" s="5"/>
      <c r="AE11" s="5"/>
      <c r="AF11" s="5"/>
      <c r="AG11" s="5"/>
      <c r="AH11" s="5">
        <f>SUMIF(TPerfo_indi14[[#This Row],[01/10/2024]:[25/10/2024]],"&gt;"&amp;0)</f>
        <v>0</v>
      </c>
      <c r="AI11" s="5">
        <f>COUNTIFS(TPerfo_indi14[[#This Row],[01/10/2024]:[25/10/2024]],"&gt;"&amp;0)</f>
        <v>0</v>
      </c>
      <c r="AJ11" s="5"/>
      <c r="AK11" s="5">
        <f>NETWORKDAYS(Feuil2!$C$2,Feuil2!$C$3)</f>
        <v>23</v>
      </c>
      <c r="AL11" s="7">
        <f>SUM(TPerfo_indi14[[#This Row],[Jours ouvrés]],TPerfo_indi14[[#This Row],[Nbre de samedi]])</f>
        <v>23</v>
      </c>
    </row>
    <row r="12" spans="1:38" x14ac:dyDescent="0.3">
      <c r="A12" s="6"/>
      <c r="B12" s="4"/>
      <c r="C12" s="4"/>
      <c r="D12" s="4"/>
      <c r="E12" s="4"/>
      <c r="F12" s="4"/>
      <c r="G12" s="5"/>
      <c r="H12" s="5"/>
      <c r="I12" s="5"/>
      <c r="J12" s="5"/>
      <c r="K12" s="17"/>
      <c r="L12" s="5"/>
      <c r="M12" s="5"/>
      <c r="N12" s="5"/>
      <c r="O12" s="5"/>
      <c r="P12" s="5"/>
      <c r="Q12" s="17"/>
      <c r="R12" s="5"/>
      <c r="S12" s="5"/>
      <c r="T12" s="5"/>
      <c r="U12" s="5"/>
      <c r="V12" s="22"/>
      <c r="W12" s="17"/>
      <c r="X12" s="22"/>
      <c r="Y12" s="22"/>
      <c r="Z12" s="22"/>
      <c r="AA12" s="22"/>
      <c r="AB12" s="5"/>
      <c r="AC12" s="17"/>
      <c r="AD12" s="5"/>
      <c r="AE12" s="5"/>
      <c r="AF12" s="5"/>
      <c r="AG12" s="5"/>
      <c r="AH12" s="5">
        <f>SUMIF(TPerfo_indi14[[#This Row],[01/10/2024]:[25/10/2024]],"&gt;"&amp;0)</f>
        <v>0</v>
      </c>
      <c r="AI12" s="5">
        <f>COUNTIFS(TPerfo_indi14[[#This Row],[01/10/2024]:[25/10/2024]],"&gt;"&amp;0)</f>
        <v>0</v>
      </c>
      <c r="AJ12" s="5"/>
      <c r="AK12" s="5">
        <f>NETWORKDAYS(Feuil2!$C$2,Feuil2!$C$3)</f>
        <v>23</v>
      </c>
      <c r="AL12" s="7">
        <f>SUM(TPerfo_indi14[[#This Row],[Jours ouvrés]],TPerfo_indi14[[#This Row],[Nbre de samedi]])</f>
        <v>23</v>
      </c>
    </row>
    <row r="13" spans="1:38" x14ac:dyDescent="0.3">
      <c r="A13" s="6"/>
      <c r="B13" s="4"/>
      <c r="C13" s="4"/>
      <c r="D13" s="4"/>
      <c r="E13" s="4"/>
      <c r="F13" s="4"/>
      <c r="G13" s="5"/>
      <c r="H13" s="5"/>
      <c r="I13" s="5"/>
      <c r="J13" s="5"/>
      <c r="K13" s="17"/>
      <c r="L13" s="5"/>
      <c r="M13" s="5"/>
      <c r="N13" s="5"/>
      <c r="O13" s="5"/>
      <c r="P13" s="5"/>
      <c r="Q13" s="17"/>
      <c r="R13" s="5"/>
      <c r="S13" s="5"/>
      <c r="T13" s="5"/>
      <c r="U13" s="5"/>
      <c r="V13" s="22"/>
      <c r="W13" s="17"/>
      <c r="X13" s="22"/>
      <c r="Y13" s="22"/>
      <c r="Z13" s="22"/>
      <c r="AA13" s="22"/>
      <c r="AB13" s="5"/>
      <c r="AC13" s="17"/>
      <c r="AD13" s="5"/>
      <c r="AE13" s="5"/>
      <c r="AF13" s="5"/>
      <c r="AG13" s="5"/>
      <c r="AH13" s="5">
        <f>SUMIF(TPerfo_indi14[[#This Row],[01/10/2024]:[25/10/2024]],"&gt;"&amp;0)</f>
        <v>0</v>
      </c>
      <c r="AI13" s="5">
        <f>COUNTIFS(TPerfo_indi14[[#This Row],[01/10/2024]:[25/10/2024]],"&gt;"&amp;0)</f>
        <v>0</v>
      </c>
      <c r="AJ13" s="5"/>
      <c r="AK13" s="5">
        <f>NETWORKDAYS(Feuil2!$C$2,Feuil2!$C$3)</f>
        <v>23</v>
      </c>
      <c r="AL13" s="7">
        <f>SUM(TPerfo_indi14[[#This Row],[Jours ouvrés]],TPerfo_indi14[[#This Row],[Nbre de samedi]])</f>
        <v>23</v>
      </c>
    </row>
    <row r="14" spans="1:38" x14ac:dyDescent="0.3">
      <c r="A14" s="6"/>
      <c r="B14" s="4"/>
      <c r="C14" s="4"/>
      <c r="D14" s="4"/>
      <c r="E14" s="4"/>
      <c r="F14" s="4"/>
      <c r="G14" s="5"/>
      <c r="H14" s="5"/>
      <c r="I14" s="5"/>
      <c r="J14" s="5"/>
      <c r="K14" s="17"/>
      <c r="L14" s="5"/>
      <c r="M14" s="5"/>
      <c r="N14" s="5"/>
      <c r="O14" s="5"/>
      <c r="P14" s="5"/>
      <c r="Q14" s="17"/>
      <c r="R14" s="5"/>
      <c r="S14" s="5"/>
      <c r="T14" s="5"/>
      <c r="U14" s="5"/>
      <c r="V14" s="22"/>
      <c r="W14" s="17"/>
      <c r="X14" s="22"/>
      <c r="Y14" s="22"/>
      <c r="Z14" s="22"/>
      <c r="AA14" s="22"/>
      <c r="AB14" s="5"/>
      <c r="AC14" s="17"/>
      <c r="AD14" s="5"/>
      <c r="AE14" s="5"/>
      <c r="AF14" s="5"/>
      <c r="AG14" s="5"/>
      <c r="AH14" s="5">
        <f>SUMIF(TPerfo_indi14[[#This Row],[01/10/2024]:[25/10/2024]],"&gt;"&amp;0)</f>
        <v>0</v>
      </c>
      <c r="AI14" s="5">
        <f>COUNTIFS(TPerfo_indi14[[#This Row],[01/10/2024]:[25/10/2024]],"&gt;"&amp;0)</f>
        <v>0</v>
      </c>
      <c r="AJ14" s="5"/>
      <c r="AK14" s="5">
        <f>NETWORKDAYS(Feuil2!$C$2,Feuil2!$C$3)</f>
        <v>23</v>
      </c>
      <c r="AL14" s="7">
        <f>SUM(TPerfo_indi14[[#This Row],[Jours ouvrés]],TPerfo_indi14[[#This Row],[Nbre de samedi]])</f>
        <v>23</v>
      </c>
    </row>
    <row r="15" spans="1:38" x14ac:dyDescent="0.3">
      <c r="A15" s="6"/>
      <c r="B15" s="4"/>
      <c r="C15" s="4"/>
      <c r="D15" s="4"/>
      <c r="E15" s="4"/>
      <c r="F15" s="4"/>
      <c r="G15" s="5"/>
      <c r="H15" s="5"/>
      <c r="I15" s="5"/>
      <c r="J15" s="5"/>
      <c r="K15" s="17"/>
      <c r="L15" s="5"/>
      <c r="M15" s="5"/>
      <c r="N15" s="5"/>
      <c r="O15" s="5"/>
      <c r="P15" s="5"/>
      <c r="Q15" s="17"/>
      <c r="R15" s="5"/>
      <c r="S15" s="5"/>
      <c r="T15" s="5"/>
      <c r="U15" s="5"/>
      <c r="V15" s="22"/>
      <c r="W15" s="17"/>
      <c r="X15" s="22"/>
      <c r="Y15" s="22"/>
      <c r="Z15" s="22"/>
      <c r="AA15" s="22"/>
      <c r="AB15" s="5"/>
      <c r="AC15" s="17"/>
      <c r="AD15" s="5"/>
      <c r="AE15" s="5"/>
      <c r="AF15" s="5"/>
      <c r="AG15" s="5"/>
      <c r="AH15" s="5">
        <f>SUMIF(TPerfo_indi14[[#This Row],[01/10/2024]:[25/10/2024]],"&gt;"&amp;0)</f>
        <v>0</v>
      </c>
      <c r="AI15" s="5">
        <f>COUNTIFS(TPerfo_indi14[[#This Row],[01/10/2024]:[25/10/2024]],"&gt;"&amp;0)</f>
        <v>0</v>
      </c>
      <c r="AJ15" s="5"/>
      <c r="AK15" s="5">
        <f>NETWORKDAYS(Feuil2!$C$2,Feuil2!$C$3)</f>
        <v>23</v>
      </c>
      <c r="AL15" s="7">
        <f>SUM(TPerfo_indi14[[#This Row],[Jours ouvrés]],TPerfo_indi14[[#This Row],[Nbre de samedi]])</f>
        <v>23</v>
      </c>
    </row>
    <row r="16" spans="1:38" x14ac:dyDescent="0.3">
      <c r="A16" s="6"/>
      <c r="B16" s="4"/>
      <c r="C16" s="4"/>
      <c r="D16" s="4"/>
      <c r="E16" s="4"/>
      <c r="F16" s="4"/>
      <c r="G16" s="5"/>
      <c r="H16" s="5"/>
      <c r="I16" s="5"/>
      <c r="J16" s="5"/>
      <c r="K16" s="17"/>
      <c r="L16" s="5"/>
      <c r="M16" s="5"/>
      <c r="N16" s="5"/>
      <c r="O16" s="5"/>
      <c r="P16" s="5"/>
      <c r="Q16" s="17"/>
      <c r="R16" s="5"/>
      <c r="S16" s="5"/>
      <c r="T16" s="5"/>
      <c r="U16" s="5"/>
      <c r="V16" s="22"/>
      <c r="W16" s="17"/>
      <c r="X16" s="22"/>
      <c r="Y16" s="22"/>
      <c r="Z16" s="22"/>
      <c r="AA16" s="22"/>
      <c r="AB16" s="5"/>
      <c r="AC16" s="17"/>
      <c r="AD16" s="5"/>
      <c r="AE16" s="5"/>
      <c r="AF16" s="5"/>
      <c r="AG16" s="5"/>
      <c r="AH16" s="5">
        <f>SUMIF(TPerfo_indi14[[#This Row],[01/10/2024]:[25/10/2024]],"&gt;"&amp;0)</f>
        <v>0</v>
      </c>
      <c r="AI16" s="5">
        <f>COUNTIFS(TPerfo_indi14[[#This Row],[01/10/2024]:[25/10/2024]],"&gt;"&amp;0)</f>
        <v>0</v>
      </c>
      <c r="AJ16" s="5"/>
      <c r="AK16" s="5">
        <f>NETWORKDAYS(Feuil2!$C$2,Feuil2!$C$3)</f>
        <v>23</v>
      </c>
      <c r="AL16" s="7">
        <f>SUM(TPerfo_indi14[[#This Row],[Jours ouvrés]],TPerfo_indi14[[#This Row],[Nbre de samedi]])</f>
        <v>23</v>
      </c>
    </row>
    <row r="17" spans="1:38" x14ac:dyDescent="0.3">
      <c r="A17" s="6"/>
      <c r="B17" s="4"/>
      <c r="C17" s="4"/>
      <c r="D17" s="4"/>
      <c r="E17" s="4"/>
      <c r="F17" s="4"/>
      <c r="G17" s="4"/>
      <c r="H17" s="4"/>
      <c r="I17" s="4"/>
      <c r="J17" s="4"/>
      <c r="K17" s="18"/>
      <c r="L17" s="4"/>
      <c r="M17" s="4"/>
      <c r="N17" s="4"/>
      <c r="O17" s="4"/>
      <c r="P17" s="4"/>
      <c r="Q17" s="18"/>
      <c r="R17" s="4"/>
      <c r="S17" s="4"/>
      <c r="T17" s="4"/>
      <c r="U17" s="4"/>
      <c r="V17" s="23"/>
      <c r="W17" s="18"/>
      <c r="X17" s="23"/>
      <c r="Y17" s="23"/>
      <c r="Z17" s="23"/>
      <c r="AA17" s="23"/>
      <c r="AB17" s="4"/>
      <c r="AC17" s="18"/>
      <c r="AD17" s="4"/>
      <c r="AE17" s="4"/>
      <c r="AF17" s="4"/>
      <c r="AG17" s="4"/>
      <c r="AH17" s="5">
        <f>SUMIF(TPerfo_indi14[[#This Row],[01/10/2024]:[25/10/2024]],"&gt;"&amp;0)</f>
        <v>0</v>
      </c>
      <c r="AI17" s="5">
        <f>COUNTIFS(TPerfo_indi14[[#This Row],[01/10/2024]:[25/10/2024]],"&gt;"&amp;0)</f>
        <v>0</v>
      </c>
      <c r="AJ17" s="4"/>
      <c r="AK17" s="5">
        <f>NETWORKDAYS(Feuil2!$C$2,Feuil2!$C$3)</f>
        <v>23</v>
      </c>
      <c r="AL17" s="7">
        <f>SUM(TPerfo_indi14[[#This Row],[Jours ouvrés]],TPerfo_indi14[[#This Row],[Nbre de samedi]])</f>
        <v>23</v>
      </c>
    </row>
    <row r="18" spans="1:38" x14ac:dyDescent="0.3">
      <c r="A18" s="6"/>
      <c r="B18" s="4"/>
      <c r="C18" s="4"/>
      <c r="D18" s="4"/>
      <c r="E18" s="4"/>
      <c r="F18" s="4"/>
      <c r="G18" s="4"/>
      <c r="H18" s="4"/>
      <c r="I18" s="4"/>
      <c r="J18" s="4"/>
      <c r="K18" s="18"/>
      <c r="L18" s="4"/>
      <c r="M18" s="4"/>
      <c r="N18" s="4"/>
      <c r="O18" s="4"/>
      <c r="P18" s="4"/>
      <c r="Q18" s="18"/>
      <c r="R18" s="4"/>
      <c r="S18" s="4"/>
      <c r="T18" s="4"/>
      <c r="U18" s="4"/>
      <c r="V18" s="23"/>
      <c r="W18" s="18"/>
      <c r="X18" s="23"/>
      <c r="Y18" s="23"/>
      <c r="Z18" s="23"/>
      <c r="AA18" s="23"/>
      <c r="AB18" s="4"/>
      <c r="AC18" s="18"/>
      <c r="AD18" s="4"/>
      <c r="AE18" s="4"/>
      <c r="AF18" s="4"/>
      <c r="AG18" s="4"/>
      <c r="AH18" s="5">
        <f>SUMIF(TPerfo_indi14[[#This Row],[01/10/2024]:[25/10/2024]],"&gt;"&amp;0)</f>
        <v>0</v>
      </c>
      <c r="AI18" s="5">
        <f>COUNTIFS(TPerfo_indi14[[#This Row],[01/10/2024]:[25/10/2024]],"&gt;"&amp;0)</f>
        <v>0</v>
      </c>
      <c r="AJ18" s="4"/>
      <c r="AK18" s="5">
        <f>NETWORKDAYS(Feuil2!$C$2,Feuil2!$C$3)</f>
        <v>23</v>
      </c>
      <c r="AL18" s="7">
        <f>SUM(TPerfo_indi14[[#This Row],[Jours ouvrés]],TPerfo_indi14[[#This Row],[Nbre de samedi]])</f>
        <v>23</v>
      </c>
    </row>
    <row r="19" spans="1:38" x14ac:dyDescent="0.3">
      <c r="A19" s="6"/>
      <c r="B19" s="4"/>
      <c r="C19" s="4"/>
      <c r="D19" s="4"/>
      <c r="E19" s="4"/>
      <c r="F19" s="4"/>
      <c r="G19" s="4"/>
      <c r="H19" s="4"/>
      <c r="I19" s="4"/>
      <c r="J19" s="4"/>
      <c r="K19" s="18"/>
      <c r="L19" s="4"/>
      <c r="M19" s="4"/>
      <c r="N19" s="4"/>
      <c r="O19" s="4"/>
      <c r="P19" s="4"/>
      <c r="Q19" s="18"/>
      <c r="R19" s="4"/>
      <c r="S19" s="4"/>
      <c r="T19" s="4"/>
      <c r="U19" s="4"/>
      <c r="V19" s="23"/>
      <c r="W19" s="18"/>
      <c r="X19" s="23"/>
      <c r="Y19" s="23"/>
      <c r="Z19" s="23"/>
      <c r="AA19" s="23"/>
      <c r="AB19" s="4"/>
      <c r="AC19" s="18"/>
      <c r="AD19" s="4"/>
      <c r="AE19" s="4"/>
      <c r="AF19" s="4"/>
      <c r="AG19" s="4"/>
      <c r="AH19" s="5">
        <f>SUMIF(TPerfo_indi14[[#This Row],[01/10/2024]:[25/10/2024]],"&gt;"&amp;0)</f>
        <v>0</v>
      </c>
      <c r="AI19" s="5">
        <f>COUNTIFS(TPerfo_indi14[[#This Row],[01/10/2024]:[25/10/2024]],"&gt;"&amp;0)</f>
        <v>0</v>
      </c>
      <c r="AJ19" s="4"/>
      <c r="AK19" s="5">
        <f>NETWORKDAYS(Feuil2!$C$2,Feuil2!$C$3)</f>
        <v>23</v>
      </c>
      <c r="AL19" s="7">
        <f>SUM(TPerfo_indi14[[#This Row],[Jours ouvrés]],TPerfo_indi14[[#This Row],[Nbre de samedi]])</f>
        <v>23</v>
      </c>
    </row>
    <row r="20" spans="1:38" x14ac:dyDescent="0.3">
      <c r="A20" s="6"/>
      <c r="B20" s="4"/>
      <c r="C20" s="4"/>
      <c r="D20" s="4"/>
      <c r="E20" s="4"/>
      <c r="F20" s="4"/>
      <c r="G20" s="4"/>
      <c r="H20" s="4"/>
      <c r="I20" s="4"/>
      <c r="J20" s="4"/>
      <c r="K20" s="18"/>
      <c r="L20" s="4"/>
      <c r="M20" s="4"/>
      <c r="N20" s="4"/>
      <c r="O20" s="4"/>
      <c r="P20" s="4"/>
      <c r="Q20" s="18"/>
      <c r="R20" s="4"/>
      <c r="S20" s="4"/>
      <c r="T20" s="4"/>
      <c r="U20" s="4"/>
      <c r="V20" s="23"/>
      <c r="W20" s="18"/>
      <c r="X20" s="23"/>
      <c r="Y20" s="23"/>
      <c r="Z20" s="23"/>
      <c r="AA20" s="23"/>
      <c r="AB20" s="4"/>
      <c r="AC20" s="18"/>
      <c r="AD20" s="4"/>
      <c r="AE20" s="4"/>
      <c r="AF20" s="4"/>
      <c r="AG20" s="4"/>
      <c r="AH20" s="5">
        <f>SUMIF(TPerfo_indi14[[#This Row],[01/10/2024]:[25/10/2024]],"&gt;"&amp;0)</f>
        <v>0</v>
      </c>
      <c r="AI20" s="5">
        <f>COUNTIFS(TPerfo_indi14[[#This Row],[01/10/2024]:[25/10/2024]],"&gt;"&amp;0)</f>
        <v>0</v>
      </c>
      <c r="AJ20" s="4"/>
      <c r="AK20" s="5">
        <f>NETWORKDAYS(Feuil2!$C$2,Feuil2!$C$3)</f>
        <v>23</v>
      </c>
      <c r="AL20" s="7">
        <f>SUM(TPerfo_indi14[[#This Row],[Jours ouvrés]],TPerfo_indi14[[#This Row],[Nbre de samedi]])</f>
        <v>23</v>
      </c>
    </row>
    <row r="21" spans="1:38" x14ac:dyDescent="0.3">
      <c r="A21" s="6"/>
      <c r="B21" s="4"/>
      <c r="C21" s="4"/>
      <c r="D21" s="4"/>
      <c r="E21" s="4"/>
      <c r="F21" s="4"/>
      <c r="G21" s="4"/>
      <c r="H21" s="4"/>
      <c r="I21" s="4"/>
      <c r="J21" s="4"/>
      <c r="K21" s="18"/>
      <c r="L21" s="4"/>
      <c r="M21" s="4"/>
      <c r="N21" s="4"/>
      <c r="O21" s="4"/>
      <c r="P21" s="4"/>
      <c r="Q21" s="18"/>
      <c r="R21" s="4"/>
      <c r="S21" s="4"/>
      <c r="T21" s="4"/>
      <c r="U21" s="4"/>
      <c r="V21" s="23"/>
      <c r="W21" s="18"/>
      <c r="X21" s="23"/>
      <c r="Y21" s="23"/>
      <c r="Z21" s="23"/>
      <c r="AA21" s="23"/>
      <c r="AB21" s="4"/>
      <c r="AC21" s="18"/>
      <c r="AD21" s="4"/>
      <c r="AE21" s="4"/>
      <c r="AF21" s="4"/>
      <c r="AG21" s="4"/>
      <c r="AH21" s="5">
        <f>SUMIF(TPerfo_indi14[[#This Row],[01/10/2024]:[25/10/2024]],"&gt;"&amp;0)</f>
        <v>0</v>
      </c>
      <c r="AI21" s="5">
        <f>COUNTIFS(TPerfo_indi14[[#This Row],[01/10/2024]:[25/10/2024]],"&gt;"&amp;0)</f>
        <v>0</v>
      </c>
      <c r="AJ21" s="4"/>
      <c r="AK21" s="5">
        <f>NETWORKDAYS(Feuil2!$C$2,Feuil2!$C$3)</f>
        <v>23</v>
      </c>
      <c r="AL21" s="7">
        <f>SUM(TPerfo_indi14[[#This Row],[Jours ouvrés]],TPerfo_indi14[[#This Row],[Nbre de samedi]])</f>
        <v>23</v>
      </c>
    </row>
    <row r="22" spans="1:38" x14ac:dyDescent="0.3">
      <c r="A22" s="6"/>
      <c r="B22" s="4"/>
      <c r="C22" s="4"/>
      <c r="D22" s="4"/>
      <c r="E22" s="4"/>
      <c r="F22" s="4"/>
      <c r="G22" s="4"/>
      <c r="H22" s="4"/>
      <c r="I22" s="4"/>
      <c r="J22" s="4"/>
      <c r="K22" s="18"/>
      <c r="L22" s="4"/>
      <c r="M22" s="4"/>
      <c r="N22" s="4"/>
      <c r="O22" s="4"/>
      <c r="P22" s="4"/>
      <c r="Q22" s="18"/>
      <c r="R22" s="4"/>
      <c r="S22" s="4"/>
      <c r="T22" s="4"/>
      <c r="U22" s="4"/>
      <c r="V22" s="23"/>
      <c r="W22" s="18"/>
      <c r="X22" s="23"/>
      <c r="Y22" s="23"/>
      <c r="Z22" s="23"/>
      <c r="AA22" s="23"/>
      <c r="AB22" s="4"/>
      <c r="AC22" s="18"/>
      <c r="AD22" s="4"/>
      <c r="AE22" s="4"/>
      <c r="AF22" s="4"/>
      <c r="AG22" s="4"/>
      <c r="AH22" s="5">
        <f>SUMIF(TPerfo_indi14[[#This Row],[01/10/2024]:[25/10/2024]],"&gt;"&amp;0)</f>
        <v>0</v>
      </c>
      <c r="AI22" s="5">
        <f>COUNTIFS(TPerfo_indi14[[#This Row],[01/10/2024]:[25/10/2024]],"&gt;"&amp;0)</f>
        <v>0</v>
      </c>
      <c r="AJ22" s="4"/>
      <c r="AK22" s="5">
        <f>NETWORKDAYS(Feuil2!$C$2,Feuil2!$C$3)</f>
        <v>23</v>
      </c>
      <c r="AL22" s="7">
        <f>SUM(TPerfo_indi14[[#This Row],[Jours ouvrés]],TPerfo_indi14[[#This Row],[Nbre de samedi]])</f>
        <v>23</v>
      </c>
    </row>
    <row r="23" spans="1:38" x14ac:dyDescent="0.3">
      <c r="A23" s="6"/>
      <c r="B23" s="4"/>
      <c r="C23" s="4"/>
      <c r="D23" s="4"/>
      <c r="E23" s="4"/>
      <c r="F23" s="4"/>
      <c r="G23" s="4"/>
      <c r="H23" s="4"/>
      <c r="I23" s="4"/>
      <c r="J23" s="4"/>
      <c r="K23" s="18"/>
      <c r="L23" s="4"/>
      <c r="M23" s="4"/>
      <c r="N23" s="4"/>
      <c r="O23" s="4"/>
      <c r="P23" s="4"/>
      <c r="Q23" s="18"/>
      <c r="R23" s="4"/>
      <c r="S23" s="4"/>
      <c r="T23" s="4"/>
      <c r="U23" s="4"/>
      <c r="V23" s="23"/>
      <c r="W23" s="18"/>
      <c r="X23" s="23"/>
      <c r="Y23" s="23"/>
      <c r="Z23" s="23"/>
      <c r="AA23" s="23"/>
      <c r="AB23" s="4"/>
      <c r="AC23" s="18"/>
      <c r="AD23" s="4"/>
      <c r="AE23" s="4"/>
      <c r="AF23" s="4"/>
      <c r="AG23" s="4"/>
      <c r="AH23" s="5">
        <f>SUMIF(TPerfo_indi14[[#This Row],[01/10/2024]:[25/10/2024]],"&gt;"&amp;0)</f>
        <v>0</v>
      </c>
      <c r="AI23" s="5">
        <f>COUNTIFS(TPerfo_indi14[[#This Row],[01/10/2024]:[25/10/2024]],"&gt;"&amp;0)</f>
        <v>0</v>
      </c>
      <c r="AJ23" s="4"/>
      <c r="AK23" s="5">
        <f>NETWORKDAYS(Feuil2!$C$2,Feuil2!$C$3)</f>
        <v>23</v>
      </c>
      <c r="AL23" s="7">
        <f>SUM(TPerfo_indi14[[#This Row],[Jours ouvrés]],TPerfo_indi14[[#This Row],[Nbre de samedi]])</f>
        <v>23</v>
      </c>
    </row>
    <row r="24" spans="1:38" x14ac:dyDescent="0.3">
      <c r="A24" s="6"/>
      <c r="B24" s="4"/>
      <c r="C24" s="4"/>
      <c r="D24" s="4"/>
      <c r="E24" s="4"/>
      <c r="F24" s="4"/>
      <c r="G24" s="4"/>
      <c r="H24" s="4"/>
      <c r="I24" s="4"/>
      <c r="J24" s="4"/>
      <c r="K24" s="18"/>
      <c r="L24" s="4"/>
      <c r="M24" s="4"/>
      <c r="N24" s="4"/>
      <c r="O24" s="4"/>
      <c r="P24" s="4"/>
      <c r="Q24" s="18"/>
      <c r="R24" s="4"/>
      <c r="S24" s="4"/>
      <c r="T24" s="4"/>
      <c r="U24" s="4"/>
      <c r="V24" s="23"/>
      <c r="W24" s="18"/>
      <c r="X24" s="23"/>
      <c r="Y24" s="23"/>
      <c r="Z24" s="23"/>
      <c r="AA24" s="23"/>
      <c r="AB24" s="4"/>
      <c r="AC24" s="18"/>
      <c r="AD24" s="4"/>
      <c r="AE24" s="4"/>
      <c r="AF24" s="4"/>
      <c r="AG24" s="4"/>
      <c r="AH24" s="5">
        <f>SUMIF(TPerfo_indi14[[#This Row],[01/10/2024]:[25/10/2024]],"&gt;"&amp;0)</f>
        <v>0</v>
      </c>
      <c r="AI24" s="5">
        <f>COUNTIFS(TPerfo_indi14[[#This Row],[01/10/2024]:[25/10/2024]],"&gt;"&amp;0)</f>
        <v>0</v>
      </c>
      <c r="AJ24" s="4"/>
      <c r="AK24" s="5">
        <f>NETWORKDAYS(Feuil2!$C$2,Feuil2!$C$3)</f>
        <v>23</v>
      </c>
      <c r="AL24" s="7">
        <f>SUM(TPerfo_indi14[[#This Row],[Jours ouvrés]],TPerfo_indi14[[#This Row],[Nbre de samedi]])</f>
        <v>23</v>
      </c>
    </row>
    <row r="25" spans="1:38" x14ac:dyDescent="0.3">
      <c r="A25" s="6"/>
      <c r="B25" s="4"/>
      <c r="C25" s="4"/>
      <c r="D25" s="4"/>
      <c r="E25" s="4"/>
      <c r="F25" s="4"/>
      <c r="G25" s="4"/>
      <c r="H25" s="4"/>
      <c r="I25" s="4"/>
      <c r="J25" s="4"/>
      <c r="K25" s="18"/>
      <c r="L25" s="4"/>
      <c r="M25" s="4"/>
      <c r="N25" s="4"/>
      <c r="O25" s="4"/>
      <c r="P25" s="4"/>
      <c r="Q25" s="18"/>
      <c r="R25" s="4"/>
      <c r="S25" s="4"/>
      <c r="T25" s="4"/>
      <c r="U25" s="4"/>
      <c r="V25" s="23"/>
      <c r="W25" s="18"/>
      <c r="X25" s="23"/>
      <c r="Y25" s="23"/>
      <c r="Z25" s="23"/>
      <c r="AA25" s="23"/>
      <c r="AB25" s="4"/>
      <c r="AC25" s="18"/>
      <c r="AD25" s="4"/>
      <c r="AE25" s="4"/>
      <c r="AF25" s="4"/>
      <c r="AG25" s="4"/>
      <c r="AH25" s="5">
        <f>SUMIF(TPerfo_indi14[[#This Row],[01/10/2024]:[25/10/2024]],"&gt;"&amp;0)</f>
        <v>0</v>
      </c>
      <c r="AI25" s="5">
        <f>COUNTIFS(TPerfo_indi14[[#This Row],[01/10/2024]:[25/10/2024]],"&gt;"&amp;0)</f>
        <v>0</v>
      </c>
      <c r="AJ25" s="4"/>
      <c r="AK25" s="5">
        <f>NETWORKDAYS(Feuil2!$C$2,Feuil2!$C$3)</f>
        <v>23</v>
      </c>
      <c r="AL25" s="7">
        <f>SUM(TPerfo_indi14[[#This Row],[Jours ouvrés]],TPerfo_indi14[[#This Row],[Nbre de samedi]])</f>
        <v>23</v>
      </c>
    </row>
    <row r="26" spans="1:38" x14ac:dyDescent="0.3">
      <c r="A26" s="6"/>
      <c r="B26" s="4"/>
      <c r="C26" s="4"/>
      <c r="D26" s="4"/>
      <c r="E26" s="4"/>
      <c r="F26" s="4"/>
      <c r="G26" s="4"/>
      <c r="H26" s="4"/>
      <c r="I26" s="4"/>
      <c r="J26" s="4"/>
      <c r="K26" s="18"/>
      <c r="L26" s="4"/>
      <c r="M26" s="4"/>
      <c r="N26" s="4"/>
      <c r="O26" s="4"/>
      <c r="P26" s="4"/>
      <c r="Q26" s="18"/>
      <c r="R26" s="4"/>
      <c r="S26" s="4"/>
      <c r="T26" s="4"/>
      <c r="U26" s="4"/>
      <c r="V26" s="23"/>
      <c r="W26" s="18"/>
      <c r="X26" s="23"/>
      <c r="Y26" s="23"/>
      <c r="Z26" s="23"/>
      <c r="AA26" s="23"/>
      <c r="AB26" s="4"/>
      <c r="AC26" s="18"/>
      <c r="AD26" s="4"/>
      <c r="AE26" s="4"/>
      <c r="AF26" s="4"/>
      <c r="AG26" s="4"/>
      <c r="AH26" s="5">
        <f>SUMIF(TPerfo_indi14[[#This Row],[01/10/2024]:[25/10/2024]],"&gt;"&amp;0)</f>
        <v>0</v>
      </c>
      <c r="AI26" s="5">
        <f>COUNTIFS(TPerfo_indi14[[#This Row],[01/10/2024]:[25/10/2024]],"&gt;"&amp;0)</f>
        <v>0</v>
      </c>
      <c r="AJ26" s="4"/>
      <c r="AK26" s="5">
        <f>NETWORKDAYS(Feuil2!$C$2,Feuil2!$C$3)</f>
        <v>23</v>
      </c>
      <c r="AL26" s="7">
        <f>SUM(TPerfo_indi14[[#This Row],[Jours ouvrés]],TPerfo_indi14[[#This Row],[Nbre de samedi]])</f>
        <v>23</v>
      </c>
    </row>
    <row r="27" spans="1:38" x14ac:dyDescent="0.3">
      <c r="A27" s="6"/>
      <c r="B27" s="4"/>
      <c r="C27" s="4"/>
      <c r="D27" s="4"/>
      <c r="E27" s="4"/>
      <c r="F27" s="4"/>
      <c r="G27" s="4"/>
      <c r="H27" s="4"/>
      <c r="I27" s="4"/>
      <c r="J27" s="4"/>
      <c r="K27" s="18"/>
      <c r="L27" s="4"/>
      <c r="M27" s="4"/>
      <c r="N27" s="4"/>
      <c r="O27" s="4"/>
      <c r="P27" s="4"/>
      <c r="Q27" s="18"/>
      <c r="R27" s="4"/>
      <c r="S27" s="4"/>
      <c r="T27" s="4"/>
      <c r="U27" s="4"/>
      <c r="V27" s="23"/>
      <c r="W27" s="18"/>
      <c r="X27" s="23"/>
      <c r="Y27" s="23"/>
      <c r="Z27" s="23"/>
      <c r="AA27" s="23"/>
      <c r="AB27" s="4"/>
      <c r="AC27" s="18"/>
      <c r="AD27" s="4"/>
      <c r="AE27" s="4"/>
      <c r="AF27" s="4"/>
      <c r="AG27" s="4"/>
      <c r="AH27" s="5">
        <f>SUMIF(TPerfo_indi14[[#This Row],[01/10/2024]:[25/10/2024]],"&gt;"&amp;0)</f>
        <v>0</v>
      </c>
      <c r="AI27" s="5">
        <f>COUNTIFS(TPerfo_indi14[[#This Row],[01/10/2024]:[25/10/2024]],"&gt;"&amp;0)</f>
        <v>0</v>
      </c>
      <c r="AJ27" s="4"/>
      <c r="AK27" s="5">
        <f>NETWORKDAYS(Feuil2!$C$2,Feuil2!$C$3)</f>
        <v>23</v>
      </c>
      <c r="AL27" s="7">
        <f>SUM(TPerfo_indi14[[#This Row],[Jours ouvrés]],TPerfo_indi14[[#This Row],[Nbre de samedi]])</f>
        <v>23</v>
      </c>
    </row>
    <row r="28" spans="1:38" x14ac:dyDescent="0.3">
      <c r="A28" s="6"/>
      <c r="B28" s="4"/>
      <c r="C28" s="4"/>
      <c r="D28" s="4"/>
      <c r="E28" s="4"/>
      <c r="F28" s="4"/>
      <c r="G28" s="4"/>
      <c r="H28" s="4"/>
      <c r="I28" s="4"/>
      <c r="J28" s="4"/>
      <c r="K28" s="18"/>
      <c r="L28" s="4"/>
      <c r="M28" s="4"/>
      <c r="N28" s="4"/>
      <c r="O28" s="4"/>
      <c r="P28" s="4"/>
      <c r="Q28" s="18"/>
      <c r="R28" s="4"/>
      <c r="S28" s="4"/>
      <c r="T28" s="4"/>
      <c r="U28" s="4"/>
      <c r="V28" s="23"/>
      <c r="W28" s="18"/>
      <c r="X28" s="23"/>
      <c r="Y28" s="23"/>
      <c r="Z28" s="23"/>
      <c r="AA28" s="23"/>
      <c r="AB28" s="4"/>
      <c r="AC28" s="18"/>
      <c r="AD28" s="4"/>
      <c r="AE28" s="4"/>
      <c r="AF28" s="4"/>
      <c r="AG28" s="4"/>
      <c r="AH28" s="5">
        <f>SUMIF(TPerfo_indi14[[#This Row],[01/10/2024]:[25/10/2024]],"&gt;"&amp;0)</f>
        <v>0</v>
      </c>
      <c r="AI28" s="5">
        <f>COUNTIFS(TPerfo_indi14[[#This Row],[01/10/2024]:[25/10/2024]],"&gt;"&amp;0)</f>
        <v>0</v>
      </c>
      <c r="AJ28" s="4"/>
      <c r="AK28" s="5">
        <f>NETWORKDAYS(Feuil2!$C$2,Feuil2!$C$3)</f>
        <v>23</v>
      </c>
      <c r="AL28" s="7">
        <f>SUM(TPerfo_indi14[[#This Row],[Jours ouvrés]],TPerfo_indi14[[#This Row],[Nbre de samedi]])</f>
        <v>23</v>
      </c>
    </row>
    <row r="29" spans="1:38" x14ac:dyDescent="0.3">
      <c r="A29" s="6"/>
      <c r="B29" s="4"/>
      <c r="C29" s="4"/>
      <c r="D29" s="4"/>
      <c r="E29" s="4"/>
      <c r="F29" s="4"/>
      <c r="G29" s="4"/>
      <c r="H29" s="4"/>
      <c r="I29" s="4"/>
      <c r="J29" s="4"/>
      <c r="K29" s="18"/>
      <c r="L29" s="4"/>
      <c r="M29" s="4"/>
      <c r="N29" s="4"/>
      <c r="O29" s="4"/>
      <c r="P29" s="4"/>
      <c r="Q29" s="18"/>
      <c r="R29" s="4"/>
      <c r="S29" s="4"/>
      <c r="T29" s="4"/>
      <c r="U29" s="4"/>
      <c r="V29" s="23"/>
      <c r="W29" s="18"/>
      <c r="X29" s="23"/>
      <c r="Y29" s="23"/>
      <c r="Z29" s="23"/>
      <c r="AA29" s="23"/>
      <c r="AB29" s="4"/>
      <c r="AC29" s="18"/>
      <c r="AD29" s="4"/>
      <c r="AE29" s="4"/>
      <c r="AF29" s="4"/>
      <c r="AG29" s="4"/>
      <c r="AH29" s="5">
        <f>SUMIF(TPerfo_indi14[[#This Row],[01/10/2024]:[25/10/2024]],"&gt;"&amp;0)</f>
        <v>0</v>
      </c>
      <c r="AI29" s="5">
        <f>COUNTIFS(TPerfo_indi14[[#This Row],[01/10/2024]:[25/10/2024]],"&gt;"&amp;0)</f>
        <v>0</v>
      </c>
      <c r="AJ29" s="4"/>
      <c r="AK29" s="5">
        <f>NETWORKDAYS(Feuil2!$C$2,Feuil2!$C$3)</f>
        <v>23</v>
      </c>
      <c r="AL29" s="7">
        <f>SUM(TPerfo_indi14[[#This Row],[Jours ouvrés]],TPerfo_indi14[[#This Row],[Nbre de samedi]])</f>
        <v>23</v>
      </c>
    </row>
    <row r="30" spans="1:38" x14ac:dyDescent="0.3">
      <c r="A30" s="6"/>
      <c r="B30" s="4"/>
      <c r="C30" s="4"/>
      <c r="D30" s="4"/>
      <c r="E30" s="4"/>
      <c r="F30" s="4"/>
      <c r="G30" s="4"/>
      <c r="H30" s="4"/>
      <c r="I30" s="4"/>
      <c r="J30" s="4"/>
      <c r="K30" s="18"/>
      <c r="L30" s="4"/>
      <c r="M30" s="4"/>
      <c r="N30" s="4"/>
      <c r="O30" s="4"/>
      <c r="P30" s="4"/>
      <c r="Q30" s="18"/>
      <c r="R30" s="4"/>
      <c r="S30" s="4"/>
      <c r="T30" s="4"/>
      <c r="U30" s="4"/>
      <c r="V30" s="23"/>
      <c r="W30" s="18"/>
      <c r="X30" s="23"/>
      <c r="Y30" s="23"/>
      <c r="Z30" s="23"/>
      <c r="AA30" s="23"/>
      <c r="AB30" s="4"/>
      <c r="AC30" s="18"/>
      <c r="AD30" s="4"/>
      <c r="AE30" s="4"/>
      <c r="AF30" s="4"/>
      <c r="AG30" s="4"/>
      <c r="AH30" s="5">
        <f>SUMIF(TPerfo_indi14[[#This Row],[01/10/2024]:[25/10/2024]],"&gt;"&amp;0)</f>
        <v>0</v>
      </c>
      <c r="AI30" s="5">
        <f>COUNTIFS(TPerfo_indi14[[#This Row],[01/10/2024]:[25/10/2024]],"&gt;"&amp;0)</f>
        <v>0</v>
      </c>
      <c r="AJ30" s="4"/>
      <c r="AK30" s="5">
        <f>NETWORKDAYS(Feuil2!$C$2,Feuil2!$C$3)</f>
        <v>23</v>
      </c>
      <c r="AL30" s="7">
        <f>SUM(TPerfo_indi14[[#This Row],[Jours ouvrés]],TPerfo_indi14[[#This Row],[Nbre de samedi]])</f>
        <v>23</v>
      </c>
    </row>
    <row r="31" spans="1:38" x14ac:dyDescent="0.3">
      <c r="A31" s="6"/>
      <c r="B31" s="4"/>
      <c r="C31" s="4"/>
      <c r="D31" s="4"/>
      <c r="E31" s="4"/>
      <c r="F31" s="4"/>
      <c r="G31" s="4"/>
      <c r="H31" s="4"/>
      <c r="I31" s="4"/>
      <c r="J31" s="4"/>
      <c r="K31" s="18"/>
      <c r="L31" s="4"/>
      <c r="M31" s="4"/>
      <c r="N31" s="4"/>
      <c r="O31" s="4"/>
      <c r="P31" s="4"/>
      <c r="Q31" s="18"/>
      <c r="R31" s="4"/>
      <c r="S31" s="4"/>
      <c r="T31" s="4"/>
      <c r="U31" s="4"/>
      <c r="V31" s="23"/>
      <c r="W31" s="18"/>
      <c r="X31" s="23"/>
      <c r="Y31" s="23"/>
      <c r="Z31" s="23"/>
      <c r="AA31" s="23"/>
      <c r="AB31" s="4"/>
      <c r="AC31" s="18"/>
      <c r="AD31" s="4"/>
      <c r="AE31" s="4"/>
      <c r="AF31" s="4"/>
      <c r="AG31" s="4"/>
      <c r="AH31" s="5">
        <f>SUMIF(TPerfo_indi14[[#This Row],[01/10/2024]:[25/10/2024]],"&gt;"&amp;0)</f>
        <v>0</v>
      </c>
      <c r="AI31" s="5">
        <f>COUNTIFS(TPerfo_indi14[[#This Row],[01/10/2024]:[25/10/2024]],"&gt;"&amp;0)</f>
        <v>0</v>
      </c>
      <c r="AJ31" s="4"/>
      <c r="AK31" s="5">
        <f>NETWORKDAYS(Feuil2!$C$2,Feuil2!$C$3)</f>
        <v>23</v>
      </c>
      <c r="AL31" s="7">
        <f>SUM(TPerfo_indi14[[#This Row],[Jours ouvrés]],TPerfo_indi14[[#This Row],[Nbre de samedi]])</f>
        <v>23</v>
      </c>
    </row>
    <row r="32" spans="1:38" x14ac:dyDescent="0.3">
      <c r="A32" s="6"/>
      <c r="B32" s="4"/>
      <c r="C32" s="4"/>
      <c r="D32" s="4"/>
      <c r="E32" s="4"/>
      <c r="F32" s="4"/>
      <c r="G32" s="4"/>
      <c r="H32" s="4"/>
      <c r="I32" s="4"/>
      <c r="J32" s="4"/>
      <c r="K32" s="18"/>
      <c r="L32" s="4"/>
      <c r="M32" s="4"/>
      <c r="N32" s="4"/>
      <c r="O32" s="4"/>
      <c r="P32" s="4"/>
      <c r="Q32" s="18"/>
      <c r="R32" s="4"/>
      <c r="S32" s="4"/>
      <c r="T32" s="4"/>
      <c r="U32" s="4"/>
      <c r="V32" s="23"/>
      <c r="W32" s="18"/>
      <c r="X32" s="23"/>
      <c r="Y32" s="23"/>
      <c r="Z32" s="23"/>
      <c r="AA32" s="23"/>
      <c r="AB32" s="4"/>
      <c r="AC32" s="18"/>
      <c r="AD32" s="4"/>
      <c r="AE32" s="4"/>
      <c r="AF32" s="4"/>
      <c r="AG32" s="4"/>
      <c r="AH32" s="5">
        <f>SUMIF(TPerfo_indi14[[#This Row],[01/10/2024]:[25/10/2024]],"&gt;"&amp;0)</f>
        <v>0</v>
      </c>
      <c r="AI32" s="5">
        <f>COUNTIFS(TPerfo_indi14[[#This Row],[01/10/2024]:[25/10/2024]],"&gt;"&amp;0)</f>
        <v>0</v>
      </c>
      <c r="AJ32" s="4"/>
      <c r="AK32" s="5">
        <f>NETWORKDAYS(Feuil2!$C$2,Feuil2!$C$3)</f>
        <v>23</v>
      </c>
      <c r="AL32" s="7">
        <f>SUM(TPerfo_indi14[[#This Row],[Jours ouvrés]],TPerfo_indi14[[#This Row],[Nbre de samedi]])</f>
        <v>23</v>
      </c>
    </row>
    <row r="33" spans="1:38" x14ac:dyDescent="0.3">
      <c r="A33" s="6"/>
      <c r="B33" s="4"/>
      <c r="C33" s="4"/>
      <c r="D33" s="4"/>
      <c r="E33" s="4"/>
      <c r="F33" s="4"/>
      <c r="G33" s="4"/>
      <c r="H33" s="4"/>
      <c r="I33" s="4"/>
      <c r="J33" s="4"/>
      <c r="K33" s="18"/>
      <c r="L33" s="4"/>
      <c r="M33" s="4"/>
      <c r="N33" s="4"/>
      <c r="O33" s="4"/>
      <c r="P33" s="4"/>
      <c r="Q33" s="18"/>
      <c r="R33" s="4"/>
      <c r="S33" s="4"/>
      <c r="T33" s="4"/>
      <c r="U33" s="4"/>
      <c r="V33" s="23"/>
      <c r="W33" s="18"/>
      <c r="X33" s="23"/>
      <c r="Y33" s="23"/>
      <c r="Z33" s="23"/>
      <c r="AA33" s="23"/>
      <c r="AB33" s="4"/>
      <c r="AC33" s="18"/>
      <c r="AD33" s="4"/>
      <c r="AE33" s="4"/>
      <c r="AF33" s="4"/>
      <c r="AG33" s="4"/>
      <c r="AH33" s="5">
        <f>SUMIF(TPerfo_indi14[[#This Row],[01/10/2024]:[25/10/2024]],"&gt;"&amp;0)</f>
        <v>0</v>
      </c>
      <c r="AI33" s="5">
        <f>COUNTIFS(TPerfo_indi14[[#This Row],[01/10/2024]:[25/10/2024]],"&gt;"&amp;0)</f>
        <v>0</v>
      </c>
      <c r="AJ33" s="4"/>
      <c r="AK33" s="5">
        <f>NETWORKDAYS(Feuil2!$C$2,Feuil2!$C$3)</f>
        <v>23</v>
      </c>
      <c r="AL33" s="7">
        <f>SUM(TPerfo_indi14[[#This Row],[Jours ouvrés]],TPerfo_indi14[[#This Row],[Nbre de samedi]])</f>
        <v>23</v>
      </c>
    </row>
    <row r="34" spans="1:38" x14ac:dyDescent="0.3">
      <c r="A34" s="6"/>
      <c r="B34" s="4"/>
      <c r="C34" s="4"/>
      <c r="D34" s="4"/>
      <c r="E34" s="4"/>
      <c r="F34" s="4"/>
      <c r="G34" s="4"/>
      <c r="H34" s="4"/>
      <c r="I34" s="4"/>
      <c r="J34" s="4"/>
      <c r="K34" s="18"/>
      <c r="L34" s="4"/>
      <c r="M34" s="4"/>
      <c r="N34" s="4"/>
      <c r="O34" s="4"/>
      <c r="P34" s="4"/>
      <c r="Q34" s="18"/>
      <c r="R34" s="4"/>
      <c r="S34" s="4"/>
      <c r="T34" s="4"/>
      <c r="U34" s="4"/>
      <c r="V34" s="23"/>
      <c r="W34" s="18"/>
      <c r="X34" s="23"/>
      <c r="Y34" s="23"/>
      <c r="Z34" s="23"/>
      <c r="AA34" s="23"/>
      <c r="AB34" s="4"/>
      <c r="AC34" s="18"/>
      <c r="AD34" s="4"/>
      <c r="AE34" s="4"/>
      <c r="AF34" s="4"/>
      <c r="AG34" s="4"/>
      <c r="AH34" s="5">
        <f>SUMIF(TPerfo_indi14[[#This Row],[01/10/2024]:[25/10/2024]],"&gt;"&amp;0)</f>
        <v>0</v>
      </c>
      <c r="AI34" s="5">
        <f>COUNTIFS(TPerfo_indi14[[#This Row],[01/10/2024]:[25/10/2024]],"&gt;"&amp;0)</f>
        <v>0</v>
      </c>
      <c r="AJ34" s="4"/>
      <c r="AK34" s="5">
        <f>NETWORKDAYS(Feuil2!$C$2,Feuil2!$C$3)</f>
        <v>23</v>
      </c>
      <c r="AL34" s="7">
        <f>SUM(TPerfo_indi14[[#This Row],[Jours ouvrés]],TPerfo_indi14[[#This Row],[Nbre de samedi]])</f>
        <v>23</v>
      </c>
    </row>
    <row r="35" spans="1:38" x14ac:dyDescent="0.3">
      <c r="A35" s="15"/>
      <c r="B35" s="16"/>
      <c r="C35" s="16"/>
      <c r="D35" s="16"/>
      <c r="E35" s="16"/>
      <c r="F35" s="16"/>
      <c r="G35" s="16"/>
      <c r="H35" s="16"/>
      <c r="I35" s="16"/>
      <c r="J35" s="16"/>
      <c r="K35" s="19"/>
      <c r="L35" s="16"/>
      <c r="M35" s="16"/>
      <c r="N35" s="16"/>
      <c r="O35" s="16"/>
      <c r="P35" s="16"/>
      <c r="Q35" s="19"/>
      <c r="R35" s="16"/>
      <c r="S35" s="16"/>
      <c r="T35" s="16"/>
      <c r="U35" s="16"/>
      <c r="V35" s="24"/>
      <c r="W35" s="19"/>
      <c r="X35" s="24"/>
      <c r="Y35" s="24"/>
      <c r="Z35" s="24"/>
      <c r="AA35" s="24"/>
      <c r="AB35" s="16"/>
      <c r="AC35" s="19"/>
      <c r="AD35" s="16"/>
      <c r="AE35" s="16"/>
      <c r="AF35" s="16"/>
      <c r="AG35" s="16"/>
      <c r="AH35" s="5">
        <f>SUMIF(TPerfo_indi14[[#This Row],[01/10/2024]:[25/10/2024]],"&gt;"&amp;0)</f>
        <v>0</v>
      </c>
      <c r="AI35" s="5">
        <f>COUNTIFS(TPerfo_indi14[[#This Row],[01/10/2024]:[25/10/2024]],"&gt;"&amp;0)</f>
        <v>0</v>
      </c>
      <c r="AJ35" s="16"/>
      <c r="AK35" s="5">
        <f>NETWORKDAYS(Feuil2!$C$2,Feuil2!$C$3)</f>
        <v>23</v>
      </c>
      <c r="AL35" s="7">
        <f>SUM(TPerfo_indi14[[#This Row],[Jours ouvrés]],TPerfo_indi14[[#This Row],[Nbre de samedi]])</f>
        <v>23</v>
      </c>
    </row>
    <row r="38" spans="1:38" x14ac:dyDescent="0.3">
      <c r="G38" s="1">
        <v>45566</v>
      </c>
      <c r="H38" s="1">
        <v>45567</v>
      </c>
      <c r="I38" s="1">
        <v>45568</v>
      </c>
      <c r="J38" s="1">
        <v>45569</v>
      </c>
      <c r="K38" s="1">
        <v>45570</v>
      </c>
      <c r="L38" s="1">
        <v>45572</v>
      </c>
      <c r="M38" s="1">
        <v>45573</v>
      </c>
      <c r="N38" s="1">
        <v>45574</v>
      </c>
      <c r="O38" s="1">
        <v>45575</v>
      </c>
      <c r="P38" s="1">
        <v>45576</v>
      </c>
      <c r="Q38" s="1">
        <v>45577</v>
      </c>
      <c r="R38" s="1">
        <v>45579</v>
      </c>
      <c r="S38" s="1">
        <v>45580</v>
      </c>
      <c r="T38" s="1">
        <v>45581</v>
      </c>
      <c r="U38" s="1">
        <v>45582</v>
      </c>
      <c r="V38" s="1">
        <v>45583</v>
      </c>
      <c r="W38" s="1">
        <v>45584</v>
      </c>
      <c r="X38" s="1">
        <v>45586</v>
      </c>
      <c r="Y38" s="1">
        <v>45587</v>
      </c>
      <c r="Z38" s="1">
        <v>45588</v>
      </c>
      <c r="AA38" s="1">
        <v>45589</v>
      </c>
      <c r="AB38" s="1">
        <v>45590</v>
      </c>
      <c r="AC38" s="1"/>
      <c r="AD38" s="1"/>
      <c r="AE38" s="1"/>
      <c r="AF38" s="1"/>
      <c r="AG38" s="1"/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D89E8-0B73-41A0-BE1D-BE81281477EB}">
  <dimension ref="A5:AJ35"/>
  <sheetViews>
    <sheetView topLeftCell="F1" workbookViewId="0">
      <selection activeCell="AI7" sqref="AI7"/>
    </sheetView>
  </sheetViews>
  <sheetFormatPr baseColWidth="10" defaultRowHeight="14.4" x14ac:dyDescent="0.3"/>
  <cols>
    <col min="5" max="5" width="13.6640625" customWidth="1"/>
    <col min="7" max="32" width="5.77734375" customWidth="1"/>
    <col min="33" max="33" width="6" customWidth="1"/>
    <col min="34" max="34" width="6.21875" bestFit="1" customWidth="1"/>
    <col min="35" max="35" width="6" bestFit="1" customWidth="1"/>
    <col min="36" max="36" width="6.21875" bestFit="1" customWidth="1"/>
  </cols>
  <sheetData>
    <row r="5" spans="1:36" ht="51" customHeight="1" x14ac:dyDescent="0.3">
      <c r="A5" s="8" t="s">
        <v>0</v>
      </c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10" t="s">
        <v>14</v>
      </c>
      <c r="H5" s="10" t="s">
        <v>15</v>
      </c>
      <c r="I5" s="10" t="s">
        <v>16</v>
      </c>
      <c r="J5" s="10" t="s">
        <v>17</v>
      </c>
      <c r="K5" s="10" t="s">
        <v>18</v>
      </c>
      <c r="L5" s="11" t="s">
        <v>19</v>
      </c>
      <c r="M5" s="10" t="s">
        <v>20</v>
      </c>
      <c r="N5" s="10" t="s">
        <v>21</v>
      </c>
      <c r="O5" s="10" t="s">
        <v>22</v>
      </c>
      <c r="P5" s="10" t="s">
        <v>23</v>
      </c>
      <c r="Q5" s="10" t="s">
        <v>24</v>
      </c>
      <c r="R5" s="11" t="s">
        <v>25</v>
      </c>
      <c r="S5" s="10" t="s">
        <v>26</v>
      </c>
      <c r="T5" s="10" t="s">
        <v>27</v>
      </c>
      <c r="U5" s="10" t="s">
        <v>28</v>
      </c>
      <c r="V5" s="10" t="s">
        <v>29</v>
      </c>
      <c r="W5" s="10" t="s">
        <v>30</v>
      </c>
      <c r="X5" s="11" t="s">
        <v>31</v>
      </c>
      <c r="Y5" s="10" t="s">
        <v>32</v>
      </c>
      <c r="Z5" s="10" t="s">
        <v>33</v>
      </c>
      <c r="AA5" s="10" t="s">
        <v>34</v>
      </c>
      <c r="AB5" s="10" t="s">
        <v>35</v>
      </c>
      <c r="AC5" s="10" t="s">
        <v>36</v>
      </c>
      <c r="AD5" s="11" t="s">
        <v>37</v>
      </c>
      <c r="AE5" s="10" t="s">
        <v>38</v>
      </c>
      <c r="AF5" s="12" t="s">
        <v>13</v>
      </c>
      <c r="AG5" s="13" t="s">
        <v>10</v>
      </c>
      <c r="AH5" s="13" t="s">
        <v>7</v>
      </c>
      <c r="AI5" s="13" t="s">
        <v>8</v>
      </c>
      <c r="AJ5" s="14" t="s">
        <v>9</v>
      </c>
    </row>
    <row r="6" spans="1:36" x14ac:dyDescent="0.3">
      <c r="A6" s="6"/>
      <c r="B6" s="4"/>
      <c r="C6" s="4"/>
      <c r="D6" s="4"/>
      <c r="E6" s="4"/>
      <c r="F6" s="4"/>
      <c r="G6" s="5"/>
      <c r="H6" s="5"/>
      <c r="I6" s="5"/>
      <c r="J6" s="5"/>
      <c r="K6" s="5"/>
      <c r="L6" s="17"/>
      <c r="M6" s="5"/>
      <c r="N6" s="5"/>
      <c r="O6" s="5">
        <v>11</v>
      </c>
      <c r="P6" s="5"/>
      <c r="Q6" s="5"/>
      <c r="R6" s="17"/>
      <c r="S6" s="5"/>
      <c r="T6" s="5"/>
      <c r="U6" s="5"/>
      <c r="V6" s="5"/>
      <c r="W6" s="5"/>
      <c r="X6" s="17"/>
      <c r="Y6" s="5"/>
      <c r="Z6" s="5"/>
      <c r="AA6" s="5"/>
      <c r="AB6" s="5"/>
      <c r="AC6" s="5"/>
      <c r="AD6" s="17"/>
      <c r="AE6" s="5"/>
      <c r="AF6" s="5">
        <f>SUMIF(TPerfo_indi1415[[#This Row],[02/09/2024]:[30/09/2024]],"&gt;"&amp;0)</f>
        <v>11</v>
      </c>
      <c r="AG6" s="5">
        <f>COUNTIFS(TPerfo_indi1415[[#This Row],[02/09/2024]:[30/09/2024]],"&gt;"&amp;0)</f>
        <v>1</v>
      </c>
      <c r="AH6" s="5"/>
      <c r="AI6" s="5">
        <f>NETWORKDAYS(Feuil2!$D$2,Feuil2!$D$3)</f>
        <v>21</v>
      </c>
      <c r="AJ6" s="7">
        <f>SUM(TPerfo_indi1415[[#This Row],[Jours ouvrés]],TPerfo_indi1415[[#This Row],[Nbre de samedi]])</f>
        <v>21</v>
      </c>
    </row>
    <row r="7" spans="1:36" x14ac:dyDescent="0.3">
      <c r="A7" s="6"/>
      <c r="B7" s="4"/>
      <c r="C7" s="4"/>
      <c r="D7" s="4"/>
      <c r="E7" s="4"/>
      <c r="F7" s="4"/>
      <c r="G7" s="5"/>
      <c r="H7" s="5"/>
      <c r="I7" s="5"/>
      <c r="J7" s="5"/>
      <c r="K7" s="5"/>
      <c r="L7" s="17"/>
      <c r="M7" s="5"/>
      <c r="N7" s="5"/>
      <c r="O7" s="5"/>
      <c r="P7" s="5"/>
      <c r="Q7" s="5"/>
      <c r="R7" s="17"/>
      <c r="S7" s="5"/>
      <c r="T7" s="5"/>
      <c r="U7" s="5"/>
      <c r="V7" s="5"/>
      <c r="W7" s="5"/>
      <c r="X7" s="17"/>
      <c r="Y7" s="5"/>
      <c r="Z7" s="5"/>
      <c r="AA7" s="5"/>
      <c r="AB7" s="5"/>
      <c r="AC7" s="5"/>
      <c r="AD7" s="17"/>
      <c r="AE7" s="5"/>
      <c r="AF7" s="5">
        <f>SUMIF(TPerfo_indi1415[[#This Row],[02/09/2024]:[30/09/2024]],"&gt;"&amp;0)</f>
        <v>0</v>
      </c>
      <c r="AG7" s="5">
        <f>COUNTIFS(TPerfo_indi1415[[#This Row],[02/09/2024]:[30/09/2024]],"&gt;"&amp;0)</f>
        <v>0</v>
      </c>
      <c r="AH7" s="5"/>
      <c r="AI7" s="5">
        <f>NETWORKDAYS(Feuil2!$D$2,Feuil2!$D$3)</f>
        <v>21</v>
      </c>
      <c r="AJ7" s="7">
        <f>SUM(TPerfo_indi1415[[#This Row],[Jours ouvrés]],TPerfo_indi1415[[#This Row],[Nbre de samedi]])</f>
        <v>21</v>
      </c>
    </row>
    <row r="8" spans="1:36" x14ac:dyDescent="0.3">
      <c r="A8" s="6"/>
      <c r="B8" s="4"/>
      <c r="C8" s="4"/>
      <c r="D8" s="4"/>
      <c r="E8" s="4"/>
      <c r="F8" s="4"/>
      <c r="G8" s="5"/>
      <c r="H8" s="5"/>
      <c r="I8" s="5"/>
      <c r="J8" s="5"/>
      <c r="K8" s="5"/>
      <c r="L8" s="17"/>
      <c r="M8" s="5"/>
      <c r="N8" s="5"/>
      <c r="O8" s="5"/>
      <c r="P8" s="5"/>
      <c r="Q8" s="5"/>
      <c r="R8" s="17"/>
      <c r="S8" s="5"/>
      <c r="T8" s="5"/>
      <c r="U8" s="5"/>
      <c r="V8" s="5"/>
      <c r="W8" s="5"/>
      <c r="X8" s="17"/>
      <c r="Y8" s="5"/>
      <c r="Z8" s="5"/>
      <c r="AA8" s="5"/>
      <c r="AB8" s="5"/>
      <c r="AC8" s="5"/>
      <c r="AD8" s="17"/>
      <c r="AE8" s="5"/>
      <c r="AF8" s="5">
        <f>SUMIF(TPerfo_indi1415[[#This Row],[02/09/2024]:[30/09/2024]],"&gt;"&amp;0)</f>
        <v>0</v>
      </c>
      <c r="AG8" s="5">
        <f>COUNTIFS(TPerfo_indi1415[[#This Row],[02/09/2024]:[30/09/2024]],"&gt;"&amp;0)</f>
        <v>0</v>
      </c>
      <c r="AH8" s="5"/>
      <c r="AI8" s="5">
        <f>NETWORKDAYS(Feuil2!$D$2,Feuil2!$D$3)</f>
        <v>21</v>
      </c>
      <c r="AJ8" s="7">
        <f>SUM(TPerfo_indi1415[[#This Row],[Jours ouvrés]],TPerfo_indi1415[[#This Row],[Nbre de samedi]])</f>
        <v>21</v>
      </c>
    </row>
    <row r="9" spans="1:36" x14ac:dyDescent="0.3">
      <c r="A9" s="6"/>
      <c r="B9" s="4"/>
      <c r="C9" s="4"/>
      <c r="D9" s="4"/>
      <c r="E9" s="4"/>
      <c r="F9" s="4"/>
      <c r="G9" s="5"/>
      <c r="H9" s="5"/>
      <c r="I9" s="5"/>
      <c r="J9" s="5"/>
      <c r="K9" s="5"/>
      <c r="L9" s="17"/>
      <c r="M9" s="5"/>
      <c r="N9" s="5"/>
      <c r="O9" s="5"/>
      <c r="P9" s="5"/>
      <c r="Q9" s="5"/>
      <c r="R9" s="17"/>
      <c r="S9" s="5"/>
      <c r="T9" s="5"/>
      <c r="U9" s="5"/>
      <c r="V9" s="5"/>
      <c r="W9" s="5"/>
      <c r="X9" s="17"/>
      <c r="Y9" s="5"/>
      <c r="Z9" s="5"/>
      <c r="AA9" s="5"/>
      <c r="AB9" s="5"/>
      <c r="AC9" s="5"/>
      <c r="AD9" s="17"/>
      <c r="AE9" s="5"/>
      <c r="AF9" s="5">
        <f>SUMIF(TPerfo_indi1415[[#This Row],[02/09/2024]:[30/09/2024]],"&gt;"&amp;0)</f>
        <v>0</v>
      </c>
      <c r="AG9" s="5">
        <f>COUNTIFS(TPerfo_indi1415[[#This Row],[02/09/2024]:[30/09/2024]],"&gt;"&amp;0)</f>
        <v>0</v>
      </c>
      <c r="AH9" s="5"/>
      <c r="AI9" s="5">
        <f>NETWORKDAYS(Feuil2!$D$2,Feuil2!$D$3)</f>
        <v>21</v>
      </c>
      <c r="AJ9" s="7">
        <f>SUM(TPerfo_indi1415[[#This Row],[Jours ouvrés]],TPerfo_indi1415[[#This Row],[Nbre de samedi]])</f>
        <v>21</v>
      </c>
    </row>
    <row r="10" spans="1:36" x14ac:dyDescent="0.3">
      <c r="A10" s="6"/>
      <c r="B10" s="4"/>
      <c r="C10" s="4"/>
      <c r="D10" s="4"/>
      <c r="E10" s="4"/>
      <c r="F10" s="4"/>
      <c r="G10" s="5"/>
      <c r="H10" s="5"/>
      <c r="I10" s="5"/>
      <c r="J10" s="5"/>
      <c r="K10" s="5"/>
      <c r="L10" s="17"/>
      <c r="M10" s="5"/>
      <c r="N10" s="5"/>
      <c r="O10" s="5"/>
      <c r="P10" s="5"/>
      <c r="Q10" s="5"/>
      <c r="R10" s="17"/>
      <c r="S10" s="5"/>
      <c r="T10" s="5"/>
      <c r="U10" s="5"/>
      <c r="V10" s="5"/>
      <c r="W10" s="5"/>
      <c r="X10" s="17"/>
      <c r="Y10" s="5"/>
      <c r="Z10" s="5"/>
      <c r="AA10" s="5"/>
      <c r="AB10" s="5"/>
      <c r="AC10" s="5"/>
      <c r="AD10" s="17"/>
      <c r="AE10" s="5"/>
      <c r="AF10" s="5">
        <f>SUMIF(TPerfo_indi1415[[#This Row],[02/09/2024]:[30/09/2024]],"&gt;"&amp;0)</f>
        <v>0</v>
      </c>
      <c r="AG10" s="5">
        <f>COUNTIFS(TPerfo_indi1415[[#This Row],[02/09/2024]:[30/09/2024]],"&gt;"&amp;0)</f>
        <v>0</v>
      </c>
      <c r="AH10" s="5"/>
      <c r="AI10" s="5">
        <f>NETWORKDAYS(Feuil2!$D$2,Feuil2!$D$3)</f>
        <v>21</v>
      </c>
      <c r="AJ10" s="7">
        <f>SUM(TPerfo_indi1415[[#This Row],[Jours ouvrés]],TPerfo_indi1415[[#This Row],[Nbre de samedi]])</f>
        <v>21</v>
      </c>
    </row>
    <row r="11" spans="1:36" x14ac:dyDescent="0.3">
      <c r="A11" s="6"/>
      <c r="B11" s="4"/>
      <c r="C11" s="4"/>
      <c r="D11" s="4"/>
      <c r="E11" s="4"/>
      <c r="F11" s="4"/>
      <c r="G11" s="5"/>
      <c r="H11" s="5"/>
      <c r="I11" s="5"/>
      <c r="J11" s="5"/>
      <c r="K11" s="5"/>
      <c r="L11" s="17"/>
      <c r="M11" s="5"/>
      <c r="N11" s="5"/>
      <c r="O11" s="5"/>
      <c r="P11" s="5"/>
      <c r="Q11" s="5"/>
      <c r="R11" s="17"/>
      <c r="S11" s="5"/>
      <c r="T11" s="5"/>
      <c r="U11" s="5"/>
      <c r="V11" s="5"/>
      <c r="W11" s="5"/>
      <c r="X11" s="17"/>
      <c r="Y11" s="5"/>
      <c r="Z11" s="5"/>
      <c r="AA11" s="5"/>
      <c r="AB11" s="5"/>
      <c r="AC11" s="5"/>
      <c r="AD11" s="17"/>
      <c r="AE11" s="5"/>
      <c r="AF11" s="5">
        <f>SUMIF(TPerfo_indi1415[[#This Row],[02/09/2024]:[30/09/2024]],"&gt;"&amp;0)</f>
        <v>0</v>
      </c>
      <c r="AG11" s="5">
        <f>COUNTIFS(TPerfo_indi1415[[#This Row],[02/09/2024]:[30/09/2024]],"&gt;"&amp;0)</f>
        <v>0</v>
      </c>
      <c r="AH11" s="5"/>
      <c r="AI11" s="5">
        <f>NETWORKDAYS(Feuil2!$D$2,Feuil2!$D$3)</f>
        <v>21</v>
      </c>
      <c r="AJ11" s="7">
        <f>SUM(TPerfo_indi1415[[#This Row],[Jours ouvrés]],TPerfo_indi1415[[#This Row],[Nbre de samedi]])</f>
        <v>21</v>
      </c>
    </row>
    <row r="12" spans="1:36" x14ac:dyDescent="0.3">
      <c r="A12" s="6"/>
      <c r="B12" s="4"/>
      <c r="C12" s="4"/>
      <c r="D12" s="4"/>
      <c r="E12" s="4"/>
      <c r="F12" s="4"/>
      <c r="G12" s="5"/>
      <c r="H12" s="5"/>
      <c r="I12" s="5"/>
      <c r="J12" s="5"/>
      <c r="K12" s="5"/>
      <c r="L12" s="17"/>
      <c r="M12" s="5"/>
      <c r="N12" s="5"/>
      <c r="O12" s="5"/>
      <c r="P12" s="5"/>
      <c r="Q12" s="5"/>
      <c r="R12" s="17"/>
      <c r="S12" s="5"/>
      <c r="T12" s="5"/>
      <c r="U12" s="5"/>
      <c r="V12" s="5"/>
      <c r="W12" s="5"/>
      <c r="X12" s="17"/>
      <c r="Y12" s="5"/>
      <c r="Z12" s="5"/>
      <c r="AA12" s="5"/>
      <c r="AB12" s="5"/>
      <c r="AC12" s="5"/>
      <c r="AD12" s="17"/>
      <c r="AE12" s="5"/>
      <c r="AF12" s="5">
        <f>SUMIF(TPerfo_indi1415[[#This Row],[02/09/2024]:[30/09/2024]],"&gt;"&amp;0)</f>
        <v>0</v>
      </c>
      <c r="AG12" s="5">
        <f>COUNTIFS(TPerfo_indi1415[[#This Row],[02/09/2024]:[30/09/2024]],"&gt;"&amp;0)</f>
        <v>0</v>
      </c>
      <c r="AH12" s="5"/>
      <c r="AI12" s="5">
        <f>NETWORKDAYS(Feuil2!$D$2,Feuil2!$D$3)</f>
        <v>21</v>
      </c>
      <c r="AJ12" s="7">
        <f>SUM(TPerfo_indi1415[[#This Row],[Jours ouvrés]],TPerfo_indi1415[[#This Row],[Nbre de samedi]])</f>
        <v>21</v>
      </c>
    </row>
    <row r="13" spans="1:36" x14ac:dyDescent="0.3">
      <c r="A13" s="6"/>
      <c r="B13" s="4"/>
      <c r="C13" s="4"/>
      <c r="D13" s="4"/>
      <c r="E13" s="4"/>
      <c r="F13" s="4"/>
      <c r="G13" s="5"/>
      <c r="H13" s="5"/>
      <c r="I13" s="5"/>
      <c r="J13" s="5"/>
      <c r="K13" s="5"/>
      <c r="L13" s="17"/>
      <c r="M13" s="5"/>
      <c r="N13" s="5"/>
      <c r="O13" s="5"/>
      <c r="P13" s="5"/>
      <c r="Q13" s="5"/>
      <c r="R13" s="17"/>
      <c r="S13" s="5"/>
      <c r="T13" s="5"/>
      <c r="U13" s="5"/>
      <c r="V13" s="5"/>
      <c r="W13" s="5"/>
      <c r="X13" s="17"/>
      <c r="Y13" s="5"/>
      <c r="Z13" s="5"/>
      <c r="AA13" s="5"/>
      <c r="AB13" s="5"/>
      <c r="AC13" s="5"/>
      <c r="AD13" s="17"/>
      <c r="AE13" s="5"/>
      <c r="AF13" s="5">
        <f>SUMIF(TPerfo_indi1415[[#This Row],[02/09/2024]:[30/09/2024]],"&gt;"&amp;0)</f>
        <v>0</v>
      </c>
      <c r="AG13" s="5">
        <f>COUNTIFS(TPerfo_indi1415[[#This Row],[02/09/2024]:[30/09/2024]],"&gt;"&amp;0)</f>
        <v>0</v>
      </c>
      <c r="AH13" s="5"/>
      <c r="AI13" s="5">
        <f>NETWORKDAYS(Feuil2!$D$2,Feuil2!$D$3)</f>
        <v>21</v>
      </c>
      <c r="AJ13" s="7">
        <f>SUM(TPerfo_indi1415[[#This Row],[Jours ouvrés]],TPerfo_indi1415[[#This Row],[Nbre de samedi]])</f>
        <v>21</v>
      </c>
    </row>
    <row r="14" spans="1:36" x14ac:dyDescent="0.3">
      <c r="A14" s="6"/>
      <c r="B14" s="4"/>
      <c r="C14" s="4"/>
      <c r="D14" s="4"/>
      <c r="E14" s="4"/>
      <c r="F14" s="4"/>
      <c r="G14" s="5"/>
      <c r="H14" s="5"/>
      <c r="I14" s="5"/>
      <c r="J14" s="5"/>
      <c r="K14" s="5"/>
      <c r="L14" s="17"/>
      <c r="M14" s="5"/>
      <c r="N14" s="5"/>
      <c r="O14" s="5"/>
      <c r="P14" s="5"/>
      <c r="Q14" s="5"/>
      <c r="R14" s="17"/>
      <c r="S14" s="5"/>
      <c r="T14" s="5"/>
      <c r="U14" s="5"/>
      <c r="V14" s="5"/>
      <c r="W14" s="5"/>
      <c r="X14" s="17"/>
      <c r="Y14" s="5"/>
      <c r="Z14" s="5"/>
      <c r="AA14" s="5"/>
      <c r="AB14" s="5"/>
      <c r="AC14" s="5"/>
      <c r="AD14" s="17"/>
      <c r="AE14" s="5"/>
      <c r="AF14" s="5">
        <f>SUMIF(TPerfo_indi1415[[#This Row],[02/09/2024]:[30/09/2024]],"&gt;"&amp;0)</f>
        <v>0</v>
      </c>
      <c r="AG14" s="5">
        <f>COUNTIFS(TPerfo_indi1415[[#This Row],[02/09/2024]:[30/09/2024]],"&gt;"&amp;0)</f>
        <v>0</v>
      </c>
      <c r="AH14" s="5"/>
      <c r="AI14" s="5">
        <f>NETWORKDAYS(Feuil2!$D$2,Feuil2!$D$3)</f>
        <v>21</v>
      </c>
      <c r="AJ14" s="7">
        <f>SUM(TPerfo_indi1415[[#This Row],[Jours ouvrés]],TPerfo_indi1415[[#This Row],[Nbre de samedi]])</f>
        <v>21</v>
      </c>
    </row>
    <row r="15" spans="1:36" x14ac:dyDescent="0.3">
      <c r="A15" s="6"/>
      <c r="B15" s="4"/>
      <c r="C15" s="4"/>
      <c r="D15" s="4"/>
      <c r="E15" s="4"/>
      <c r="F15" s="4"/>
      <c r="G15" s="5"/>
      <c r="H15" s="5"/>
      <c r="I15" s="5"/>
      <c r="J15" s="5"/>
      <c r="K15" s="5"/>
      <c r="L15" s="17"/>
      <c r="M15" s="5"/>
      <c r="N15" s="5"/>
      <c r="O15" s="5"/>
      <c r="P15" s="5"/>
      <c r="Q15" s="5"/>
      <c r="R15" s="17"/>
      <c r="S15" s="5"/>
      <c r="T15" s="5"/>
      <c r="U15" s="5"/>
      <c r="V15" s="5"/>
      <c r="W15" s="5"/>
      <c r="X15" s="17"/>
      <c r="Y15" s="5"/>
      <c r="Z15" s="5"/>
      <c r="AA15" s="5"/>
      <c r="AB15" s="5"/>
      <c r="AC15" s="5"/>
      <c r="AD15" s="17"/>
      <c r="AE15" s="5"/>
      <c r="AF15" s="5">
        <f>SUMIF(TPerfo_indi1415[[#This Row],[02/09/2024]:[30/09/2024]],"&gt;"&amp;0)</f>
        <v>0</v>
      </c>
      <c r="AG15" s="5">
        <f>COUNTIFS(TPerfo_indi1415[[#This Row],[02/09/2024]:[30/09/2024]],"&gt;"&amp;0)</f>
        <v>0</v>
      </c>
      <c r="AH15" s="5"/>
      <c r="AI15" s="5">
        <f>NETWORKDAYS(Feuil2!$D$2,Feuil2!$D$3)</f>
        <v>21</v>
      </c>
      <c r="AJ15" s="7">
        <f>SUM(TPerfo_indi1415[[#This Row],[Jours ouvrés]],TPerfo_indi1415[[#This Row],[Nbre de samedi]])</f>
        <v>21</v>
      </c>
    </row>
    <row r="16" spans="1:36" x14ac:dyDescent="0.3">
      <c r="A16" s="6"/>
      <c r="B16" s="4"/>
      <c r="C16" s="4"/>
      <c r="D16" s="4"/>
      <c r="E16" s="4"/>
      <c r="F16" s="4"/>
      <c r="G16" s="5"/>
      <c r="H16" s="5"/>
      <c r="I16" s="5"/>
      <c r="J16" s="5"/>
      <c r="K16" s="5"/>
      <c r="L16" s="17"/>
      <c r="M16" s="5"/>
      <c r="N16" s="5"/>
      <c r="O16" s="5"/>
      <c r="P16" s="5"/>
      <c r="Q16" s="5"/>
      <c r="R16" s="17"/>
      <c r="S16" s="5"/>
      <c r="T16" s="5"/>
      <c r="U16" s="5"/>
      <c r="V16" s="5"/>
      <c r="W16" s="5"/>
      <c r="X16" s="17"/>
      <c r="Y16" s="5"/>
      <c r="Z16" s="5"/>
      <c r="AA16" s="5"/>
      <c r="AB16" s="5"/>
      <c r="AC16" s="5"/>
      <c r="AD16" s="17"/>
      <c r="AE16" s="5"/>
      <c r="AF16" s="5">
        <f>SUMIF(TPerfo_indi1415[[#This Row],[02/09/2024]:[30/09/2024]],"&gt;"&amp;0)</f>
        <v>0</v>
      </c>
      <c r="AG16" s="5">
        <f>COUNTIFS(TPerfo_indi1415[[#This Row],[02/09/2024]:[30/09/2024]],"&gt;"&amp;0)</f>
        <v>0</v>
      </c>
      <c r="AH16" s="5"/>
      <c r="AI16" s="5">
        <f>NETWORKDAYS(Feuil2!$D$2,Feuil2!$D$3)</f>
        <v>21</v>
      </c>
      <c r="AJ16" s="7">
        <f>SUM(TPerfo_indi1415[[#This Row],[Jours ouvrés]],TPerfo_indi1415[[#This Row],[Nbre de samedi]])</f>
        <v>21</v>
      </c>
    </row>
    <row r="17" spans="1:36" x14ac:dyDescent="0.3">
      <c r="A17" s="6"/>
      <c r="B17" s="4"/>
      <c r="C17" s="4"/>
      <c r="D17" s="4"/>
      <c r="E17" s="4"/>
      <c r="F17" s="4"/>
      <c r="G17" s="4"/>
      <c r="H17" s="4"/>
      <c r="I17" s="4"/>
      <c r="J17" s="4"/>
      <c r="K17" s="4"/>
      <c r="L17" s="18"/>
      <c r="M17" s="4"/>
      <c r="N17" s="4"/>
      <c r="O17" s="4"/>
      <c r="P17" s="4"/>
      <c r="Q17" s="4"/>
      <c r="R17" s="18"/>
      <c r="S17" s="4"/>
      <c r="T17" s="4"/>
      <c r="U17" s="4"/>
      <c r="V17" s="4"/>
      <c r="W17" s="4"/>
      <c r="X17" s="18"/>
      <c r="Y17" s="4"/>
      <c r="Z17" s="4"/>
      <c r="AA17" s="4"/>
      <c r="AB17" s="4"/>
      <c r="AC17" s="4"/>
      <c r="AD17" s="18"/>
      <c r="AE17" s="4"/>
      <c r="AF17" s="5">
        <f>SUMIF(TPerfo_indi1415[[#This Row],[02/09/2024]:[30/09/2024]],"&gt;"&amp;0)</f>
        <v>0</v>
      </c>
      <c r="AG17" s="5">
        <f>COUNTIFS(TPerfo_indi1415[[#This Row],[02/09/2024]:[30/09/2024]],"&gt;"&amp;0)</f>
        <v>0</v>
      </c>
      <c r="AH17" s="4"/>
      <c r="AI17" s="5">
        <f>NETWORKDAYS(Feuil2!$D$2,Feuil2!$D$3)</f>
        <v>21</v>
      </c>
      <c r="AJ17" s="7">
        <f>SUM(TPerfo_indi1415[[#This Row],[Jours ouvrés]],TPerfo_indi1415[[#This Row],[Nbre de samedi]])</f>
        <v>21</v>
      </c>
    </row>
    <row r="18" spans="1:36" x14ac:dyDescent="0.3">
      <c r="A18" s="6"/>
      <c r="B18" s="4"/>
      <c r="C18" s="4"/>
      <c r="D18" s="4"/>
      <c r="E18" s="4"/>
      <c r="F18" s="4"/>
      <c r="G18" s="4"/>
      <c r="H18" s="4"/>
      <c r="I18" s="4"/>
      <c r="J18" s="4"/>
      <c r="K18" s="4"/>
      <c r="L18" s="18"/>
      <c r="M18" s="4"/>
      <c r="N18" s="4"/>
      <c r="O18" s="4"/>
      <c r="P18" s="4"/>
      <c r="Q18" s="4"/>
      <c r="R18" s="18"/>
      <c r="S18" s="4"/>
      <c r="T18" s="4"/>
      <c r="U18" s="4"/>
      <c r="V18" s="4"/>
      <c r="W18" s="4"/>
      <c r="X18" s="18"/>
      <c r="Y18" s="4"/>
      <c r="Z18" s="4"/>
      <c r="AA18" s="4"/>
      <c r="AB18" s="4"/>
      <c r="AC18" s="4"/>
      <c r="AD18" s="18"/>
      <c r="AE18" s="4"/>
      <c r="AF18" s="5">
        <f>SUMIF(TPerfo_indi1415[[#This Row],[02/09/2024]:[30/09/2024]],"&gt;"&amp;0)</f>
        <v>0</v>
      </c>
      <c r="AG18" s="5">
        <f>COUNTIFS(TPerfo_indi1415[[#This Row],[02/09/2024]:[30/09/2024]],"&gt;"&amp;0)</f>
        <v>0</v>
      </c>
      <c r="AH18" s="4"/>
      <c r="AI18" s="5">
        <f>NETWORKDAYS(Feuil2!$D$2,Feuil2!$D$3)</f>
        <v>21</v>
      </c>
      <c r="AJ18" s="7">
        <f>SUM(TPerfo_indi1415[[#This Row],[Jours ouvrés]],TPerfo_indi1415[[#This Row],[Nbre de samedi]])</f>
        <v>21</v>
      </c>
    </row>
    <row r="19" spans="1:36" x14ac:dyDescent="0.3">
      <c r="A19" s="6"/>
      <c r="B19" s="4"/>
      <c r="C19" s="4"/>
      <c r="D19" s="4"/>
      <c r="E19" s="4"/>
      <c r="F19" s="4"/>
      <c r="G19" s="4"/>
      <c r="H19" s="4"/>
      <c r="I19" s="4"/>
      <c r="J19" s="4"/>
      <c r="K19" s="4"/>
      <c r="L19" s="18"/>
      <c r="M19" s="4"/>
      <c r="N19" s="4"/>
      <c r="O19" s="4"/>
      <c r="P19" s="4"/>
      <c r="Q19" s="4"/>
      <c r="R19" s="18"/>
      <c r="S19" s="4"/>
      <c r="T19" s="4"/>
      <c r="U19" s="4"/>
      <c r="V19" s="4"/>
      <c r="W19" s="4"/>
      <c r="X19" s="18"/>
      <c r="Y19" s="4"/>
      <c r="Z19" s="4"/>
      <c r="AA19" s="4"/>
      <c r="AB19" s="4"/>
      <c r="AC19" s="4"/>
      <c r="AD19" s="18"/>
      <c r="AE19" s="4"/>
      <c r="AF19" s="5">
        <f>SUMIF(TPerfo_indi1415[[#This Row],[02/09/2024]:[30/09/2024]],"&gt;"&amp;0)</f>
        <v>0</v>
      </c>
      <c r="AG19" s="5">
        <f>COUNTIFS(TPerfo_indi1415[[#This Row],[02/09/2024]:[30/09/2024]],"&gt;"&amp;0)</f>
        <v>0</v>
      </c>
      <c r="AH19" s="4"/>
      <c r="AI19" s="5">
        <f>NETWORKDAYS(Feuil2!$D$2,Feuil2!$D$3)</f>
        <v>21</v>
      </c>
      <c r="AJ19" s="7">
        <f>SUM(TPerfo_indi1415[[#This Row],[Jours ouvrés]],TPerfo_indi1415[[#This Row],[Nbre de samedi]])</f>
        <v>21</v>
      </c>
    </row>
    <row r="20" spans="1:36" x14ac:dyDescent="0.3">
      <c r="A20" s="6"/>
      <c r="B20" s="4"/>
      <c r="C20" s="4"/>
      <c r="D20" s="4"/>
      <c r="E20" s="4"/>
      <c r="F20" s="4"/>
      <c r="G20" s="4"/>
      <c r="H20" s="4"/>
      <c r="I20" s="4"/>
      <c r="J20" s="4"/>
      <c r="K20" s="4"/>
      <c r="L20" s="18"/>
      <c r="M20" s="4"/>
      <c r="N20" s="4"/>
      <c r="O20" s="4"/>
      <c r="P20" s="4"/>
      <c r="Q20" s="4"/>
      <c r="R20" s="18"/>
      <c r="S20" s="4"/>
      <c r="T20" s="4"/>
      <c r="U20" s="4"/>
      <c r="V20" s="4"/>
      <c r="W20" s="4"/>
      <c r="X20" s="18"/>
      <c r="Y20" s="4"/>
      <c r="Z20" s="4"/>
      <c r="AA20" s="4"/>
      <c r="AB20" s="4"/>
      <c r="AC20" s="4"/>
      <c r="AD20" s="18"/>
      <c r="AE20" s="4"/>
      <c r="AF20" s="5">
        <f>SUMIF(TPerfo_indi1415[[#This Row],[02/09/2024]:[30/09/2024]],"&gt;"&amp;0)</f>
        <v>0</v>
      </c>
      <c r="AG20" s="5">
        <f>COUNTIFS(TPerfo_indi1415[[#This Row],[02/09/2024]:[30/09/2024]],"&gt;"&amp;0)</f>
        <v>0</v>
      </c>
      <c r="AH20" s="4"/>
      <c r="AI20" s="5">
        <f>NETWORKDAYS(Feuil2!$D$2,Feuil2!$D$3)</f>
        <v>21</v>
      </c>
      <c r="AJ20" s="7">
        <f>SUM(TPerfo_indi1415[[#This Row],[Jours ouvrés]],TPerfo_indi1415[[#This Row],[Nbre de samedi]])</f>
        <v>21</v>
      </c>
    </row>
    <row r="21" spans="1:36" x14ac:dyDescent="0.3">
      <c r="A21" s="6"/>
      <c r="B21" s="4"/>
      <c r="C21" s="4"/>
      <c r="D21" s="4"/>
      <c r="E21" s="4"/>
      <c r="F21" s="4"/>
      <c r="G21" s="4"/>
      <c r="H21" s="4"/>
      <c r="I21" s="4"/>
      <c r="J21" s="4"/>
      <c r="K21" s="4"/>
      <c r="L21" s="18"/>
      <c r="M21" s="4"/>
      <c r="N21" s="4"/>
      <c r="O21" s="4"/>
      <c r="P21" s="4"/>
      <c r="Q21" s="4"/>
      <c r="R21" s="18"/>
      <c r="S21" s="4"/>
      <c r="T21" s="4"/>
      <c r="U21" s="4"/>
      <c r="V21" s="4"/>
      <c r="W21" s="4"/>
      <c r="X21" s="18"/>
      <c r="Y21" s="4"/>
      <c r="Z21" s="4"/>
      <c r="AA21" s="4"/>
      <c r="AB21" s="4"/>
      <c r="AC21" s="4"/>
      <c r="AD21" s="18"/>
      <c r="AE21" s="4"/>
      <c r="AF21" s="5">
        <f>SUMIF(TPerfo_indi1415[[#This Row],[02/09/2024]:[30/09/2024]],"&gt;"&amp;0)</f>
        <v>0</v>
      </c>
      <c r="AG21" s="5">
        <f>COUNTIFS(TPerfo_indi1415[[#This Row],[02/09/2024]:[30/09/2024]],"&gt;"&amp;0)</f>
        <v>0</v>
      </c>
      <c r="AH21" s="4"/>
      <c r="AI21" s="5">
        <f>NETWORKDAYS(Feuil2!$D$2,Feuil2!$D$3)</f>
        <v>21</v>
      </c>
      <c r="AJ21" s="7">
        <f>SUM(TPerfo_indi1415[[#This Row],[Jours ouvrés]],TPerfo_indi1415[[#This Row],[Nbre de samedi]])</f>
        <v>21</v>
      </c>
    </row>
    <row r="22" spans="1:36" x14ac:dyDescent="0.3">
      <c r="A22" s="6"/>
      <c r="B22" s="4"/>
      <c r="C22" s="4"/>
      <c r="D22" s="4"/>
      <c r="E22" s="4"/>
      <c r="F22" s="4"/>
      <c r="G22" s="4"/>
      <c r="H22" s="4"/>
      <c r="I22" s="4"/>
      <c r="J22" s="4"/>
      <c r="K22" s="4"/>
      <c r="L22" s="18"/>
      <c r="M22" s="4"/>
      <c r="N22" s="4"/>
      <c r="O22" s="4"/>
      <c r="P22" s="4"/>
      <c r="Q22" s="4"/>
      <c r="R22" s="18"/>
      <c r="S22" s="4"/>
      <c r="T22" s="4"/>
      <c r="U22" s="4"/>
      <c r="V22" s="4"/>
      <c r="W22" s="4"/>
      <c r="X22" s="18"/>
      <c r="Y22" s="4"/>
      <c r="Z22" s="4"/>
      <c r="AA22" s="4"/>
      <c r="AB22" s="4"/>
      <c r="AC22" s="4"/>
      <c r="AD22" s="18"/>
      <c r="AE22" s="4"/>
      <c r="AF22" s="5">
        <f>SUMIF(TPerfo_indi1415[[#This Row],[02/09/2024]:[30/09/2024]],"&gt;"&amp;0)</f>
        <v>0</v>
      </c>
      <c r="AG22" s="5">
        <f>COUNTIFS(TPerfo_indi1415[[#This Row],[02/09/2024]:[30/09/2024]],"&gt;"&amp;0)</f>
        <v>0</v>
      </c>
      <c r="AH22" s="4"/>
      <c r="AI22" s="5">
        <f>NETWORKDAYS(Feuil2!$D$2,Feuil2!$D$3)</f>
        <v>21</v>
      </c>
      <c r="AJ22" s="7">
        <f>SUM(TPerfo_indi1415[[#This Row],[Jours ouvrés]],TPerfo_indi1415[[#This Row],[Nbre de samedi]])</f>
        <v>21</v>
      </c>
    </row>
    <row r="23" spans="1:36" x14ac:dyDescent="0.3">
      <c r="A23" s="6"/>
      <c r="B23" s="4"/>
      <c r="C23" s="4"/>
      <c r="D23" s="4"/>
      <c r="E23" s="4"/>
      <c r="F23" s="4"/>
      <c r="G23" s="4"/>
      <c r="H23" s="4"/>
      <c r="I23" s="4"/>
      <c r="J23" s="4"/>
      <c r="K23" s="4"/>
      <c r="L23" s="18"/>
      <c r="M23" s="4"/>
      <c r="N23" s="4"/>
      <c r="O23" s="4"/>
      <c r="P23" s="4"/>
      <c r="Q23" s="4"/>
      <c r="R23" s="18"/>
      <c r="S23" s="4"/>
      <c r="T23" s="4"/>
      <c r="U23" s="4"/>
      <c r="V23" s="4"/>
      <c r="W23" s="4"/>
      <c r="X23" s="18"/>
      <c r="Y23" s="4"/>
      <c r="Z23" s="4"/>
      <c r="AA23" s="4"/>
      <c r="AB23" s="4"/>
      <c r="AC23" s="4"/>
      <c r="AD23" s="18"/>
      <c r="AE23" s="4"/>
      <c r="AF23" s="5">
        <f>SUMIF(TPerfo_indi1415[[#This Row],[02/09/2024]:[30/09/2024]],"&gt;"&amp;0)</f>
        <v>0</v>
      </c>
      <c r="AG23" s="5">
        <f>COUNTIFS(TPerfo_indi1415[[#This Row],[02/09/2024]:[30/09/2024]],"&gt;"&amp;0)</f>
        <v>0</v>
      </c>
      <c r="AH23" s="4"/>
      <c r="AI23" s="5">
        <f>NETWORKDAYS(Feuil2!$D$2,Feuil2!$D$3)</f>
        <v>21</v>
      </c>
      <c r="AJ23" s="7">
        <f>SUM(TPerfo_indi1415[[#This Row],[Jours ouvrés]],TPerfo_indi1415[[#This Row],[Nbre de samedi]])</f>
        <v>21</v>
      </c>
    </row>
    <row r="24" spans="1:36" x14ac:dyDescent="0.3">
      <c r="A24" s="6"/>
      <c r="B24" s="4"/>
      <c r="C24" s="4"/>
      <c r="D24" s="4"/>
      <c r="E24" s="4"/>
      <c r="F24" s="4"/>
      <c r="G24" s="4"/>
      <c r="H24" s="4"/>
      <c r="I24" s="4"/>
      <c r="J24" s="4"/>
      <c r="K24" s="4"/>
      <c r="L24" s="18"/>
      <c r="M24" s="4"/>
      <c r="N24" s="4"/>
      <c r="O24" s="4"/>
      <c r="P24" s="4"/>
      <c r="Q24" s="4"/>
      <c r="R24" s="18"/>
      <c r="S24" s="4"/>
      <c r="T24" s="4"/>
      <c r="U24" s="4"/>
      <c r="V24" s="4"/>
      <c r="W24" s="4"/>
      <c r="X24" s="18"/>
      <c r="Y24" s="4"/>
      <c r="Z24" s="4"/>
      <c r="AA24" s="4"/>
      <c r="AB24" s="4"/>
      <c r="AC24" s="4"/>
      <c r="AD24" s="18"/>
      <c r="AE24" s="4"/>
      <c r="AF24" s="5">
        <f>SUMIF(TPerfo_indi1415[[#This Row],[02/09/2024]:[30/09/2024]],"&gt;"&amp;0)</f>
        <v>0</v>
      </c>
      <c r="AG24" s="5">
        <f>COUNTIFS(TPerfo_indi1415[[#This Row],[02/09/2024]:[30/09/2024]],"&gt;"&amp;0)</f>
        <v>0</v>
      </c>
      <c r="AH24" s="4"/>
      <c r="AI24" s="5">
        <f>NETWORKDAYS(Feuil2!$D$2,Feuil2!$D$3)</f>
        <v>21</v>
      </c>
      <c r="AJ24" s="7">
        <f>SUM(TPerfo_indi1415[[#This Row],[Jours ouvrés]],TPerfo_indi1415[[#This Row],[Nbre de samedi]])</f>
        <v>21</v>
      </c>
    </row>
    <row r="25" spans="1:36" x14ac:dyDescent="0.3">
      <c r="A25" s="6"/>
      <c r="B25" s="4"/>
      <c r="C25" s="4"/>
      <c r="D25" s="4"/>
      <c r="E25" s="4"/>
      <c r="F25" s="4"/>
      <c r="G25" s="4"/>
      <c r="H25" s="4"/>
      <c r="I25" s="4"/>
      <c r="J25" s="4"/>
      <c r="K25" s="4"/>
      <c r="L25" s="18"/>
      <c r="M25" s="4"/>
      <c r="N25" s="4"/>
      <c r="O25" s="4"/>
      <c r="P25" s="4"/>
      <c r="Q25" s="4"/>
      <c r="R25" s="18"/>
      <c r="S25" s="4"/>
      <c r="T25" s="4"/>
      <c r="U25" s="4"/>
      <c r="V25" s="4"/>
      <c r="W25" s="4"/>
      <c r="X25" s="18"/>
      <c r="Y25" s="4"/>
      <c r="Z25" s="4"/>
      <c r="AA25" s="4"/>
      <c r="AB25" s="4"/>
      <c r="AC25" s="4"/>
      <c r="AD25" s="18"/>
      <c r="AE25" s="4"/>
      <c r="AF25" s="5">
        <f>SUMIF(TPerfo_indi1415[[#This Row],[02/09/2024]:[30/09/2024]],"&gt;"&amp;0)</f>
        <v>0</v>
      </c>
      <c r="AG25" s="5">
        <f>COUNTIFS(TPerfo_indi1415[[#This Row],[02/09/2024]:[30/09/2024]],"&gt;"&amp;0)</f>
        <v>0</v>
      </c>
      <c r="AH25" s="4"/>
      <c r="AI25" s="5">
        <f>NETWORKDAYS(Feuil2!$D$2,Feuil2!$D$3)</f>
        <v>21</v>
      </c>
      <c r="AJ25" s="7">
        <f>SUM(TPerfo_indi1415[[#This Row],[Jours ouvrés]],TPerfo_indi1415[[#This Row],[Nbre de samedi]])</f>
        <v>21</v>
      </c>
    </row>
    <row r="26" spans="1:36" x14ac:dyDescent="0.3">
      <c r="A26" s="6"/>
      <c r="B26" s="4"/>
      <c r="C26" s="4"/>
      <c r="D26" s="4"/>
      <c r="E26" s="4"/>
      <c r="F26" s="4"/>
      <c r="G26" s="4"/>
      <c r="H26" s="4"/>
      <c r="I26" s="4"/>
      <c r="J26" s="4"/>
      <c r="K26" s="4"/>
      <c r="L26" s="18"/>
      <c r="M26" s="4"/>
      <c r="N26" s="4"/>
      <c r="O26" s="4"/>
      <c r="P26" s="4"/>
      <c r="Q26" s="4"/>
      <c r="R26" s="18"/>
      <c r="S26" s="4"/>
      <c r="T26" s="4"/>
      <c r="U26" s="4"/>
      <c r="V26" s="4"/>
      <c r="W26" s="4"/>
      <c r="X26" s="18"/>
      <c r="Y26" s="4"/>
      <c r="Z26" s="4"/>
      <c r="AA26" s="4"/>
      <c r="AB26" s="4"/>
      <c r="AC26" s="4"/>
      <c r="AD26" s="18"/>
      <c r="AE26" s="4"/>
      <c r="AF26" s="5">
        <f>SUMIF(TPerfo_indi1415[[#This Row],[02/09/2024]:[30/09/2024]],"&gt;"&amp;0)</f>
        <v>0</v>
      </c>
      <c r="AG26" s="5">
        <f>COUNTIFS(TPerfo_indi1415[[#This Row],[02/09/2024]:[30/09/2024]],"&gt;"&amp;0)</f>
        <v>0</v>
      </c>
      <c r="AH26" s="4"/>
      <c r="AI26" s="5">
        <f>NETWORKDAYS(Feuil2!$D$2,Feuil2!$D$3)</f>
        <v>21</v>
      </c>
      <c r="AJ26" s="7">
        <f>SUM(TPerfo_indi1415[[#This Row],[Jours ouvrés]],TPerfo_indi1415[[#This Row],[Nbre de samedi]])</f>
        <v>21</v>
      </c>
    </row>
    <row r="27" spans="1:36" x14ac:dyDescent="0.3">
      <c r="A27" s="6"/>
      <c r="B27" s="4"/>
      <c r="C27" s="4"/>
      <c r="D27" s="4"/>
      <c r="E27" s="4"/>
      <c r="F27" s="4"/>
      <c r="G27" s="4"/>
      <c r="H27" s="4"/>
      <c r="I27" s="4"/>
      <c r="J27" s="4"/>
      <c r="K27" s="4"/>
      <c r="L27" s="18"/>
      <c r="M27" s="4"/>
      <c r="N27" s="4"/>
      <c r="O27" s="4"/>
      <c r="P27" s="4"/>
      <c r="Q27" s="4"/>
      <c r="R27" s="18"/>
      <c r="S27" s="4"/>
      <c r="T27" s="4"/>
      <c r="U27" s="4"/>
      <c r="V27" s="4"/>
      <c r="W27" s="4"/>
      <c r="X27" s="18"/>
      <c r="Y27" s="4"/>
      <c r="Z27" s="4"/>
      <c r="AA27" s="4"/>
      <c r="AB27" s="4"/>
      <c r="AC27" s="4"/>
      <c r="AD27" s="18"/>
      <c r="AE27" s="4"/>
      <c r="AF27" s="5">
        <f>SUMIF(TPerfo_indi1415[[#This Row],[02/09/2024]:[30/09/2024]],"&gt;"&amp;0)</f>
        <v>0</v>
      </c>
      <c r="AG27" s="5">
        <f>COUNTIFS(TPerfo_indi1415[[#This Row],[02/09/2024]:[30/09/2024]],"&gt;"&amp;0)</f>
        <v>0</v>
      </c>
      <c r="AH27" s="4"/>
      <c r="AI27" s="5">
        <f>NETWORKDAYS(Feuil2!$D$2,Feuil2!$D$3)</f>
        <v>21</v>
      </c>
      <c r="AJ27" s="7">
        <f>SUM(TPerfo_indi1415[[#This Row],[Jours ouvrés]],TPerfo_indi1415[[#This Row],[Nbre de samedi]])</f>
        <v>21</v>
      </c>
    </row>
    <row r="28" spans="1:36" x14ac:dyDescent="0.3">
      <c r="A28" s="6"/>
      <c r="B28" s="4"/>
      <c r="C28" s="4"/>
      <c r="D28" s="4"/>
      <c r="E28" s="4"/>
      <c r="F28" s="4"/>
      <c r="G28" s="4"/>
      <c r="H28" s="4"/>
      <c r="I28" s="4"/>
      <c r="J28" s="4"/>
      <c r="K28" s="4"/>
      <c r="L28" s="18"/>
      <c r="M28" s="4"/>
      <c r="N28" s="4"/>
      <c r="O28" s="4"/>
      <c r="P28" s="4"/>
      <c r="Q28" s="4"/>
      <c r="R28" s="18"/>
      <c r="S28" s="4"/>
      <c r="T28" s="4"/>
      <c r="U28" s="4"/>
      <c r="V28" s="4"/>
      <c r="W28" s="4"/>
      <c r="X28" s="18"/>
      <c r="Y28" s="4"/>
      <c r="Z28" s="4"/>
      <c r="AA28" s="4"/>
      <c r="AB28" s="4"/>
      <c r="AC28" s="4"/>
      <c r="AD28" s="18"/>
      <c r="AE28" s="4"/>
      <c r="AF28" s="5">
        <f>SUMIF(TPerfo_indi1415[[#This Row],[02/09/2024]:[30/09/2024]],"&gt;"&amp;0)</f>
        <v>0</v>
      </c>
      <c r="AG28" s="5">
        <f>COUNTIFS(TPerfo_indi1415[[#This Row],[02/09/2024]:[30/09/2024]],"&gt;"&amp;0)</f>
        <v>0</v>
      </c>
      <c r="AH28" s="4"/>
      <c r="AI28" s="5">
        <f>NETWORKDAYS(Feuil2!$D$2,Feuil2!$D$3)</f>
        <v>21</v>
      </c>
      <c r="AJ28" s="7">
        <f>SUM(TPerfo_indi1415[[#This Row],[Jours ouvrés]],TPerfo_indi1415[[#This Row],[Nbre de samedi]])</f>
        <v>21</v>
      </c>
    </row>
    <row r="29" spans="1:36" x14ac:dyDescent="0.3">
      <c r="A29" s="6"/>
      <c r="B29" s="4"/>
      <c r="C29" s="4"/>
      <c r="D29" s="4"/>
      <c r="E29" s="4"/>
      <c r="F29" s="4"/>
      <c r="G29" s="4"/>
      <c r="H29" s="4"/>
      <c r="I29" s="4"/>
      <c r="J29" s="4"/>
      <c r="K29" s="4"/>
      <c r="L29" s="18"/>
      <c r="M29" s="4"/>
      <c r="N29" s="4"/>
      <c r="O29" s="4"/>
      <c r="P29" s="4"/>
      <c r="Q29" s="4"/>
      <c r="R29" s="18"/>
      <c r="S29" s="4"/>
      <c r="T29" s="4"/>
      <c r="U29" s="4"/>
      <c r="V29" s="4"/>
      <c r="W29" s="4"/>
      <c r="X29" s="18"/>
      <c r="Y29" s="4"/>
      <c r="Z29" s="4"/>
      <c r="AA29" s="4"/>
      <c r="AB29" s="4"/>
      <c r="AC29" s="4"/>
      <c r="AD29" s="18"/>
      <c r="AE29" s="4"/>
      <c r="AF29" s="5">
        <f>SUMIF(TPerfo_indi1415[[#This Row],[02/09/2024]:[30/09/2024]],"&gt;"&amp;0)</f>
        <v>0</v>
      </c>
      <c r="AG29" s="5">
        <f>COUNTIFS(TPerfo_indi1415[[#This Row],[02/09/2024]:[30/09/2024]],"&gt;"&amp;0)</f>
        <v>0</v>
      </c>
      <c r="AH29" s="4"/>
      <c r="AI29" s="5">
        <f>NETWORKDAYS(Feuil2!$D$2,Feuil2!$D$3)</f>
        <v>21</v>
      </c>
      <c r="AJ29" s="7">
        <f>SUM(TPerfo_indi1415[[#This Row],[Jours ouvrés]],TPerfo_indi1415[[#This Row],[Nbre de samedi]])</f>
        <v>21</v>
      </c>
    </row>
    <row r="30" spans="1:36" x14ac:dyDescent="0.3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18"/>
      <c r="M30" s="4"/>
      <c r="N30" s="4"/>
      <c r="O30" s="4"/>
      <c r="P30" s="4"/>
      <c r="Q30" s="4"/>
      <c r="R30" s="18"/>
      <c r="S30" s="4"/>
      <c r="T30" s="4"/>
      <c r="U30" s="4"/>
      <c r="V30" s="4"/>
      <c r="W30" s="4"/>
      <c r="X30" s="18"/>
      <c r="Y30" s="4"/>
      <c r="Z30" s="4"/>
      <c r="AA30" s="4"/>
      <c r="AB30" s="4"/>
      <c r="AC30" s="4"/>
      <c r="AD30" s="18"/>
      <c r="AE30" s="4"/>
      <c r="AF30" s="5">
        <f>SUMIF(TPerfo_indi1415[[#This Row],[02/09/2024]:[30/09/2024]],"&gt;"&amp;0)</f>
        <v>0</v>
      </c>
      <c r="AG30" s="5">
        <f>COUNTIFS(TPerfo_indi1415[[#This Row],[02/09/2024]:[30/09/2024]],"&gt;"&amp;0)</f>
        <v>0</v>
      </c>
      <c r="AH30" s="4"/>
      <c r="AI30" s="5">
        <f>NETWORKDAYS(Feuil2!$D$2,Feuil2!$D$3)</f>
        <v>21</v>
      </c>
      <c r="AJ30" s="7">
        <f>SUM(TPerfo_indi1415[[#This Row],[Jours ouvrés]],TPerfo_indi1415[[#This Row],[Nbre de samedi]])</f>
        <v>21</v>
      </c>
    </row>
    <row r="31" spans="1:36" x14ac:dyDescent="0.3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18"/>
      <c r="M31" s="4"/>
      <c r="N31" s="4"/>
      <c r="O31" s="4"/>
      <c r="P31" s="4"/>
      <c r="Q31" s="4"/>
      <c r="R31" s="18"/>
      <c r="S31" s="4"/>
      <c r="T31" s="4"/>
      <c r="U31" s="4"/>
      <c r="V31" s="4"/>
      <c r="W31" s="4"/>
      <c r="X31" s="18"/>
      <c r="Y31" s="4"/>
      <c r="Z31" s="4"/>
      <c r="AA31" s="4"/>
      <c r="AB31" s="4"/>
      <c r="AC31" s="4"/>
      <c r="AD31" s="18"/>
      <c r="AE31" s="4"/>
      <c r="AF31" s="5">
        <f>SUMIF(TPerfo_indi1415[[#This Row],[02/09/2024]:[30/09/2024]],"&gt;"&amp;0)</f>
        <v>0</v>
      </c>
      <c r="AG31" s="5">
        <f>COUNTIFS(TPerfo_indi1415[[#This Row],[02/09/2024]:[30/09/2024]],"&gt;"&amp;0)</f>
        <v>0</v>
      </c>
      <c r="AH31" s="4"/>
      <c r="AI31" s="5">
        <f>NETWORKDAYS(Feuil2!$D$2,Feuil2!$D$3)</f>
        <v>21</v>
      </c>
      <c r="AJ31" s="7">
        <f>SUM(TPerfo_indi1415[[#This Row],[Jours ouvrés]],TPerfo_indi1415[[#This Row],[Nbre de samedi]])</f>
        <v>21</v>
      </c>
    </row>
    <row r="32" spans="1:36" x14ac:dyDescent="0.3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18"/>
      <c r="M32" s="4"/>
      <c r="N32" s="4"/>
      <c r="O32" s="4"/>
      <c r="P32" s="4"/>
      <c r="Q32" s="4"/>
      <c r="R32" s="18"/>
      <c r="S32" s="4"/>
      <c r="T32" s="4"/>
      <c r="U32" s="4"/>
      <c r="V32" s="4"/>
      <c r="W32" s="4"/>
      <c r="X32" s="18"/>
      <c r="Y32" s="4"/>
      <c r="Z32" s="4"/>
      <c r="AA32" s="4"/>
      <c r="AB32" s="4"/>
      <c r="AC32" s="4"/>
      <c r="AD32" s="18"/>
      <c r="AE32" s="4"/>
      <c r="AF32" s="5">
        <f>SUMIF(TPerfo_indi1415[[#This Row],[02/09/2024]:[30/09/2024]],"&gt;"&amp;0)</f>
        <v>0</v>
      </c>
      <c r="AG32" s="5">
        <f>COUNTIFS(TPerfo_indi1415[[#This Row],[02/09/2024]:[30/09/2024]],"&gt;"&amp;0)</f>
        <v>0</v>
      </c>
      <c r="AH32" s="4"/>
      <c r="AI32" s="5">
        <f>NETWORKDAYS(Feuil2!$D$2,Feuil2!$D$3)</f>
        <v>21</v>
      </c>
      <c r="AJ32" s="7">
        <f>SUM(TPerfo_indi1415[[#This Row],[Jours ouvrés]],TPerfo_indi1415[[#This Row],[Nbre de samedi]])</f>
        <v>21</v>
      </c>
    </row>
    <row r="33" spans="1:36" x14ac:dyDescent="0.3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18"/>
      <c r="M33" s="4"/>
      <c r="N33" s="4"/>
      <c r="O33" s="4"/>
      <c r="P33" s="4"/>
      <c r="Q33" s="4"/>
      <c r="R33" s="18"/>
      <c r="S33" s="4"/>
      <c r="T33" s="4"/>
      <c r="U33" s="4"/>
      <c r="V33" s="4"/>
      <c r="W33" s="4"/>
      <c r="X33" s="18"/>
      <c r="Y33" s="4"/>
      <c r="Z33" s="4"/>
      <c r="AA33" s="4"/>
      <c r="AB33" s="4"/>
      <c r="AC33" s="4"/>
      <c r="AD33" s="18"/>
      <c r="AE33" s="4"/>
      <c r="AF33" s="5">
        <f>SUMIF(TPerfo_indi1415[[#This Row],[02/09/2024]:[30/09/2024]],"&gt;"&amp;0)</f>
        <v>0</v>
      </c>
      <c r="AG33" s="5">
        <f>COUNTIFS(TPerfo_indi1415[[#This Row],[02/09/2024]:[30/09/2024]],"&gt;"&amp;0)</f>
        <v>0</v>
      </c>
      <c r="AH33" s="4"/>
      <c r="AI33" s="5">
        <f>NETWORKDAYS(Feuil2!$D$2,Feuil2!$D$3)</f>
        <v>21</v>
      </c>
      <c r="AJ33" s="7">
        <f>SUM(TPerfo_indi1415[[#This Row],[Jours ouvrés]],TPerfo_indi1415[[#This Row],[Nbre de samedi]])</f>
        <v>21</v>
      </c>
    </row>
    <row r="34" spans="1:36" x14ac:dyDescent="0.3">
      <c r="A34" s="6"/>
      <c r="B34" s="4"/>
      <c r="C34" s="4"/>
      <c r="D34" s="4"/>
      <c r="E34" s="4"/>
      <c r="F34" s="4"/>
      <c r="G34" s="4"/>
      <c r="H34" s="4"/>
      <c r="I34" s="4"/>
      <c r="J34" s="4"/>
      <c r="K34" s="4"/>
      <c r="L34" s="18"/>
      <c r="M34" s="4"/>
      <c r="N34" s="4"/>
      <c r="O34" s="4"/>
      <c r="P34" s="4"/>
      <c r="Q34" s="4"/>
      <c r="R34" s="18"/>
      <c r="S34" s="4"/>
      <c r="T34" s="4"/>
      <c r="U34" s="4"/>
      <c r="V34" s="4"/>
      <c r="W34" s="4"/>
      <c r="X34" s="18"/>
      <c r="Y34" s="4"/>
      <c r="Z34" s="4"/>
      <c r="AA34" s="4"/>
      <c r="AB34" s="4"/>
      <c r="AC34" s="4"/>
      <c r="AD34" s="18"/>
      <c r="AE34" s="4"/>
      <c r="AF34" s="5">
        <f>SUMIF(TPerfo_indi1415[[#This Row],[02/09/2024]:[30/09/2024]],"&gt;"&amp;0)</f>
        <v>0</v>
      </c>
      <c r="AG34" s="5">
        <f>COUNTIFS(TPerfo_indi1415[[#This Row],[02/09/2024]:[30/09/2024]],"&gt;"&amp;0)</f>
        <v>0</v>
      </c>
      <c r="AH34" s="4"/>
      <c r="AI34" s="5">
        <f>NETWORKDAYS(Feuil2!$D$2,Feuil2!$D$3)</f>
        <v>21</v>
      </c>
      <c r="AJ34" s="7">
        <f>SUM(TPerfo_indi1415[[#This Row],[Jours ouvrés]],TPerfo_indi1415[[#This Row],[Nbre de samedi]])</f>
        <v>21</v>
      </c>
    </row>
    <row r="35" spans="1:36" x14ac:dyDescent="0.3">
      <c r="A35" s="15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9"/>
      <c r="M35" s="16"/>
      <c r="N35" s="16"/>
      <c r="O35" s="16"/>
      <c r="P35" s="16"/>
      <c r="Q35" s="16"/>
      <c r="R35" s="19"/>
      <c r="S35" s="16"/>
      <c r="T35" s="16"/>
      <c r="U35" s="16"/>
      <c r="V35" s="16"/>
      <c r="W35" s="16"/>
      <c r="X35" s="19"/>
      <c r="Y35" s="16"/>
      <c r="Z35" s="16"/>
      <c r="AA35" s="16"/>
      <c r="AB35" s="16"/>
      <c r="AC35" s="16"/>
      <c r="AD35" s="19"/>
      <c r="AE35" s="16"/>
      <c r="AF35" s="5">
        <f>SUMIF(TPerfo_indi1415[[#This Row],[02/09/2024]:[30/09/2024]],"&gt;"&amp;0)</f>
        <v>0</v>
      </c>
      <c r="AG35" s="5">
        <f>COUNTIFS(TPerfo_indi1415[[#This Row],[02/09/2024]:[30/09/2024]],"&gt;"&amp;0)</f>
        <v>0</v>
      </c>
      <c r="AH35" s="16"/>
      <c r="AI35" s="5">
        <f>NETWORKDAYS(Feuil2!$D$2,Feuil2!$D$3)</f>
        <v>21</v>
      </c>
      <c r="AJ35" s="7">
        <f>SUM(TPerfo_indi1415[[#This Row],[Jours ouvrés]],TPerfo_indi1415[[#This Row],[Nbre de samedi]])</f>
        <v>21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C396F-2030-4102-8EF8-94000E70D26A}">
  <dimension ref="A5:AJ35"/>
  <sheetViews>
    <sheetView topLeftCell="C1" workbookViewId="0">
      <selection activeCell="AE5" sqref="AE5"/>
    </sheetView>
  </sheetViews>
  <sheetFormatPr baseColWidth="10" defaultRowHeight="14.4" x14ac:dyDescent="0.3"/>
  <cols>
    <col min="5" max="5" width="13.6640625" customWidth="1"/>
    <col min="7" max="32" width="5.77734375" customWidth="1"/>
    <col min="33" max="33" width="6" customWidth="1"/>
    <col min="34" max="34" width="6.21875" bestFit="1" customWidth="1"/>
    <col min="35" max="35" width="6" bestFit="1" customWidth="1"/>
    <col min="36" max="36" width="6.21875" bestFit="1" customWidth="1"/>
  </cols>
  <sheetData>
    <row r="5" spans="1:36" ht="51" customHeight="1" x14ac:dyDescent="0.3">
      <c r="A5" s="8" t="s">
        <v>0</v>
      </c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21" t="s">
        <v>14</v>
      </c>
      <c r="H5" s="21" t="s">
        <v>15</v>
      </c>
      <c r="I5" s="21" t="s">
        <v>16</v>
      </c>
      <c r="J5" s="21" t="s">
        <v>17</v>
      </c>
      <c r="K5" s="21" t="s">
        <v>18</v>
      </c>
      <c r="L5" s="20" t="s">
        <v>19</v>
      </c>
      <c r="M5" s="21" t="s">
        <v>20</v>
      </c>
      <c r="N5" s="21" t="s">
        <v>21</v>
      </c>
      <c r="O5" s="21" t="s">
        <v>22</v>
      </c>
      <c r="P5" s="21" t="s">
        <v>23</v>
      </c>
      <c r="Q5" s="21" t="s">
        <v>24</v>
      </c>
      <c r="R5" s="20" t="s">
        <v>25</v>
      </c>
      <c r="S5" s="21" t="s">
        <v>26</v>
      </c>
      <c r="T5" s="21" t="s">
        <v>27</v>
      </c>
      <c r="U5" s="21" t="s">
        <v>28</v>
      </c>
      <c r="V5" s="21" t="s">
        <v>29</v>
      </c>
      <c r="W5" s="21" t="s">
        <v>30</v>
      </c>
      <c r="X5" s="20" t="s">
        <v>31</v>
      </c>
      <c r="Y5" s="21" t="s">
        <v>32</v>
      </c>
      <c r="Z5" s="21" t="s">
        <v>33</v>
      </c>
      <c r="AA5" s="21" t="s">
        <v>34</v>
      </c>
      <c r="AB5" s="21" t="s">
        <v>35</v>
      </c>
      <c r="AC5" s="21" t="s">
        <v>36</v>
      </c>
      <c r="AD5" s="20" t="s">
        <v>37</v>
      </c>
      <c r="AE5" s="21" t="s">
        <v>38</v>
      </c>
      <c r="AF5" s="12" t="s">
        <v>13</v>
      </c>
      <c r="AG5" s="13" t="s">
        <v>10</v>
      </c>
      <c r="AH5" s="13" t="s">
        <v>7</v>
      </c>
      <c r="AI5" s="13" t="s">
        <v>8</v>
      </c>
      <c r="AJ5" s="14" t="s">
        <v>9</v>
      </c>
    </row>
    <row r="6" spans="1:36" x14ac:dyDescent="0.3">
      <c r="A6" s="6"/>
      <c r="B6" s="4"/>
      <c r="C6" s="4"/>
      <c r="D6" s="4"/>
      <c r="E6" s="4"/>
      <c r="F6" s="4"/>
      <c r="G6" s="5"/>
      <c r="H6" s="5"/>
      <c r="I6" s="5"/>
      <c r="J6" s="5"/>
      <c r="K6" s="5"/>
      <c r="L6" s="17"/>
      <c r="M6" s="5"/>
      <c r="N6" s="5"/>
      <c r="O6" s="5"/>
      <c r="P6" s="5"/>
      <c r="Q6" s="5"/>
      <c r="R6" s="17"/>
      <c r="S6" s="5"/>
      <c r="T6" s="5"/>
      <c r="U6" s="5"/>
      <c r="V6" s="5"/>
      <c r="W6" s="5"/>
      <c r="X6" s="17"/>
      <c r="Y6" s="5"/>
      <c r="Z6" s="5"/>
      <c r="AA6" s="5"/>
      <c r="AB6" s="5"/>
      <c r="AC6" s="5"/>
      <c r="AD6" s="17"/>
      <c r="AE6" s="5"/>
      <c r="AF6" s="5">
        <f>SUMIF(TPerfo_indi141516[[#This Row],[02/09/2024]:[30/09/2024]],"&gt;"&amp;0)</f>
        <v>0</v>
      </c>
      <c r="AG6" s="5">
        <f>COUNTIFS(TPerfo_indi141516[[#This Row],[02/09/2024]:[30/09/2024]],"&gt;"&amp;0)</f>
        <v>0</v>
      </c>
      <c r="AH6" s="5"/>
      <c r="AI6" s="5">
        <f>NETWORKDAYS(Feuil2!$E$2,Feuil2!$E$3)</f>
        <v>22</v>
      </c>
      <c r="AJ6" s="7">
        <f>SUM(TPerfo_indi141516[[#This Row],[Jours ouvrés]],TPerfo_indi141516[[#This Row],[Nbre de samedi]])</f>
        <v>22</v>
      </c>
    </row>
    <row r="7" spans="1:36" x14ac:dyDescent="0.3">
      <c r="A7" s="6"/>
      <c r="B7" s="4"/>
      <c r="C7" s="4"/>
      <c r="D7" s="4"/>
      <c r="E7" s="4"/>
      <c r="F7" s="4"/>
      <c r="G7" s="5"/>
      <c r="H7" s="5"/>
      <c r="I7" s="5"/>
      <c r="J7" s="5"/>
      <c r="K7" s="5"/>
      <c r="L7" s="17"/>
      <c r="M7" s="5"/>
      <c r="N7" s="5"/>
      <c r="O7" s="5"/>
      <c r="P7" s="5"/>
      <c r="Q7" s="5"/>
      <c r="R7" s="17"/>
      <c r="S7" s="5"/>
      <c r="T7" s="5"/>
      <c r="U7" s="5"/>
      <c r="V7" s="5"/>
      <c r="W7" s="5"/>
      <c r="X7" s="17"/>
      <c r="Y7" s="5"/>
      <c r="Z7" s="5"/>
      <c r="AA7" s="5"/>
      <c r="AB7" s="5"/>
      <c r="AC7" s="5"/>
      <c r="AD7" s="17"/>
      <c r="AE7" s="5"/>
      <c r="AF7" s="5">
        <f>SUMIF(TPerfo_indi141516[[#This Row],[02/09/2024]:[30/09/2024]],"&gt;"&amp;0)</f>
        <v>0</v>
      </c>
      <c r="AG7" s="5">
        <f>COUNTIFS(TPerfo_indi141516[[#This Row],[02/09/2024]:[30/09/2024]],"&gt;"&amp;0)</f>
        <v>0</v>
      </c>
      <c r="AH7" s="5"/>
      <c r="AI7" s="5">
        <f>NETWORKDAYS(Feuil2!$E$2,Feuil2!$E$3)</f>
        <v>22</v>
      </c>
      <c r="AJ7" s="7">
        <f>SUM(TPerfo_indi141516[[#This Row],[Jours ouvrés]],TPerfo_indi141516[[#This Row],[Nbre de samedi]])</f>
        <v>22</v>
      </c>
    </row>
    <row r="8" spans="1:36" x14ac:dyDescent="0.3">
      <c r="A8" s="6"/>
      <c r="B8" s="4"/>
      <c r="C8" s="4"/>
      <c r="D8" s="4"/>
      <c r="E8" s="4"/>
      <c r="F8" s="4"/>
      <c r="G8" s="5"/>
      <c r="H8" s="5"/>
      <c r="I8" s="5"/>
      <c r="J8" s="5"/>
      <c r="K8" s="5"/>
      <c r="L8" s="17"/>
      <c r="M8" s="5"/>
      <c r="N8" s="5"/>
      <c r="O8" s="5"/>
      <c r="P8" s="5"/>
      <c r="Q8" s="5"/>
      <c r="R8" s="17"/>
      <c r="S8" s="5"/>
      <c r="T8" s="5"/>
      <c r="U8" s="5"/>
      <c r="V8" s="5"/>
      <c r="W8" s="5"/>
      <c r="X8" s="17"/>
      <c r="Y8" s="5"/>
      <c r="Z8" s="5"/>
      <c r="AA8" s="5"/>
      <c r="AB8" s="5"/>
      <c r="AC8" s="5"/>
      <c r="AD8" s="17"/>
      <c r="AE8" s="5"/>
      <c r="AF8" s="5">
        <f>SUMIF(TPerfo_indi141516[[#This Row],[02/09/2024]:[30/09/2024]],"&gt;"&amp;0)</f>
        <v>0</v>
      </c>
      <c r="AG8" s="5">
        <f>COUNTIFS(TPerfo_indi141516[[#This Row],[02/09/2024]:[30/09/2024]],"&gt;"&amp;0)</f>
        <v>0</v>
      </c>
      <c r="AH8" s="5"/>
      <c r="AI8" s="5">
        <f>NETWORKDAYS(Feuil2!$E$2,Feuil2!$E$3)</f>
        <v>22</v>
      </c>
      <c r="AJ8" s="7">
        <f>SUM(TPerfo_indi141516[[#This Row],[Jours ouvrés]],TPerfo_indi141516[[#This Row],[Nbre de samedi]])</f>
        <v>22</v>
      </c>
    </row>
    <row r="9" spans="1:36" x14ac:dyDescent="0.3">
      <c r="A9" s="6"/>
      <c r="B9" s="4"/>
      <c r="C9" s="4"/>
      <c r="D9" s="4"/>
      <c r="E9" s="4"/>
      <c r="F9" s="4"/>
      <c r="G9" s="5"/>
      <c r="H9" s="5"/>
      <c r="I9" s="5"/>
      <c r="J9" s="5"/>
      <c r="K9" s="5"/>
      <c r="L9" s="17"/>
      <c r="M9" s="5"/>
      <c r="N9" s="5"/>
      <c r="O9" s="5"/>
      <c r="P9" s="5"/>
      <c r="Q9" s="5"/>
      <c r="R9" s="17"/>
      <c r="S9" s="5"/>
      <c r="T9" s="5"/>
      <c r="U9" s="5"/>
      <c r="V9" s="5"/>
      <c r="W9" s="5"/>
      <c r="X9" s="17"/>
      <c r="Y9" s="5"/>
      <c r="Z9" s="5"/>
      <c r="AA9" s="5"/>
      <c r="AB9" s="5"/>
      <c r="AC9" s="5"/>
      <c r="AD9" s="17"/>
      <c r="AE9" s="5"/>
      <c r="AF9" s="5">
        <f>SUMIF(TPerfo_indi141516[[#This Row],[02/09/2024]:[30/09/2024]],"&gt;"&amp;0)</f>
        <v>0</v>
      </c>
      <c r="AG9" s="5">
        <f>COUNTIFS(TPerfo_indi141516[[#This Row],[02/09/2024]:[30/09/2024]],"&gt;"&amp;0)</f>
        <v>0</v>
      </c>
      <c r="AH9" s="5"/>
      <c r="AI9" s="5">
        <f>NETWORKDAYS(Feuil2!$E$2,Feuil2!$E$3)</f>
        <v>22</v>
      </c>
      <c r="AJ9" s="7">
        <f>SUM(TPerfo_indi141516[[#This Row],[Jours ouvrés]],TPerfo_indi141516[[#This Row],[Nbre de samedi]])</f>
        <v>22</v>
      </c>
    </row>
    <row r="10" spans="1:36" x14ac:dyDescent="0.3">
      <c r="A10" s="6"/>
      <c r="B10" s="4"/>
      <c r="C10" s="4"/>
      <c r="D10" s="4"/>
      <c r="E10" s="4"/>
      <c r="F10" s="4"/>
      <c r="G10" s="5"/>
      <c r="H10" s="5"/>
      <c r="I10" s="5"/>
      <c r="J10" s="5"/>
      <c r="K10" s="5"/>
      <c r="L10" s="17"/>
      <c r="M10" s="5"/>
      <c r="N10" s="5"/>
      <c r="O10" s="5"/>
      <c r="P10" s="5"/>
      <c r="Q10" s="5"/>
      <c r="R10" s="17"/>
      <c r="S10" s="5"/>
      <c r="T10" s="5"/>
      <c r="U10" s="5"/>
      <c r="V10" s="5"/>
      <c r="W10" s="5"/>
      <c r="X10" s="17"/>
      <c r="Y10" s="5"/>
      <c r="Z10" s="5"/>
      <c r="AA10" s="5"/>
      <c r="AB10" s="5"/>
      <c r="AC10" s="5"/>
      <c r="AD10" s="17"/>
      <c r="AE10" s="5"/>
      <c r="AF10" s="5">
        <f>SUMIF(TPerfo_indi141516[[#This Row],[02/09/2024]:[30/09/2024]],"&gt;"&amp;0)</f>
        <v>0</v>
      </c>
      <c r="AG10" s="5">
        <f>COUNTIFS(TPerfo_indi141516[[#This Row],[02/09/2024]:[30/09/2024]],"&gt;"&amp;0)</f>
        <v>0</v>
      </c>
      <c r="AH10" s="5"/>
      <c r="AI10" s="5">
        <f>NETWORKDAYS(Feuil2!$E$2,Feuil2!$E$3)</f>
        <v>22</v>
      </c>
      <c r="AJ10" s="7">
        <f>SUM(TPerfo_indi141516[[#This Row],[Jours ouvrés]],TPerfo_indi141516[[#This Row],[Nbre de samedi]])</f>
        <v>22</v>
      </c>
    </row>
    <row r="11" spans="1:36" x14ac:dyDescent="0.3">
      <c r="A11" s="6"/>
      <c r="B11" s="4"/>
      <c r="C11" s="4"/>
      <c r="D11" s="4"/>
      <c r="E11" s="4"/>
      <c r="F11" s="4"/>
      <c r="G11" s="5"/>
      <c r="H11" s="5"/>
      <c r="I11" s="5"/>
      <c r="J11" s="5"/>
      <c r="K11" s="5"/>
      <c r="L11" s="17"/>
      <c r="M11" s="5"/>
      <c r="N11" s="5"/>
      <c r="O11" s="5"/>
      <c r="P11" s="5"/>
      <c r="Q11" s="5"/>
      <c r="R11" s="17"/>
      <c r="S11" s="5"/>
      <c r="T11" s="5"/>
      <c r="U11" s="5"/>
      <c r="V11" s="5"/>
      <c r="W11" s="5"/>
      <c r="X11" s="17"/>
      <c r="Y11" s="5"/>
      <c r="Z11" s="5"/>
      <c r="AA11" s="5"/>
      <c r="AB11" s="5"/>
      <c r="AC11" s="5"/>
      <c r="AD11" s="17"/>
      <c r="AE11" s="5"/>
      <c r="AF11" s="5">
        <f>SUMIF(TPerfo_indi141516[[#This Row],[02/09/2024]:[30/09/2024]],"&gt;"&amp;0)</f>
        <v>0</v>
      </c>
      <c r="AG11" s="5">
        <f>COUNTIFS(TPerfo_indi141516[[#This Row],[02/09/2024]:[30/09/2024]],"&gt;"&amp;0)</f>
        <v>0</v>
      </c>
      <c r="AH11" s="5"/>
      <c r="AI11" s="5">
        <f>NETWORKDAYS(Feuil2!$E$2,Feuil2!$E$3)</f>
        <v>22</v>
      </c>
      <c r="AJ11" s="7">
        <f>SUM(TPerfo_indi141516[[#This Row],[Jours ouvrés]],TPerfo_indi141516[[#This Row],[Nbre de samedi]])</f>
        <v>22</v>
      </c>
    </row>
    <row r="12" spans="1:36" x14ac:dyDescent="0.3">
      <c r="A12" s="6"/>
      <c r="B12" s="4"/>
      <c r="C12" s="4"/>
      <c r="D12" s="4"/>
      <c r="E12" s="4"/>
      <c r="F12" s="4"/>
      <c r="G12" s="5"/>
      <c r="H12" s="5"/>
      <c r="I12" s="5"/>
      <c r="J12" s="5"/>
      <c r="K12" s="5"/>
      <c r="L12" s="17"/>
      <c r="M12" s="5"/>
      <c r="N12" s="5"/>
      <c r="O12" s="5"/>
      <c r="P12" s="5"/>
      <c r="Q12" s="5"/>
      <c r="R12" s="17"/>
      <c r="S12" s="5"/>
      <c r="T12" s="5"/>
      <c r="U12" s="5"/>
      <c r="V12" s="5"/>
      <c r="W12" s="5"/>
      <c r="X12" s="17"/>
      <c r="Y12" s="5"/>
      <c r="Z12" s="5"/>
      <c r="AA12" s="5"/>
      <c r="AB12" s="5"/>
      <c r="AC12" s="5"/>
      <c r="AD12" s="17"/>
      <c r="AE12" s="5"/>
      <c r="AF12" s="5">
        <f>SUMIF(TPerfo_indi141516[[#This Row],[02/09/2024]:[30/09/2024]],"&gt;"&amp;0)</f>
        <v>0</v>
      </c>
      <c r="AG12" s="5">
        <f>COUNTIFS(TPerfo_indi141516[[#This Row],[02/09/2024]:[30/09/2024]],"&gt;"&amp;0)</f>
        <v>0</v>
      </c>
      <c r="AH12" s="5"/>
      <c r="AI12" s="5">
        <f>NETWORKDAYS(Feuil2!$E$2,Feuil2!$E$3)</f>
        <v>22</v>
      </c>
      <c r="AJ12" s="7">
        <f>SUM(TPerfo_indi141516[[#This Row],[Jours ouvrés]],TPerfo_indi141516[[#This Row],[Nbre de samedi]])</f>
        <v>22</v>
      </c>
    </row>
    <row r="13" spans="1:36" x14ac:dyDescent="0.3">
      <c r="A13" s="6"/>
      <c r="B13" s="4"/>
      <c r="C13" s="4"/>
      <c r="D13" s="4"/>
      <c r="E13" s="4"/>
      <c r="F13" s="4"/>
      <c r="G13" s="5"/>
      <c r="H13" s="5"/>
      <c r="I13" s="5"/>
      <c r="J13" s="5"/>
      <c r="K13" s="5"/>
      <c r="L13" s="17"/>
      <c r="M13" s="5"/>
      <c r="N13" s="5"/>
      <c r="O13" s="5"/>
      <c r="P13" s="5"/>
      <c r="Q13" s="5"/>
      <c r="R13" s="17"/>
      <c r="S13" s="5"/>
      <c r="T13" s="5"/>
      <c r="U13" s="5"/>
      <c r="V13" s="5"/>
      <c r="W13" s="5"/>
      <c r="X13" s="17"/>
      <c r="Y13" s="5"/>
      <c r="Z13" s="5"/>
      <c r="AA13" s="5"/>
      <c r="AB13" s="5"/>
      <c r="AC13" s="5"/>
      <c r="AD13" s="17"/>
      <c r="AE13" s="5"/>
      <c r="AF13" s="5">
        <f>SUMIF(TPerfo_indi141516[[#This Row],[02/09/2024]:[30/09/2024]],"&gt;"&amp;0)</f>
        <v>0</v>
      </c>
      <c r="AG13" s="5">
        <f>COUNTIFS(TPerfo_indi141516[[#This Row],[02/09/2024]:[30/09/2024]],"&gt;"&amp;0)</f>
        <v>0</v>
      </c>
      <c r="AH13" s="5"/>
      <c r="AI13" s="5">
        <f>NETWORKDAYS(Feuil2!$E$2,Feuil2!$E$3)</f>
        <v>22</v>
      </c>
      <c r="AJ13" s="7">
        <f>SUM(TPerfo_indi141516[[#This Row],[Jours ouvrés]],TPerfo_indi141516[[#This Row],[Nbre de samedi]])</f>
        <v>22</v>
      </c>
    </row>
    <row r="14" spans="1:36" x14ac:dyDescent="0.3">
      <c r="A14" s="6"/>
      <c r="B14" s="4"/>
      <c r="C14" s="4"/>
      <c r="D14" s="4"/>
      <c r="E14" s="4"/>
      <c r="F14" s="4"/>
      <c r="G14" s="5"/>
      <c r="H14" s="5"/>
      <c r="I14" s="5"/>
      <c r="J14" s="5"/>
      <c r="K14" s="5"/>
      <c r="L14" s="17"/>
      <c r="M14" s="5"/>
      <c r="N14" s="5"/>
      <c r="O14" s="5"/>
      <c r="P14" s="5"/>
      <c r="Q14" s="5"/>
      <c r="R14" s="17"/>
      <c r="S14" s="5"/>
      <c r="T14" s="5"/>
      <c r="U14" s="5"/>
      <c r="V14" s="5"/>
      <c r="W14" s="5"/>
      <c r="X14" s="17"/>
      <c r="Y14" s="5"/>
      <c r="Z14" s="5"/>
      <c r="AA14" s="5"/>
      <c r="AB14" s="5"/>
      <c r="AC14" s="5"/>
      <c r="AD14" s="17"/>
      <c r="AE14" s="5"/>
      <c r="AF14" s="5">
        <f>SUMIF(TPerfo_indi141516[[#This Row],[02/09/2024]:[30/09/2024]],"&gt;"&amp;0)</f>
        <v>0</v>
      </c>
      <c r="AG14" s="5">
        <f>COUNTIFS(TPerfo_indi141516[[#This Row],[02/09/2024]:[30/09/2024]],"&gt;"&amp;0)</f>
        <v>0</v>
      </c>
      <c r="AH14" s="5"/>
      <c r="AI14" s="5">
        <f>NETWORKDAYS(Feuil2!$E$2,Feuil2!$E$3)</f>
        <v>22</v>
      </c>
      <c r="AJ14" s="7">
        <f>SUM(TPerfo_indi141516[[#This Row],[Jours ouvrés]],TPerfo_indi141516[[#This Row],[Nbre de samedi]])</f>
        <v>22</v>
      </c>
    </row>
    <row r="15" spans="1:36" x14ac:dyDescent="0.3">
      <c r="A15" s="6"/>
      <c r="B15" s="4"/>
      <c r="C15" s="4"/>
      <c r="D15" s="4"/>
      <c r="E15" s="4"/>
      <c r="F15" s="4"/>
      <c r="G15" s="5"/>
      <c r="H15" s="5"/>
      <c r="I15" s="5"/>
      <c r="J15" s="5"/>
      <c r="K15" s="5"/>
      <c r="L15" s="17"/>
      <c r="M15" s="5"/>
      <c r="N15" s="5"/>
      <c r="O15" s="5"/>
      <c r="P15" s="5"/>
      <c r="Q15" s="5"/>
      <c r="R15" s="17"/>
      <c r="S15" s="5"/>
      <c r="T15" s="5"/>
      <c r="U15" s="5"/>
      <c r="V15" s="5"/>
      <c r="W15" s="5"/>
      <c r="X15" s="17"/>
      <c r="Y15" s="5"/>
      <c r="Z15" s="5"/>
      <c r="AA15" s="5"/>
      <c r="AB15" s="5"/>
      <c r="AC15" s="5"/>
      <c r="AD15" s="17"/>
      <c r="AE15" s="5"/>
      <c r="AF15" s="5">
        <f>SUMIF(TPerfo_indi141516[[#This Row],[02/09/2024]:[30/09/2024]],"&gt;"&amp;0)</f>
        <v>0</v>
      </c>
      <c r="AG15" s="5">
        <f>COUNTIFS(TPerfo_indi141516[[#This Row],[02/09/2024]:[30/09/2024]],"&gt;"&amp;0)</f>
        <v>0</v>
      </c>
      <c r="AH15" s="5"/>
      <c r="AI15" s="5">
        <f>NETWORKDAYS(Feuil2!$E$2,Feuil2!$E$3)</f>
        <v>22</v>
      </c>
      <c r="AJ15" s="7">
        <f>SUM(TPerfo_indi141516[[#This Row],[Jours ouvrés]],TPerfo_indi141516[[#This Row],[Nbre de samedi]])</f>
        <v>22</v>
      </c>
    </row>
    <row r="16" spans="1:36" x14ac:dyDescent="0.3">
      <c r="A16" s="6"/>
      <c r="B16" s="4"/>
      <c r="C16" s="4"/>
      <c r="D16" s="4"/>
      <c r="E16" s="4"/>
      <c r="F16" s="4"/>
      <c r="G16" s="5"/>
      <c r="H16" s="5"/>
      <c r="I16" s="5"/>
      <c r="J16" s="5"/>
      <c r="K16" s="5"/>
      <c r="L16" s="17"/>
      <c r="M16" s="5"/>
      <c r="N16" s="5"/>
      <c r="O16" s="5"/>
      <c r="P16" s="5"/>
      <c r="Q16" s="5"/>
      <c r="R16" s="17"/>
      <c r="S16" s="5"/>
      <c r="T16" s="5"/>
      <c r="U16" s="5"/>
      <c r="V16" s="5"/>
      <c r="W16" s="5"/>
      <c r="X16" s="17"/>
      <c r="Y16" s="5"/>
      <c r="Z16" s="5"/>
      <c r="AA16" s="5"/>
      <c r="AB16" s="5"/>
      <c r="AC16" s="5"/>
      <c r="AD16" s="17"/>
      <c r="AE16" s="5"/>
      <c r="AF16" s="5">
        <f>SUMIF(TPerfo_indi141516[[#This Row],[02/09/2024]:[30/09/2024]],"&gt;"&amp;0)</f>
        <v>0</v>
      </c>
      <c r="AG16" s="5">
        <f>COUNTIFS(TPerfo_indi141516[[#This Row],[02/09/2024]:[30/09/2024]],"&gt;"&amp;0)</f>
        <v>0</v>
      </c>
      <c r="AH16" s="5"/>
      <c r="AI16" s="5">
        <f>NETWORKDAYS(Feuil2!$E$2,Feuil2!$E$3)</f>
        <v>22</v>
      </c>
      <c r="AJ16" s="7">
        <f>SUM(TPerfo_indi141516[[#This Row],[Jours ouvrés]],TPerfo_indi141516[[#This Row],[Nbre de samedi]])</f>
        <v>22</v>
      </c>
    </row>
    <row r="17" spans="1:36" x14ac:dyDescent="0.3">
      <c r="A17" s="6"/>
      <c r="B17" s="4"/>
      <c r="C17" s="4"/>
      <c r="D17" s="4"/>
      <c r="E17" s="4"/>
      <c r="F17" s="4"/>
      <c r="G17" s="4"/>
      <c r="H17" s="4"/>
      <c r="I17" s="4"/>
      <c r="J17" s="4"/>
      <c r="K17" s="4"/>
      <c r="L17" s="18"/>
      <c r="M17" s="4"/>
      <c r="N17" s="4"/>
      <c r="O17" s="4"/>
      <c r="P17" s="4"/>
      <c r="Q17" s="4"/>
      <c r="R17" s="18"/>
      <c r="S17" s="4"/>
      <c r="T17" s="4"/>
      <c r="U17" s="4"/>
      <c r="V17" s="4"/>
      <c r="W17" s="4"/>
      <c r="X17" s="18"/>
      <c r="Y17" s="4"/>
      <c r="Z17" s="4"/>
      <c r="AA17" s="4"/>
      <c r="AB17" s="4"/>
      <c r="AC17" s="4"/>
      <c r="AD17" s="18"/>
      <c r="AE17" s="4"/>
      <c r="AF17" s="5">
        <f>SUMIF(TPerfo_indi141516[[#This Row],[02/09/2024]:[30/09/2024]],"&gt;"&amp;0)</f>
        <v>0</v>
      </c>
      <c r="AG17" s="5">
        <f>COUNTIFS(TPerfo_indi141516[[#This Row],[02/09/2024]:[30/09/2024]],"&gt;"&amp;0)</f>
        <v>0</v>
      </c>
      <c r="AH17" s="4"/>
      <c r="AI17" s="5">
        <f>NETWORKDAYS(Feuil2!$E$2,Feuil2!$E$3)</f>
        <v>22</v>
      </c>
      <c r="AJ17" s="7">
        <f>SUM(TPerfo_indi141516[[#This Row],[Jours ouvrés]],TPerfo_indi141516[[#This Row],[Nbre de samedi]])</f>
        <v>22</v>
      </c>
    </row>
    <row r="18" spans="1:36" x14ac:dyDescent="0.3">
      <c r="A18" s="6"/>
      <c r="B18" s="4"/>
      <c r="C18" s="4"/>
      <c r="D18" s="4"/>
      <c r="E18" s="4"/>
      <c r="F18" s="4"/>
      <c r="G18" s="4"/>
      <c r="H18" s="4"/>
      <c r="I18" s="4"/>
      <c r="J18" s="4"/>
      <c r="K18" s="4"/>
      <c r="L18" s="18"/>
      <c r="M18" s="4"/>
      <c r="N18" s="4"/>
      <c r="O18" s="4"/>
      <c r="P18" s="4"/>
      <c r="Q18" s="4"/>
      <c r="R18" s="18"/>
      <c r="S18" s="4"/>
      <c r="T18" s="4"/>
      <c r="U18" s="4"/>
      <c r="V18" s="4"/>
      <c r="W18" s="4"/>
      <c r="X18" s="18"/>
      <c r="Y18" s="4"/>
      <c r="Z18" s="4"/>
      <c r="AA18" s="4"/>
      <c r="AB18" s="4"/>
      <c r="AC18" s="4"/>
      <c r="AD18" s="18"/>
      <c r="AE18" s="4"/>
      <c r="AF18" s="5">
        <f>SUMIF(TPerfo_indi141516[[#This Row],[02/09/2024]:[30/09/2024]],"&gt;"&amp;0)</f>
        <v>0</v>
      </c>
      <c r="AG18" s="5">
        <f>COUNTIFS(TPerfo_indi141516[[#This Row],[02/09/2024]:[30/09/2024]],"&gt;"&amp;0)</f>
        <v>0</v>
      </c>
      <c r="AH18" s="4"/>
      <c r="AI18" s="5">
        <f>NETWORKDAYS(Feuil2!$E$2,Feuil2!$E$3)</f>
        <v>22</v>
      </c>
      <c r="AJ18" s="7">
        <f>SUM(TPerfo_indi141516[[#This Row],[Jours ouvrés]],TPerfo_indi141516[[#This Row],[Nbre de samedi]])</f>
        <v>22</v>
      </c>
    </row>
    <row r="19" spans="1:36" x14ac:dyDescent="0.3">
      <c r="A19" s="6"/>
      <c r="B19" s="4"/>
      <c r="C19" s="4"/>
      <c r="D19" s="4"/>
      <c r="E19" s="4"/>
      <c r="F19" s="4"/>
      <c r="G19" s="4"/>
      <c r="H19" s="4"/>
      <c r="I19" s="4"/>
      <c r="J19" s="4"/>
      <c r="K19" s="4"/>
      <c r="L19" s="18"/>
      <c r="M19" s="4"/>
      <c r="N19" s="4"/>
      <c r="O19" s="4"/>
      <c r="P19" s="4"/>
      <c r="Q19" s="4"/>
      <c r="R19" s="18"/>
      <c r="S19" s="4"/>
      <c r="T19" s="4"/>
      <c r="U19" s="4"/>
      <c r="V19" s="4"/>
      <c r="W19" s="4"/>
      <c r="X19" s="18"/>
      <c r="Y19" s="4"/>
      <c r="Z19" s="4"/>
      <c r="AA19" s="4"/>
      <c r="AB19" s="4"/>
      <c r="AC19" s="4"/>
      <c r="AD19" s="18"/>
      <c r="AE19" s="4"/>
      <c r="AF19" s="5">
        <f>SUMIF(TPerfo_indi141516[[#This Row],[02/09/2024]:[30/09/2024]],"&gt;"&amp;0)</f>
        <v>0</v>
      </c>
      <c r="AG19" s="5">
        <f>COUNTIFS(TPerfo_indi141516[[#This Row],[02/09/2024]:[30/09/2024]],"&gt;"&amp;0)</f>
        <v>0</v>
      </c>
      <c r="AH19" s="4"/>
      <c r="AI19" s="5">
        <f>NETWORKDAYS(Feuil2!$E$2,Feuil2!$E$3)</f>
        <v>22</v>
      </c>
      <c r="AJ19" s="7">
        <f>SUM(TPerfo_indi141516[[#This Row],[Jours ouvrés]],TPerfo_indi141516[[#This Row],[Nbre de samedi]])</f>
        <v>22</v>
      </c>
    </row>
    <row r="20" spans="1:36" x14ac:dyDescent="0.3">
      <c r="A20" s="6"/>
      <c r="B20" s="4"/>
      <c r="C20" s="4"/>
      <c r="D20" s="4"/>
      <c r="E20" s="4"/>
      <c r="F20" s="4"/>
      <c r="G20" s="4"/>
      <c r="H20" s="4"/>
      <c r="I20" s="4"/>
      <c r="J20" s="4"/>
      <c r="K20" s="4"/>
      <c r="L20" s="18"/>
      <c r="M20" s="4"/>
      <c r="N20" s="4"/>
      <c r="O20" s="4"/>
      <c r="P20" s="4"/>
      <c r="Q20" s="4"/>
      <c r="R20" s="18"/>
      <c r="S20" s="4"/>
      <c r="T20" s="4"/>
      <c r="U20" s="4"/>
      <c r="V20" s="4"/>
      <c r="W20" s="4"/>
      <c r="X20" s="18"/>
      <c r="Y20" s="4"/>
      <c r="Z20" s="4"/>
      <c r="AA20" s="4"/>
      <c r="AB20" s="4"/>
      <c r="AC20" s="4"/>
      <c r="AD20" s="18"/>
      <c r="AE20" s="4"/>
      <c r="AF20" s="5">
        <f>SUMIF(TPerfo_indi141516[[#This Row],[02/09/2024]:[30/09/2024]],"&gt;"&amp;0)</f>
        <v>0</v>
      </c>
      <c r="AG20" s="5">
        <f>COUNTIFS(TPerfo_indi141516[[#This Row],[02/09/2024]:[30/09/2024]],"&gt;"&amp;0)</f>
        <v>0</v>
      </c>
      <c r="AH20" s="4"/>
      <c r="AI20" s="5">
        <f>NETWORKDAYS(Feuil2!$E$2,Feuil2!$E$3)</f>
        <v>22</v>
      </c>
      <c r="AJ20" s="7">
        <f>SUM(TPerfo_indi141516[[#This Row],[Jours ouvrés]],TPerfo_indi141516[[#This Row],[Nbre de samedi]])</f>
        <v>22</v>
      </c>
    </row>
    <row r="21" spans="1:36" x14ac:dyDescent="0.3">
      <c r="A21" s="6"/>
      <c r="B21" s="4"/>
      <c r="C21" s="4"/>
      <c r="D21" s="4"/>
      <c r="E21" s="4"/>
      <c r="F21" s="4"/>
      <c r="G21" s="4"/>
      <c r="H21" s="4"/>
      <c r="I21" s="4"/>
      <c r="J21" s="4"/>
      <c r="K21" s="4"/>
      <c r="L21" s="18"/>
      <c r="M21" s="4"/>
      <c r="N21" s="4"/>
      <c r="O21" s="4"/>
      <c r="P21" s="4"/>
      <c r="Q21" s="4"/>
      <c r="R21" s="18"/>
      <c r="S21" s="4"/>
      <c r="T21" s="4"/>
      <c r="U21" s="4"/>
      <c r="V21" s="4"/>
      <c r="W21" s="4"/>
      <c r="X21" s="18"/>
      <c r="Y21" s="4"/>
      <c r="Z21" s="4"/>
      <c r="AA21" s="4"/>
      <c r="AB21" s="4"/>
      <c r="AC21" s="4"/>
      <c r="AD21" s="18"/>
      <c r="AE21" s="4"/>
      <c r="AF21" s="5">
        <f>SUMIF(TPerfo_indi141516[[#This Row],[02/09/2024]:[30/09/2024]],"&gt;"&amp;0)</f>
        <v>0</v>
      </c>
      <c r="AG21" s="5">
        <f>COUNTIFS(TPerfo_indi141516[[#This Row],[02/09/2024]:[30/09/2024]],"&gt;"&amp;0)</f>
        <v>0</v>
      </c>
      <c r="AH21" s="4"/>
      <c r="AI21" s="5">
        <f>NETWORKDAYS(Feuil2!$E$2,Feuil2!$E$3)</f>
        <v>22</v>
      </c>
      <c r="AJ21" s="7">
        <f>SUM(TPerfo_indi141516[[#This Row],[Jours ouvrés]],TPerfo_indi141516[[#This Row],[Nbre de samedi]])</f>
        <v>22</v>
      </c>
    </row>
    <row r="22" spans="1:36" x14ac:dyDescent="0.3">
      <c r="A22" s="6"/>
      <c r="B22" s="4"/>
      <c r="C22" s="4"/>
      <c r="D22" s="4"/>
      <c r="E22" s="4"/>
      <c r="F22" s="4"/>
      <c r="G22" s="4"/>
      <c r="H22" s="4"/>
      <c r="I22" s="4"/>
      <c r="J22" s="4"/>
      <c r="K22" s="4"/>
      <c r="L22" s="18"/>
      <c r="M22" s="4"/>
      <c r="N22" s="4"/>
      <c r="O22" s="4"/>
      <c r="P22" s="4"/>
      <c r="Q22" s="4"/>
      <c r="R22" s="18"/>
      <c r="S22" s="4"/>
      <c r="T22" s="4"/>
      <c r="U22" s="4"/>
      <c r="V22" s="4"/>
      <c r="W22" s="4"/>
      <c r="X22" s="18"/>
      <c r="Y22" s="4"/>
      <c r="Z22" s="4"/>
      <c r="AA22" s="4"/>
      <c r="AB22" s="4"/>
      <c r="AC22" s="4"/>
      <c r="AD22" s="18"/>
      <c r="AE22" s="4"/>
      <c r="AF22" s="5">
        <f>SUMIF(TPerfo_indi141516[[#This Row],[02/09/2024]:[30/09/2024]],"&gt;"&amp;0)</f>
        <v>0</v>
      </c>
      <c r="AG22" s="5">
        <f>COUNTIFS(TPerfo_indi141516[[#This Row],[02/09/2024]:[30/09/2024]],"&gt;"&amp;0)</f>
        <v>0</v>
      </c>
      <c r="AH22" s="4"/>
      <c r="AI22" s="5">
        <f>NETWORKDAYS(Feuil2!$E$2,Feuil2!$E$3)</f>
        <v>22</v>
      </c>
      <c r="AJ22" s="7">
        <f>SUM(TPerfo_indi141516[[#This Row],[Jours ouvrés]],TPerfo_indi141516[[#This Row],[Nbre de samedi]])</f>
        <v>22</v>
      </c>
    </row>
    <row r="23" spans="1:36" x14ac:dyDescent="0.3">
      <c r="A23" s="6"/>
      <c r="B23" s="4"/>
      <c r="C23" s="4"/>
      <c r="D23" s="4"/>
      <c r="E23" s="4"/>
      <c r="F23" s="4"/>
      <c r="G23" s="4"/>
      <c r="H23" s="4"/>
      <c r="I23" s="4"/>
      <c r="J23" s="4"/>
      <c r="K23" s="4"/>
      <c r="L23" s="18"/>
      <c r="M23" s="4"/>
      <c r="N23" s="4"/>
      <c r="O23" s="4"/>
      <c r="P23" s="4"/>
      <c r="Q23" s="4"/>
      <c r="R23" s="18"/>
      <c r="S23" s="4"/>
      <c r="T23" s="4"/>
      <c r="U23" s="4"/>
      <c r="V23" s="4"/>
      <c r="W23" s="4"/>
      <c r="X23" s="18"/>
      <c r="Y23" s="4"/>
      <c r="Z23" s="4"/>
      <c r="AA23" s="4"/>
      <c r="AB23" s="4"/>
      <c r="AC23" s="4"/>
      <c r="AD23" s="18"/>
      <c r="AE23" s="4"/>
      <c r="AF23" s="5">
        <f>SUMIF(TPerfo_indi141516[[#This Row],[02/09/2024]:[30/09/2024]],"&gt;"&amp;0)</f>
        <v>0</v>
      </c>
      <c r="AG23" s="5">
        <f>COUNTIFS(TPerfo_indi141516[[#This Row],[02/09/2024]:[30/09/2024]],"&gt;"&amp;0)</f>
        <v>0</v>
      </c>
      <c r="AH23" s="4"/>
      <c r="AI23" s="5">
        <f>NETWORKDAYS(Feuil2!$E$2,Feuil2!$E$3)</f>
        <v>22</v>
      </c>
      <c r="AJ23" s="7">
        <f>SUM(TPerfo_indi141516[[#This Row],[Jours ouvrés]],TPerfo_indi141516[[#This Row],[Nbre de samedi]])</f>
        <v>22</v>
      </c>
    </row>
    <row r="24" spans="1:36" x14ac:dyDescent="0.3">
      <c r="A24" s="6"/>
      <c r="B24" s="4"/>
      <c r="C24" s="4"/>
      <c r="D24" s="4"/>
      <c r="E24" s="4"/>
      <c r="F24" s="4"/>
      <c r="G24" s="4"/>
      <c r="H24" s="4"/>
      <c r="I24" s="4"/>
      <c r="J24" s="4"/>
      <c r="K24" s="4"/>
      <c r="L24" s="18"/>
      <c r="M24" s="4"/>
      <c r="N24" s="4"/>
      <c r="O24" s="4"/>
      <c r="P24" s="4"/>
      <c r="Q24" s="4"/>
      <c r="R24" s="18"/>
      <c r="S24" s="4"/>
      <c r="T24" s="4"/>
      <c r="U24" s="4"/>
      <c r="V24" s="4"/>
      <c r="W24" s="4"/>
      <c r="X24" s="18"/>
      <c r="Y24" s="4"/>
      <c r="Z24" s="4"/>
      <c r="AA24" s="4"/>
      <c r="AB24" s="4"/>
      <c r="AC24" s="4"/>
      <c r="AD24" s="18"/>
      <c r="AE24" s="4"/>
      <c r="AF24" s="5">
        <f>SUMIF(TPerfo_indi141516[[#This Row],[02/09/2024]:[30/09/2024]],"&gt;"&amp;0)</f>
        <v>0</v>
      </c>
      <c r="AG24" s="5">
        <f>COUNTIFS(TPerfo_indi141516[[#This Row],[02/09/2024]:[30/09/2024]],"&gt;"&amp;0)</f>
        <v>0</v>
      </c>
      <c r="AH24" s="4"/>
      <c r="AI24" s="5">
        <f>NETWORKDAYS(Feuil2!$E$2,Feuil2!$E$3)</f>
        <v>22</v>
      </c>
      <c r="AJ24" s="7">
        <f>SUM(TPerfo_indi141516[[#This Row],[Jours ouvrés]],TPerfo_indi141516[[#This Row],[Nbre de samedi]])</f>
        <v>22</v>
      </c>
    </row>
    <row r="25" spans="1:36" x14ac:dyDescent="0.3">
      <c r="A25" s="6"/>
      <c r="B25" s="4"/>
      <c r="C25" s="4"/>
      <c r="D25" s="4"/>
      <c r="E25" s="4"/>
      <c r="F25" s="4"/>
      <c r="G25" s="4"/>
      <c r="H25" s="4"/>
      <c r="I25" s="4"/>
      <c r="J25" s="4"/>
      <c r="K25" s="4"/>
      <c r="L25" s="18"/>
      <c r="M25" s="4"/>
      <c r="N25" s="4"/>
      <c r="O25" s="4"/>
      <c r="P25" s="4"/>
      <c r="Q25" s="4"/>
      <c r="R25" s="18"/>
      <c r="S25" s="4"/>
      <c r="T25" s="4"/>
      <c r="U25" s="4"/>
      <c r="V25" s="4"/>
      <c r="W25" s="4"/>
      <c r="X25" s="18"/>
      <c r="Y25" s="4"/>
      <c r="Z25" s="4"/>
      <c r="AA25" s="4"/>
      <c r="AB25" s="4"/>
      <c r="AC25" s="4"/>
      <c r="AD25" s="18"/>
      <c r="AE25" s="4"/>
      <c r="AF25" s="5">
        <f>SUMIF(TPerfo_indi141516[[#This Row],[02/09/2024]:[30/09/2024]],"&gt;"&amp;0)</f>
        <v>0</v>
      </c>
      <c r="AG25" s="5">
        <f>COUNTIFS(TPerfo_indi141516[[#This Row],[02/09/2024]:[30/09/2024]],"&gt;"&amp;0)</f>
        <v>0</v>
      </c>
      <c r="AH25" s="4"/>
      <c r="AI25" s="5">
        <f>NETWORKDAYS(Feuil2!$E$2,Feuil2!$E$3)</f>
        <v>22</v>
      </c>
      <c r="AJ25" s="7">
        <f>SUM(TPerfo_indi141516[[#This Row],[Jours ouvrés]],TPerfo_indi141516[[#This Row],[Nbre de samedi]])</f>
        <v>22</v>
      </c>
    </row>
    <row r="26" spans="1:36" x14ac:dyDescent="0.3">
      <c r="A26" s="6"/>
      <c r="B26" s="4"/>
      <c r="C26" s="4"/>
      <c r="D26" s="4"/>
      <c r="E26" s="4"/>
      <c r="F26" s="4"/>
      <c r="G26" s="4"/>
      <c r="H26" s="4"/>
      <c r="I26" s="4"/>
      <c r="J26" s="4"/>
      <c r="K26" s="4"/>
      <c r="L26" s="18"/>
      <c r="M26" s="4"/>
      <c r="N26" s="4"/>
      <c r="O26" s="4"/>
      <c r="P26" s="4"/>
      <c r="Q26" s="4"/>
      <c r="R26" s="18"/>
      <c r="S26" s="4"/>
      <c r="T26" s="4"/>
      <c r="U26" s="4"/>
      <c r="V26" s="4"/>
      <c r="W26" s="4"/>
      <c r="X26" s="18"/>
      <c r="Y26" s="4"/>
      <c r="Z26" s="4"/>
      <c r="AA26" s="4"/>
      <c r="AB26" s="4"/>
      <c r="AC26" s="4"/>
      <c r="AD26" s="18"/>
      <c r="AE26" s="4"/>
      <c r="AF26" s="5">
        <f>SUMIF(TPerfo_indi141516[[#This Row],[02/09/2024]:[30/09/2024]],"&gt;"&amp;0)</f>
        <v>0</v>
      </c>
      <c r="AG26" s="5">
        <f>COUNTIFS(TPerfo_indi141516[[#This Row],[02/09/2024]:[30/09/2024]],"&gt;"&amp;0)</f>
        <v>0</v>
      </c>
      <c r="AH26" s="4"/>
      <c r="AI26" s="5">
        <f>NETWORKDAYS(Feuil2!$E$2,Feuil2!$E$3)</f>
        <v>22</v>
      </c>
      <c r="AJ26" s="7">
        <f>SUM(TPerfo_indi141516[[#This Row],[Jours ouvrés]],TPerfo_indi141516[[#This Row],[Nbre de samedi]])</f>
        <v>22</v>
      </c>
    </row>
    <row r="27" spans="1:36" x14ac:dyDescent="0.3">
      <c r="A27" s="6"/>
      <c r="B27" s="4"/>
      <c r="C27" s="4"/>
      <c r="D27" s="4"/>
      <c r="E27" s="4"/>
      <c r="F27" s="4"/>
      <c r="G27" s="4"/>
      <c r="H27" s="4"/>
      <c r="I27" s="4"/>
      <c r="J27" s="4"/>
      <c r="K27" s="4"/>
      <c r="L27" s="18"/>
      <c r="M27" s="4"/>
      <c r="N27" s="4"/>
      <c r="O27" s="4"/>
      <c r="P27" s="4"/>
      <c r="Q27" s="4"/>
      <c r="R27" s="18"/>
      <c r="S27" s="4"/>
      <c r="T27" s="4"/>
      <c r="U27" s="4"/>
      <c r="V27" s="4"/>
      <c r="W27" s="4"/>
      <c r="X27" s="18"/>
      <c r="Y27" s="4"/>
      <c r="Z27" s="4"/>
      <c r="AA27" s="4"/>
      <c r="AB27" s="4"/>
      <c r="AC27" s="4"/>
      <c r="AD27" s="18"/>
      <c r="AE27" s="4"/>
      <c r="AF27" s="5">
        <f>SUMIF(TPerfo_indi141516[[#This Row],[02/09/2024]:[30/09/2024]],"&gt;"&amp;0)</f>
        <v>0</v>
      </c>
      <c r="AG27" s="5">
        <f>COUNTIFS(TPerfo_indi141516[[#This Row],[02/09/2024]:[30/09/2024]],"&gt;"&amp;0)</f>
        <v>0</v>
      </c>
      <c r="AH27" s="4"/>
      <c r="AI27" s="5">
        <f>NETWORKDAYS(Feuil2!$E$2,Feuil2!$E$3)</f>
        <v>22</v>
      </c>
      <c r="AJ27" s="7">
        <f>SUM(TPerfo_indi141516[[#This Row],[Jours ouvrés]],TPerfo_indi141516[[#This Row],[Nbre de samedi]])</f>
        <v>22</v>
      </c>
    </row>
    <row r="28" spans="1:36" x14ac:dyDescent="0.3">
      <c r="A28" s="6"/>
      <c r="B28" s="4"/>
      <c r="C28" s="4"/>
      <c r="D28" s="4"/>
      <c r="E28" s="4"/>
      <c r="F28" s="4"/>
      <c r="G28" s="4"/>
      <c r="H28" s="4"/>
      <c r="I28" s="4"/>
      <c r="J28" s="4"/>
      <c r="K28" s="4"/>
      <c r="L28" s="18"/>
      <c r="M28" s="4"/>
      <c r="N28" s="4"/>
      <c r="O28" s="4"/>
      <c r="P28" s="4"/>
      <c r="Q28" s="4"/>
      <c r="R28" s="18"/>
      <c r="S28" s="4"/>
      <c r="T28" s="4"/>
      <c r="U28" s="4"/>
      <c r="V28" s="4"/>
      <c r="W28" s="4"/>
      <c r="X28" s="18"/>
      <c r="Y28" s="4"/>
      <c r="Z28" s="4"/>
      <c r="AA28" s="4"/>
      <c r="AB28" s="4"/>
      <c r="AC28" s="4"/>
      <c r="AD28" s="18"/>
      <c r="AE28" s="4"/>
      <c r="AF28" s="5">
        <f>SUMIF(TPerfo_indi141516[[#This Row],[02/09/2024]:[30/09/2024]],"&gt;"&amp;0)</f>
        <v>0</v>
      </c>
      <c r="AG28" s="5">
        <f>COUNTIFS(TPerfo_indi141516[[#This Row],[02/09/2024]:[30/09/2024]],"&gt;"&amp;0)</f>
        <v>0</v>
      </c>
      <c r="AH28" s="4"/>
      <c r="AI28" s="5">
        <f>NETWORKDAYS(Feuil2!$E$2,Feuil2!$E$3)</f>
        <v>22</v>
      </c>
      <c r="AJ28" s="7">
        <f>SUM(TPerfo_indi141516[[#This Row],[Jours ouvrés]],TPerfo_indi141516[[#This Row],[Nbre de samedi]])</f>
        <v>22</v>
      </c>
    </row>
    <row r="29" spans="1:36" x14ac:dyDescent="0.3">
      <c r="A29" s="6"/>
      <c r="B29" s="4"/>
      <c r="C29" s="4"/>
      <c r="D29" s="4"/>
      <c r="E29" s="4"/>
      <c r="F29" s="4"/>
      <c r="G29" s="4"/>
      <c r="H29" s="4"/>
      <c r="I29" s="4"/>
      <c r="J29" s="4"/>
      <c r="K29" s="4"/>
      <c r="L29" s="18"/>
      <c r="M29" s="4"/>
      <c r="N29" s="4"/>
      <c r="O29" s="4"/>
      <c r="P29" s="4"/>
      <c r="Q29" s="4"/>
      <c r="R29" s="18"/>
      <c r="S29" s="4"/>
      <c r="T29" s="4"/>
      <c r="U29" s="4"/>
      <c r="V29" s="4"/>
      <c r="W29" s="4"/>
      <c r="X29" s="18"/>
      <c r="Y29" s="4"/>
      <c r="Z29" s="4"/>
      <c r="AA29" s="4"/>
      <c r="AB29" s="4"/>
      <c r="AC29" s="4"/>
      <c r="AD29" s="18"/>
      <c r="AE29" s="4"/>
      <c r="AF29" s="5">
        <f>SUMIF(TPerfo_indi141516[[#This Row],[02/09/2024]:[30/09/2024]],"&gt;"&amp;0)</f>
        <v>0</v>
      </c>
      <c r="AG29" s="5">
        <f>COUNTIFS(TPerfo_indi141516[[#This Row],[02/09/2024]:[30/09/2024]],"&gt;"&amp;0)</f>
        <v>0</v>
      </c>
      <c r="AH29" s="4"/>
      <c r="AI29" s="5">
        <f>NETWORKDAYS(Feuil2!$E$2,Feuil2!$E$3)</f>
        <v>22</v>
      </c>
      <c r="AJ29" s="7">
        <f>SUM(TPerfo_indi141516[[#This Row],[Jours ouvrés]],TPerfo_indi141516[[#This Row],[Nbre de samedi]])</f>
        <v>22</v>
      </c>
    </row>
    <row r="30" spans="1:36" x14ac:dyDescent="0.3">
      <c r="A30" s="6"/>
      <c r="B30" s="4"/>
      <c r="C30" s="4"/>
      <c r="D30" s="4"/>
      <c r="E30" s="4"/>
      <c r="F30" s="4"/>
      <c r="G30" s="4"/>
      <c r="H30" s="4"/>
      <c r="I30" s="4"/>
      <c r="J30" s="4"/>
      <c r="K30" s="4"/>
      <c r="L30" s="18"/>
      <c r="M30" s="4"/>
      <c r="N30" s="4"/>
      <c r="O30" s="4"/>
      <c r="P30" s="4"/>
      <c r="Q30" s="4"/>
      <c r="R30" s="18"/>
      <c r="S30" s="4"/>
      <c r="T30" s="4"/>
      <c r="U30" s="4"/>
      <c r="V30" s="4"/>
      <c r="W30" s="4"/>
      <c r="X30" s="18"/>
      <c r="Y30" s="4"/>
      <c r="Z30" s="4"/>
      <c r="AA30" s="4"/>
      <c r="AB30" s="4"/>
      <c r="AC30" s="4"/>
      <c r="AD30" s="18"/>
      <c r="AE30" s="4"/>
      <c r="AF30" s="5">
        <f>SUMIF(TPerfo_indi141516[[#This Row],[02/09/2024]:[30/09/2024]],"&gt;"&amp;0)</f>
        <v>0</v>
      </c>
      <c r="AG30" s="5">
        <f>COUNTIFS(TPerfo_indi141516[[#This Row],[02/09/2024]:[30/09/2024]],"&gt;"&amp;0)</f>
        <v>0</v>
      </c>
      <c r="AH30" s="4"/>
      <c r="AI30" s="5">
        <f>NETWORKDAYS(Feuil2!$E$2,Feuil2!$E$3)</f>
        <v>22</v>
      </c>
      <c r="AJ30" s="7">
        <f>SUM(TPerfo_indi141516[[#This Row],[Jours ouvrés]],TPerfo_indi141516[[#This Row],[Nbre de samedi]])</f>
        <v>22</v>
      </c>
    </row>
    <row r="31" spans="1:36" x14ac:dyDescent="0.3">
      <c r="A31" s="6"/>
      <c r="B31" s="4"/>
      <c r="C31" s="4"/>
      <c r="D31" s="4"/>
      <c r="E31" s="4"/>
      <c r="F31" s="4"/>
      <c r="G31" s="4"/>
      <c r="H31" s="4"/>
      <c r="I31" s="4"/>
      <c r="J31" s="4"/>
      <c r="K31" s="4"/>
      <c r="L31" s="18"/>
      <c r="M31" s="4"/>
      <c r="N31" s="4"/>
      <c r="O31" s="4"/>
      <c r="P31" s="4"/>
      <c r="Q31" s="4"/>
      <c r="R31" s="18"/>
      <c r="S31" s="4"/>
      <c r="T31" s="4"/>
      <c r="U31" s="4"/>
      <c r="V31" s="4"/>
      <c r="W31" s="4"/>
      <c r="X31" s="18"/>
      <c r="Y31" s="4"/>
      <c r="Z31" s="4"/>
      <c r="AA31" s="4"/>
      <c r="AB31" s="4"/>
      <c r="AC31" s="4"/>
      <c r="AD31" s="18"/>
      <c r="AE31" s="4"/>
      <c r="AF31" s="5">
        <f>SUMIF(TPerfo_indi141516[[#This Row],[02/09/2024]:[30/09/2024]],"&gt;"&amp;0)</f>
        <v>0</v>
      </c>
      <c r="AG31" s="5">
        <f>COUNTIFS(TPerfo_indi141516[[#This Row],[02/09/2024]:[30/09/2024]],"&gt;"&amp;0)</f>
        <v>0</v>
      </c>
      <c r="AH31" s="4"/>
      <c r="AI31" s="5">
        <f>NETWORKDAYS(Feuil2!$E$2,Feuil2!$E$3)</f>
        <v>22</v>
      </c>
      <c r="AJ31" s="7">
        <f>SUM(TPerfo_indi141516[[#This Row],[Jours ouvrés]],TPerfo_indi141516[[#This Row],[Nbre de samedi]])</f>
        <v>22</v>
      </c>
    </row>
    <row r="32" spans="1:36" x14ac:dyDescent="0.3">
      <c r="A32" s="6"/>
      <c r="B32" s="4"/>
      <c r="C32" s="4"/>
      <c r="D32" s="4"/>
      <c r="E32" s="4"/>
      <c r="F32" s="4"/>
      <c r="G32" s="4"/>
      <c r="H32" s="4"/>
      <c r="I32" s="4"/>
      <c r="J32" s="4"/>
      <c r="K32" s="4"/>
      <c r="L32" s="18"/>
      <c r="M32" s="4"/>
      <c r="N32" s="4"/>
      <c r="O32" s="4"/>
      <c r="P32" s="4"/>
      <c r="Q32" s="4"/>
      <c r="R32" s="18"/>
      <c r="S32" s="4"/>
      <c r="T32" s="4"/>
      <c r="U32" s="4"/>
      <c r="V32" s="4"/>
      <c r="W32" s="4"/>
      <c r="X32" s="18"/>
      <c r="Y32" s="4"/>
      <c r="Z32" s="4"/>
      <c r="AA32" s="4"/>
      <c r="AB32" s="4"/>
      <c r="AC32" s="4"/>
      <c r="AD32" s="18"/>
      <c r="AE32" s="4"/>
      <c r="AF32" s="5">
        <f>SUMIF(TPerfo_indi141516[[#This Row],[02/09/2024]:[30/09/2024]],"&gt;"&amp;0)</f>
        <v>0</v>
      </c>
      <c r="AG32" s="5">
        <f>COUNTIFS(TPerfo_indi141516[[#This Row],[02/09/2024]:[30/09/2024]],"&gt;"&amp;0)</f>
        <v>0</v>
      </c>
      <c r="AH32" s="4"/>
      <c r="AI32" s="5">
        <f>NETWORKDAYS(Feuil2!$E$2,Feuil2!$E$3)</f>
        <v>22</v>
      </c>
      <c r="AJ32" s="7">
        <f>SUM(TPerfo_indi141516[[#This Row],[Jours ouvrés]],TPerfo_indi141516[[#This Row],[Nbre de samedi]])</f>
        <v>22</v>
      </c>
    </row>
    <row r="33" spans="1:36" x14ac:dyDescent="0.3">
      <c r="A33" s="6"/>
      <c r="B33" s="4"/>
      <c r="C33" s="4"/>
      <c r="D33" s="4"/>
      <c r="E33" s="4"/>
      <c r="F33" s="4"/>
      <c r="G33" s="4"/>
      <c r="H33" s="4"/>
      <c r="I33" s="4"/>
      <c r="J33" s="4"/>
      <c r="K33" s="4"/>
      <c r="L33" s="18"/>
      <c r="M33" s="4"/>
      <c r="N33" s="4"/>
      <c r="O33" s="4"/>
      <c r="P33" s="4"/>
      <c r="Q33" s="4"/>
      <c r="R33" s="18"/>
      <c r="S33" s="4"/>
      <c r="T33" s="4"/>
      <c r="U33" s="4"/>
      <c r="V33" s="4"/>
      <c r="W33" s="4"/>
      <c r="X33" s="18"/>
      <c r="Y33" s="4"/>
      <c r="Z33" s="4"/>
      <c r="AA33" s="4"/>
      <c r="AB33" s="4"/>
      <c r="AC33" s="4"/>
      <c r="AD33" s="18"/>
      <c r="AE33" s="4"/>
      <c r="AF33" s="5">
        <f>SUMIF(TPerfo_indi141516[[#This Row],[02/09/2024]:[30/09/2024]],"&gt;"&amp;0)</f>
        <v>0</v>
      </c>
      <c r="AG33" s="5">
        <f>COUNTIFS(TPerfo_indi141516[[#This Row],[02/09/2024]:[30/09/2024]],"&gt;"&amp;0)</f>
        <v>0</v>
      </c>
      <c r="AH33" s="4"/>
      <c r="AI33" s="5">
        <f>NETWORKDAYS(Feuil2!$E$2,Feuil2!$E$3)</f>
        <v>22</v>
      </c>
      <c r="AJ33" s="7">
        <f>SUM(TPerfo_indi141516[[#This Row],[Jours ouvrés]],TPerfo_indi141516[[#This Row],[Nbre de samedi]])</f>
        <v>22</v>
      </c>
    </row>
    <row r="34" spans="1:36" x14ac:dyDescent="0.3">
      <c r="A34" s="6"/>
      <c r="B34" s="4"/>
      <c r="C34" s="4"/>
      <c r="D34" s="4"/>
      <c r="E34" s="4"/>
      <c r="F34" s="4"/>
      <c r="G34" s="4"/>
      <c r="H34" s="4"/>
      <c r="I34" s="4"/>
      <c r="J34" s="4"/>
      <c r="K34" s="4"/>
      <c r="L34" s="18"/>
      <c r="M34" s="4"/>
      <c r="N34" s="4"/>
      <c r="O34" s="4"/>
      <c r="P34" s="4"/>
      <c r="Q34" s="4"/>
      <c r="R34" s="18"/>
      <c r="S34" s="4"/>
      <c r="T34" s="4"/>
      <c r="U34" s="4"/>
      <c r="V34" s="4"/>
      <c r="W34" s="4"/>
      <c r="X34" s="18"/>
      <c r="Y34" s="4"/>
      <c r="Z34" s="4"/>
      <c r="AA34" s="4"/>
      <c r="AB34" s="4"/>
      <c r="AC34" s="4"/>
      <c r="AD34" s="18"/>
      <c r="AE34" s="4"/>
      <c r="AF34" s="5">
        <f>SUMIF(TPerfo_indi141516[[#This Row],[02/09/2024]:[30/09/2024]],"&gt;"&amp;0)</f>
        <v>0</v>
      </c>
      <c r="AG34" s="5">
        <f>COUNTIFS(TPerfo_indi141516[[#This Row],[02/09/2024]:[30/09/2024]],"&gt;"&amp;0)</f>
        <v>0</v>
      </c>
      <c r="AH34" s="4"/>
      <c r="AI34" s="5">
        <f>NETWORKDAYS(Feuil2!$E$2,Feuil2!$E$3)</f>
        <v>22</v>
      </c>
      <c r="AJ34" s="7">
        <f>SUM(TPerfo_indi141516[[#This Row],[Jours ouvrés]],TPerfo_indi141516[[#This Row],[Nbre de samedi]])</f>
        <v>22</v>
      </c>
    </row>
    <row r="35" spans="1:36" x14ac:dyDescent="0.3">
      <c r="A35" s="15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9"/>
      <c r="M35" s="16"/>
      <c r="N35" s="16"/>
      <c r="O35" s="16"/>
      <c r="P35" s="16"/>
      <c r="Q35" s="16"/>
      <c r="R35" s="19"/>
      <c r="S35" s="16"/>
      <c r="T35" s="16"/>
      <c r="U35" s="16"/>
      <c r="V35" s="16"/>
      <c r="W35" s="16"/>
      <c r="X35" s="19"/>
      <c r="Y35" s="16"/>
      <c r="Z35" s="16"/>
      <c r="AA35" s="16"/>
      <c r="AB35" s="16"/>
      <c r="AC35" s="16"/>
      <c r="AD35" s="19"/>
      <c r="AE35" s="16"/>
      <c r="AF35" s="5">
        <f>SUMIF(TPerfo_indi141516[[#This Row],[02/09/2024]:[30/09/2024]],"&gt;"&amp;0)</f>
        <v>0</v>
      </c>
      <c r="AG35" s="5">
        <f>COUNTIFS(TPerfo_indi141516[[#This Row],[02/09/2024]:[30/09/2024]],"&gt;"&amp;0)</f>
        <v>0</v>
      </c>
      <c r="AH35" s="16"/>
      <c r="AI35" s="5">
        <f>NETWORKDAYS(Feuil2!$E$2,Feuil2!$E$3)</f>
        <v>22</v>
      </c>
      <c r="AJ35" s="7">
        <f>SUM(TPerfo_indi141516[[#This Row],[Jours ouvrés]],TPerfo_indi141516[[#This Row],[Nbre de samedi]])</f>
        <v>22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E2DE4-7E0C-49C9-A7A8-E470DEC24B03}">
  <dimension ref="A1:E5"/>
  <sheetViews>
    <sheetView workbookViewId="0">
      <selection activeCell="E4" sqref="E4"/>
    </sheetView>
  </sheetViews>
  <sheetFormatPr baseColWidth="10" defaultRowHeight="14.4" x14ac:dyDescent="0.3"/>
  <sheetData>
    <row r="1" spans="1:5" x14ac:dyDescent="0.3">
      <c r="B1" s="3">
        <v>45536</v>
      </c>
      <c r="C1" s="3">
        <v>45566</v>
      </c>
      <c r="D1" s="3">
        <v>45597</v>
      </c>
      <c r="E1" s="3">
        <v>45627</v>
      </c>
    </row>
    <row r="2" spans="1:5" x14ac:dyDescent="0.3">
      <c r="A2" t="s">
        <v>11</v>
      </c>
      <c r="B2" s="1">
        <v>45536</v>
      </c>
      <c r="C2" s="1">
        <v>45566</v>
      </c>
      <c r="D2" s="1">
        <v>45597</v>
      </c>
      <c r="E2" s="1">
        <v>45627</v>
      </c>
    </row>
    <row r="3" spans="1:5" x14ac:dyDescent="0.3">
      <c r="A3" t="s">
        <v>12</v>
      </c>
      <c r="B3" s="1">
        <v>45565</v>
      </c>
      <c r="C3" s="1">
        <v>45596</v>
      </c>
      <c r="D3" s="1">
        <v>45626</v>
      </c>
      <c r="E3" s="1">
        <v>45657</v>
      </c>
    </row>
    <row r="5" spans="1:5" x14ac:dyDescent="0.3">
      <c r="A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Septembre 2024</vt:lpstr>
      <vt:lpstr>Octobre 2024</vt:lpstr>
      <vt:lpstr>Novembre 2024</vt:lpstr>
      <vt:lpstr>Décembre 2024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BIKWE NYAMBAL</dc:creator>
  <cp:lastModifiedBy>BIKWE NYAMBAL</cp:lastModifiedBy>
  <dcterms:created xsi:type="dcterms:W3CDTF">2024-09-12T11:18:48Z</dcterms:created>
  <dcterms:modified xsi:type="dcterms:W3CDTF">2024-09-12T15:25:15Z</dcterms:modified>
</cp:coreProperties>
</file>