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95" windowHeight="8445" activeTab="3"/>
  </bookViews>
  <sheets>
    <sheet name="controle de prix" sheetId="4" r:id="rId1"/>
    <sheet name="INV FEV 2011" sheetId="1" r:id="rId2"/>
    <sheet name="SAISIE" sheetId="2" r:id="rId3"/>
    <sheet name="Comptage " sheetId="3" r:id="rId4"/>
  </sheets>
  <definedNames>
    <definedName name="_xlnm._FilterDatabase" localSheetId="0" hidden="1">'controle de prix'!$C$8:$G$47</definedName>
    <definedName name="_xlnm._FilterDatabase" localSheetId="1" hidden="1">'INV FEV 2011'!$B$8:$F$103</definedName>
    <definedName name="_xlnm.Print_Titles" localSheetId="0">'controle de prix'!$8:$8</definedName>
    <definedName name="_xlnm.Print_Titles" localSheetId="1">'INV FEV 2011'!$8:$8</definedName>
    <definedName name="_xlnm.Print_Area" localSheetId="0">'controle de prix'!$B$8:$G$48</definedName>
  </definedNames>
  <calcPr calcId="125725" fullCalcOnLoad="1" concurrentCalc="0"/>
</workbook>
</file>

<file path=xl/calcChain.xml><?xml version="1.0" encoding="utf-8"?>
<calcChain xmlns="http://schemas.openxmlformats.org/spreadsheetml/2006/main">
  <c r="F40" i="4"/>
  <c r="G40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39"/>
  <c r="G43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39"/>
  <c r="H30"/>
  <c r="H29"/>
  <c r="H28"/>
  <c r="H27"/>
  <c r="H26"/>
  <c r="H19"/>
  <c r="H18"/>
  <c r="H17"/>
  <c r="H16"/>
  <c r="H15"/>
  <c r="H14"/>
  <c r="H13"/>
  <c r="H12"/>
  <c r="H10"/>
  <c r="H9"/>
  <c r="F142" i="1"/>
  <c r="F128"/>
  <c r="F129"/>
  <c r="F130"/>
  <c r="F131"/>
  <c r="F132"/>
  <c r="F133"/>
  <c r="F134"/>
  <c r="F135"/>
  <c r="F136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37"/>
</calcChain>
</file>

<file path=xl/sharedStrings.xml><?xml version="1.0" encoding="utf-8"?>
<sst xmlns="http://schemas.openxmlformats.org/spreadsheetml/2006/main" count="219" uniqueCount="193">
  <si>
    <t>INVENTAIRE DU STOCK</t>
  </si>
  <si>
    <t>DESIGNATION</t>
  </si>
  <si>
    <t>DATE PEREMP.</t>
  </si>
  <si>
    <t>QUANTITE</t>
  </si>
  <si>
    <t>PRIX UNITAIRE</t>
  </si>
  <si>
    <t>TOTAL</t>
  </si>
  <si>
    <t>Paracetamol 500 Mg Cp</t>
  </si>
  <si>
    <t>Metronidazole 500 Mg Cp</t>
  </si>
  <si>
    <t>Phloroglucinol 150 Mg Suppo</t>
  </si>
  <si>
    <t xml:space="preserve">Albendazole ou Mébendazole  </t>
  </si>
  <si>
    <t>Quinine Resorcine 400 Mg Inj</t>
  </si>
  <si>
    <t>Glucose 5% 500 Ml Inj</t>
  </si>
  <si>
    <t>Artemether 20 Mg  Inj</t>
  </si>
  <si>
    <t>Seringue  10 Ml 3 Pieces + Aiguille Uu</t>
  </si>
  <si>
    <t>Ringer Lactate 500 Ml Inj</t>
  </si>
  <si>
    <t>Catheter G 20</t>
  </si>
  <si>
    <t>Gentamicine 80 Mg Inj</t>
  </si>
  <si>
    <t>Loperamide 2 Mg Oral</t>
  </si>
  <si>
    <t>Metopimazine 10 Mg Inj</t>
  </si>
  <si>
    <t>Oxacilliine 500 Mg Gellule</t>
  </si>
  <si>
    <t>Terpine 10 Mg+Codeine 100 Mg Cp</t>
  </si>
  <si>
    <t>Catheter G 22</t>
  </si>
  <si>
    <t>Seringue 5 Ml Auto Retractable</t>
  </si>
  <si>
    <t>Catheter G 24</t>
  </si>
  <si>
    <t>Seringue 10 Ml Auto Retractable</t>
  </si>
  <si>
    <t>Necessaire A Perfusion</t>
  </si>
  <si>
    <t>Albendazole 400 Mg Sp</t>
  </si>
  <si>
    <t>Metronidazole 250 Mg Cp</t>
  </si>
  <si>
    <t>Paracetamol 300 Mg Suppo</t>
  </si>
  <si>
    <t>Glucose 5% 250 Ml Inj</t>
  </si>
  <si>
    <t>Potassium Chlorure 10% 10 Ml Inj</t>
  </si>
  <si>
    <t>Cefotaxime 1 Gr Inj</t>
  </si>
  <si>
    <t>Amoxicilline+Acide Clavulanique  Inj</t>
  </si>
  <si>
    <t>Amoxicilline 250 Mg Susp</t>
  </si>
  <si>
    <t>Sodium Chlorure 10 %  Hypert10 Ml</t>
  </si>
  <si>
    <t>Artemether + Lumefantrine Susp</t>
  </si>
  <si>
    <t>Pyrantel Pamoate 125Mg/Ml Sirop</t>
  </si>
  <si>
    <t>Econazole / Butoconazole 150 Mg Ov</t>
  </si>
  <si>
    <t>Seringue 10 Ml + Aiguille Detachable</t>
  </si>
  <si>
    <t>Phloroglucinol 40 Mg Inj</t>
  </si>
  <si>
    <t>Metronidazole 500 Mg Inj</t>
  </si>
  <si>
    <t>Ciprofloxacine 500 Mg Cp</t>
  </si>
  <si>
    <t>Amoxicilline 500  Gelule</t>
  </si>
  <si>
    <t>Sodium Chlorure 0.9% 500 Ml Inj</t>
  </si>
  <si>
    <t>Compresse Non Sterile 40X40 Pq/100</t>
  </si>
  <si>
    <t>Fil Res Syn N° 2/0 1/2 C Aig 30 Trian</t>
  </si>
  <si>
    <t>Fil Res Syn N° 0 1/2 C Aig Trian</t>
  </si>
  <si>
    <t>Fil Res Syn N° 1 1/2 C Aig 35 Trian</t>
  </si>
  <si>
    <t>Benzylpeni +Benzathine 2.4 Mu Inj</t>
  </si>
  <si>
    <t>Glucose 10% 500 Ml Inj</t>
  </si>
  <si>
    <t>Metronidazole 125 Mg Sirop</t>
  </si>
  <si>
    <t>Ether Rectifie 125 Ml</t>
  </si>
  <si>
    <t xml:space="preserve">Hypochlorite De Soium Ou Dakin 250 </t>
  </si>
  <si>
    <t>Gelatine 500 Mg Inj</t>
  </si>
  <si>
    <t>Magnesium Inj</t>
  </si>
  <si>
    <t>Atropine Sulfate 0,25 Mg Inj</t>
  </si>
  <si>
    <t>Ethanol 96 ° Codex 1 L</t>
  </si>
  <si>
    <t>Trimethoprime+Sulfamet.40/200 Sirop</t>
  </si>
  <si>
    <t>Fil Res Syn N° 3/0 1/2 C Aig 20 Trian</t>
  </si>
  <si>
    <t>Trimebutine 50 Mg Inj</t>
  </si>
  <si>
    <t>Thiamphenicol 750 Mg Inj</t>
  </si>
  <si>
    <t>Oxacilline 250 Mg Sirop</t>
  </si>
  <si>
    <t>Eau Pour Preparation Injectable 5 Ml</t>
  </si>
  <si>
    <t>Carbocysteine 5% 60 Ml Ad Carbotoux</t>
  </si>
  <si>
    <t>Sonde De Foley Ch 18</t>
  </si>
  <si>
    <t>Bande Platree 3X0.20 M</t>
  </si>
  <si>
    <t>Gallamine Triethiodure 40 Mg Inj</t>
  </si>
  <si>
    <t>Paracetamol 300 Mg Sachet</t>
  </si>
  <si>
    <t>Gant De Revision Uterine Mm Sterile</t>
  </si>
  <si>
    <t>Bande Platree 3X0.08 M</t>
  </si>
  <si>
    <t xml:space="preserve">Paracetamo L+ Dextropropoxyphene </t>
  </si>
  <si>
    <t>Sonde De Foley Ch 16</t>
  </si>
  <si>
    <t>Kit Accouchement Urbain</t>
  </si>
  <si>
    <t>Bande De Crepe 4X0.10 M</t>
  </si>
  <si>
    <t>Coton Hydrophile 1 Kg</t>
  </si>
  <si>
    <t>Bande De Crepe 4X0.05 M</t>
  </si>
  <si>
    <t>Boite De Securite</t>
  </si>
  <si>
    <t xml:space="preserve">Anti Acide Sachet </t>
  </si>
  <si>
    <t>Sonde De Foley Ch 22</t>
  </si>
  <si>
    <t>Amoxicilline 1Gr Inj</t>
  </si>
  <si>
    <t xml:space="preserve">Acetylcysteine 100 Mg / Carbo 2 % Fl </t>
  </si>
  <si>
    <t>Ceftriaxone 1Gr Inj</t>
  </si>
  <si>
    <t>Doxycycline 100 Mg Cp</t>
  </si>
  <si>
    <t>Fentanyl 0, 1 Mg / 2 Ml Inj</t>
  </si>
  <si>
    <t>Kit Leuco -S</t>
  </si>
  <si>
    <t>Kit Uret -P</t>
  </si>
  <si>
    <t>Furosemide 20 Mg Inj</t>
  </si>
  <si>
    <t>Sels  De Rehydratation Oral</t>
  </si>
  <si>
    <t>Sonde De Foley Ch 24</t>
  </si>
  <si>
    <t>Acide Ascorbique 500 Mg Inj</t>
  </si>
  <si>
    <t>Halotane 250 Ml</t>
  </si>
  <si>
    <t>Captopril/Enalapril 25 Mg Cp</t>
  </si>
  <si>
    <t>Dexchlorpheniramine 2 Mg Cp</t>
  </si>
  <si>
    <t>Fentanyl 0, 5 Mg / 10 Ml Inj</t>
  </si>
  <si>
    <t>Jersey Tubulaire 7X25 Detail</t>
  </si>
  <si>
    <t>Gant Chirurgien Sterile T 7, 5 Paire</t>
  </si>
  <si>
    <t>Coton Carde 1Kg</t>
  </si>
  <si>
    <t>Coton Hydrophile Detail</t>
  </si>
  <si>
    <t>Insuline Biog (Mixtard 30) 100 Iu</t>
  </si>
  <si>
    <t>Ethanol 200 Ml / Flacon</t>
  </si>
  <si>
    <t>Acetylsalicylate De Lysine 500 Mg Inj</t>
  </si>
  <si>
    <t>Dexamethasone 4 Mg Inj</t>
  </si>
  <si>
    <t>Fer Solution Buvable</t>
  </si>
  <si>
    <t>Heparine Bas Poids Mol 0, 2 Ml</t>
  </si>
  <si>
    <t>Sonde Intubation N° 4</t>
  </si>
  <si>
    <t>Artemether + Lumef Enft 6 -14 Ans Bt/12</t>
  </si>
  <si>
    <t>Trimebutine 24 Mg Susp ( Debridat )</t>
  </si>
  <si>
    <t>Serre Nuque Adulte</t>
  </si>
  <si>
    <t>Carbocysteine 120 Ml Ad Carbotoux</t>
  </si>
  <si>
    <t>Pvp Iodee Dermique 10% 125 Ml</t>
  </si>
  <si>
    <t>Serre Nuque Enfant</t>
  </si>
  <si>
    <t>Sonde Intubation N° 7,5</t>
  </si>
  <si>
    <t>Amodiaquine + Artesunate Adte Plaq / 3</t>
  </si>
  <si>
    <t>Bande Adhesive Mcrop.5X0.18 M</t>
  </si>
  <si>
    <t>Canule Guedel N° 3</t>
  </si>
  <si>
    <t>Canule Guedel N° 4</t>
  </si>
  <si>
    <t>Jersey Tubulaire 20X25 Rouleau</t>
  </si>
  <si>
    <t>Antibiotique collyre ou pommade ophtalmique</t>
  </si>
  <si>
    <t>Antiseptique local</t>
  </si>
  <si>
    <t>Diazépam inj</t>
  </si>
  <si>
    <t>Fer Folate</t>
  </si>
  <si>
    <t>Moustiquaire imprégnée à l’insecticide</t>
  </si>
  <si>
    <t>Sulfadoxine Pyriméthamine</t>
  </si>
  <si>
    <t>Vitamine A (Rétinol)</t>
  </si>
  <si>
    <t>Sel De Rehydratation Oral Sachet</t>
  </si>
  <si>
    <t>Cefadroxil 500 Mg Gelule</t>
  </si>
  <si>
    <t>Fer + Folate Oral Cp</t>
  </si>
  <si>
    <t>Eosine Aqueuse 2% 45 Ml</t>
  </si>
  <si>
    <t>Etamsylate 250 Mg Inj</t>
  </si>
  <si>
    <t>Kit Uret S</t>
  </si>
  <si>
    <t>Taux de Rupture des produits traceurs</t>
  </si>
  <si>
    <t>Etabli le 03 Février 2010</t>
  </si>
  <si>
    <t xml:space="preserve">District Sanitaire: </t>
  </si>
  <si>
    <t xml:space="preserve">Etablissement: </t>
  </si>
  <si>
    <t xml:space="preserve">Responsable Pharmacie: </t>
  </si>
  <si>
    <t>Assistant:</t>
  </si>
  <si>
    <t>Date</t>
  </si>
  <si>
    <t>CODE</t>
  </si>
  <si>
    <t>TOTAL STOCK DU</t>
  </si>
  <si>
    <t>M12000</t>
  </si>
  <si>
    <t>M23450</t>
  </si>
  <si>
    <t>SOUS TOTAL PERIME ET AVARIES</t>
  </si>
  <si>
    <t>TOTAL STOCK INVENTAIRE</t>
  </si>
  <si>
    <t>Nombre de produit traceur disponible et utilisable</t>
  </si>
  <si>
    <t>Nombre trotal de produit traceurs</t>
  </si>
  <si>
    <t>STRUCTURE</t>
  </si>
  <si>
    <t>VALIDER</t>
  </si>
  <si>
    <t>Code</t>
  </si>
  <si>
    <t>Désigantion</t>
  </si>
  <si>
    <t>Prix pratiqué</t>
  </si>
  <si>
    <t>ENREGISTREMENT PRODUIT</t>
  </si>
  <si>
    <t>Désignation</t>
  </si>
  <si>
    <t xml:space="preserve">Prix de vente Publique </t>
  </si>
  <si>
    <t>COMPTAGE DES PRODUITS</t>
  </si>
  <si>
    <t>(=QUANTITE X PRIX DE VENTE PUBLIQUE)</t>
  </si>
  <si>
    <t>MONTANT</t>
  </si>
  <si>
    <t>Traceur</t>
  </si>
  <si>
    <t>OUI/NON</t>
  </si>
  <si>
    <t>Périmé/Avaries</t>
  </si>
  <si>
    <t>champs non ogligatoire</t>
  </si>
  <si>
    <t>CONTRÔLE DES PRIX DE VENTE PUBLIQUE</t>
  </si>
  <si>
    <t>Ecart</t>
  </si>
  <si>
    <t>Taux 
d'augmentation</t>
  </si>
  <si>
    <t>Albendazole ou Mébendazole  Comp</t>
  </si>
  <si>
    <t>Albendazole ou Mébendazole  Sirop</t>
  </si>
  <si>
    <t>Amoxicilline 1g inj</t>
  </si>
  <si>
    <t>Amoxicilline 500 mg Gelule</t>
  </si>
  <si>
    <t>Artemether 20 mg Inj</t>
  </si>
  <si>
    <t>Carbocysteine susp  ad</t>
  </si>
  <si>
    <t>Dexamethasone inj</t>
  </si>
  <si>
    <t>Diclofénac 50 mg Oral</t>
  </si>
  <si>
    <t xml:space="preserve">Ethanol 96° Codex 1L </t>
  </si>
  <si>
    <t>Geloplasma 500 cc</t>
  </si>
  <si>
    <t>Glucosé 500 ML inj</t>
  </si>
  <si>
    <t>Metopimazine 10 mg inj</t>
  </si>
  <si>
    <t>Métronidazole 500 Mg Oral</t>
  </si>
  <si>
    <t>Oxacilline 250 mg susp</t>
  </si>
  <si>
    <t>Oxacilline 500mg gel</t>
  </si>
  <si>
    <t>Paracétamol 500 mg Oral</t>
  </si>
  <si>
    <t>Perfuseur</t>
  </si>
  <si>
    <t>Quinine Resorcine 400 MG inj</t>
  </si>
  <si>
    <t>Trimethoprime+ Sulfamethoxazole Susp</t>
  </si>
  <si>
    <t>Métronidazole Sirop</t>
  </si>
  <si>
    <t>Benzyl pénicilline inj.</t>
  </si>
  <si>
    <t>Gentamicine inj</t>
  </si>
  <si>
    <t>Kit d’accouchement</t>
  </si>
  <si>
    <t xml:space="preserve">Ringer lactate </t>
  </si>
  <si>
    <t>SRO ou SRO+Zinc</t>
  </si>
  <si>
    <t>x produits sur trente ont fait l'objet d'une augmentation de prix soit (X/30%)</t>
  </si>
  <si>
    <t xml:space="preserve">Les taux d'augmentation vont de A à B% soit un taux d'augmentation moyen de </t>
  </si>
  <si>
    <t>Etabli , le 03 Avril 2011</t>
  </si>
  <si>
    <t>PU
Pratiqué</t>
  </si>
  <si>
    <t>PU
vente publique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</si>
</sst>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[$-409]dd\-mmm\-yy;@"/>
    <numFmt numFmtId="165" formatCode="_-* #,##0\ _F_-;\-* #,##0\ _F_-;_-* &quot;-&quot;??\ _F_-;_-@_-"/>
    <numFmt numFmtId="166" formatCode="#,##0_ ;\-#,##0\ 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b/>
      <sz val="12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0"/>
      <name val="Tahoma"/>
      <family val="2"/>
    </font>
    <font>
      <sz val="12"/>
      <name val="Tahoma"/>
      <family val="2"/>
    </font>
    <font>
      <i/>
      <sz val="11"/>
      <color rgb="FFFF0000"/>
      <name val="Tahoma"/>
      <family val="2"/>
    </font>
    <font>
      <sz val="9"/>
      <color indexed="10"/>
      <name val="Tahoma"/>
      <family val="2"/>
    </font>
    <font>
      <b/>
      <i/>
      <sz val="11"/>
      <color rgb="FFFF0000"/>
      <name val="Tahoma"/>
      <family val="2"/>
    </font>
    <font>
      <b/>
      <i/>
      <sz val="12"/>
      <color rgb="FFFF0000"/>
      <name val="Tahoma"/>
      <family val="2"/>
    </font>
    <font>
      <sz val="8"/>
      <color indexed="10"/>
      <name val="Tahoma"/>
      <family val="2"/>
    </font>
    <font>
      <i/>
      <sz val="10"/>
      <color rgb="FFFF0000"/>
      <name val="Tahoma"/>
      <family val="2"/>
    </font>
    <font>
      <sz val="11"/>
      <color indexed="10"/>
      <name val="Tahoma"/>
      <family val="2"/>
    </font>
    <font>
      <i/>
      <sz val="9"/>
      <color indexed="10"/>
      <name val="Tahoma"/>
      <family val="2"/>
    </font>
    <font>
      <sz val="11"/>
      <color indexed="8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112">
    <xf numFmtId="0" fontId="0" fillId="0" borderId="0" xfId="0"/>
    <xf numFmtId="0" fontId="3" fillId="0" borderId="0" xfId="2" applyFont="1" applyBorder="1"/>
    <xf numFmtId="0" fontId="3" fillId="0" borderId="0" xfId="2" applyFont="1" applyBorder="1" applyAlignment="1">
      <alignment horizontal="center"/>
    </xf>
    <xf numFmtId="0" fontId="4" fillId="2" borderId="0" xfId="2" applyFont="1" applyFill="1" applyBorder="1" applyAlignment="1">
      <alignment horizontal="center" vertical="center"/>
    </xf>
    <xf numFmtId="0" fontId="4" fillId="2" borderId="0" xfId="2" applyFont="1" applyFill="1" applyBorder="1" applyAlignment="1">
      <alignment horizontal="center"/>
    </xf>
    <xf numFmtId="3" fontId="3" fillId="2" borderId="0" xfId="2" applyNumberFormat="1" applyFont="1" applyFill="1" applyBorder="1"/>
    <xf numFmtId="0" fontId="8" fillId="0" borderId="0" xfId="2" applyFont="1" applyBorder="1" applyAlignment="1">
      <alignment horizontal="center" vertical="center" wrapText="1"/>
    </xf>
    <xf numFmtId="0" fontId="5" fillId="0" borderId="2" xfId="0" applyFont="1" applyBorder="1"/>
    <xf numFmtId="165" fontId="5" fillId="0" borderId="2" xfId="1" applyNumberFormat="1" applyFont="1" applyBorder="1" applyAlignment="1">
      <alignment horizontal="center" vertical="center" wrapText="1"/>
    </xf>
    <xf numFmtId="0" fontId="10" fillId="0" borderId="0" xfId="2" applyFont="1" applyFill="1" applyBorder="1"/>
    <xf numFmtId="0" fontId="5" fillId="0" borderId="2" xfId="0" applyFont="1" applyBorder="1" applyAlignment="1">
      <alignment horizontal="center" vertical="center" wrapText="1"/>
    </xf>
    <xf numFmtId="0" fontId="6" fillId="0" borderId="0" xfId="2" applyFont="1" applyFill="1" applyBorder="1" applyAlignment="1">
      <alignment horizontal="center"/>
    </xf>
    <xf numFmtId="3" fontId="6" fillId="0" borderId="0" xfId="2" applyNumberFormat="1" applyFont="1" applyBorder="1" applyAlignment="1">
      <alignment horizontal="center"/>
    </xf>
    <xf numFmtId="0" fontId="4" fillId="0" borderId="8" xfId="2" applyFont="1" applyFill="1" applyBorder="1" applyAlignment="1"/>
    <xf numFmtId="0" fontId="4" fillId="0" borderId="9" xfId="2" applyFont="1" applyFill="1" applyBorder="1" applyAlignment="1"/>
    <xf numFmtId="0" fontId="4" fillId="0" borderId="10" xfId="2" applyFont="1" applyFill="1" applyBorder="1" applyAlignment="1"/>
    <xf numFmtId="9" fontId="7" fillId="3" borderId="3" xfId="2" applyNumberFormat="1" applyFont="1" applyFill="1" applyBorder="1" applyAlignment="1">
      <alignment horizontal="center"/>
    </xf>
    <xf numFmtId="0" fontId="8" fillId="0" borderId="0" xfId="2" applyFont="1" applyBorder="1"/>
    <xf numFmtId="0" fontId="4" fillId="0" borderId="0" xfId="2" applyFont="1" applyFill="1" applyBorder="1" applyAlignment="1">
      <alignment horizontal="center"/>
    </xf>
    <xf numFmtId="3" fontId="7" fillId="0" borderId="0" xfId="2" applyNumberFormat="1" applyFont="1" applyBorder="1" applyAlignment="1">
      <alignment horizontal="center"/>
    </xf>
    <xf numFmtId="0" fontId="8" fillId="0" borderId="0" xfId="2" applyFont="1" applyBorder="1" applyAlignment="1">
      <alignment horizontal="center"/>
    </xf>
    <xf numFmtId="0" fontId="8" fillId="0" borderId="0" xfId="2" applyFont="1" applyBorder="1" applyAlignment="1">
      <alignment horizontal="right"/>
    </xf>
    <xf numFmtId="0" fontId="5" fillId="2" borderId="0" xfId="2" applyFont="1" applyFill="1" applyBorder="1"/>
    <xf numFmtId="3" fontId="3" fillId="2" borderId="12" xfId="2" applyNumberFormat="1" applyFont="1" applyFill="1" applyBorder="1"/>
    <xf numFmtId="164" fontId="3" fillId="2" borderId="13" xfId="3" applyNumberFormat="1" applyFont="1" applyFill="1" applyBorder="1"/>
    <xf numFmtId="0" fontId="4" fillId="2" borderId="14" xfId="2" applyFont="1" applyFill="1" applyBorder="1" applyAlignment="1">
      <alignment horizontal="center" vertical="center"/>
    </xf>
    <xf numFmtId="0" fontId="4" fillId="2" borderId="15" xfId="2" applyFont="1" applyFill="1" applyBorder="1" applyAlignment="1">
      <alignment horizontal="center" vertical="center"/>
    </xf>
    <xf numFmtId="0" fontId="5" fillId="2" borderId="14" xfId="2" applyFont="1" applyFill="1" applyBorder="1"/>
    <xf numFmtId="164" fontId="3" fillId="2" borderId="15" xfId="3" applyNumberFormat="1" applyFont="1" applyFill="1" applyBorder="1"/>
    <xf numFmtId="0" fontId="5" fillId="2" borderId="16" xfId="2" applyFont="1" applyFill="1" applyBorder="1"/>
    <xf numFmtId="0" fontId="5" fillId="2" borderId="17" xfId="2" applyFont="1" applyFill="1" applyBorder="1"/>
    <xf numFmtId="0" fontId="4" fillId="2" borderId="17" xfId="2" applyFont="1" applyFill="1" applyBorder="1" applyAlignment="1">
      <alignment horizontal="center"/>
    </xf>
    <xf numFmtId="3" fontId="3" fillId="2" borderId="17" xfId="2" applyNumberFormat="1" applyFont="1" applyFill="1" applyBorder="1"/>
    <xf numFmtId="164" fontId="3" fillId="2" borderId="18" xfId="3" applyNumberFormat="1" applyFont="1" applyFill="1" applyBorder="1"/>
    <xf numFmtId="0" fontId="4" fillId="3" borderId="2" xfId="2" applyFont="1" applyFill="1" applyBorder="1" applyAlignment="1">
      <alignment horizontal="center" vertical="center" wrapText="1"/>
    </xf>
    <xf numFmtId="0" fontId="7" fillId="3" borderId="2" xfId="2" applyFont="1" applyFill="1" applyBorder="1" applyAlignment="1">
      <alignment horizontal="center" vertical="center" wrapText="1"/>
    </xf>
    <xf numFmtId="0" fontId="8" fillId="0" borderId="2" xfId="2" applyFont="1" applyBorder="1" applyAlignment="1">
      <alignment horizontal="center" vertical="center" wrapText="1"/>
    </xf>
    <xf numFmtId="0" fontId="5" fillId="0" borderId="2" xfId="0" applyFont="1" applyFill="1" applyBorder="1"/>
    <xf numFmtId="0" fontId="6" fillId="0" borderId="5" xfId="2" applyFont="1" applyFill="1" applyBorder="1" applyAlignment="1">
      <alignment horizontal="center" vertical="center"/>
    </xf>
    <xf numFmtId="0" fontId="6" fillId="0" borderId="6" xfId="2" applyFont="1" applyFill="1" applyBorder="1" applyAlignment="1">
      <alignment horizontal="center" vertical="center"/>
    </xf>
    <xf numFmtId="0" fontId="6" fillId="0" borderId="7" xfId="2" applyFont="1" applyFill="1" applyBorder="1" applyAlignment="1">
      <alignment horizontal="center" vertical="center"/>
    </xf>
    <xf numFmtId="0" fontId="6" fillId="0" borderId="2" xfId="2" applyFont="1" applyFill="1" applyBorder="1" applyAlignment="1">
      <alignment horizontal="center" vertical="center"/>
    </xf>
    <xf numFmtId="3" fontId="6" fillId="3" borderId="2" xfId="2" applyNumberFormat="1" applyFont="1" applyFill="1" applyBorder="1" applyAlignment="1">
      <alignment horizontal="center" vertical="center" wrapText="1"/>
    </xf>
    <xf numFmtId="0" fontId="10" fillId="0" borderId="2" xfId="2" applyFont="1" applyFill="1" applyBorder="1"/>
    <xf numFmtId="3" fontId="6" fillId="3" borderId="2" xfId="2" applyNumberFormat="1" applyFont="1" applyFill="1" applyBorder="1" applyAlignment="1">
      <alignment horizontal="center" vertical="center"/>
    </xf>
    <xf numFmtId="165" fontId="6" fillId="4" borderId="2" xfId="1" applyNumberFormat="1" applyFont="1" applyFill="1" applyBorder="1" applyAlignment="1">
      <alignment horizontal="center" vertical="center" wrapText="1"/>
    </xf>
    <xf numFmtId="0" fontId="11" fillId="0" borderId="2" xfId="0" applyFont="1" applyFill="1" applyBorder="1"/>
    <xf numFmtId="0" fontId="11" fillId="0" borderId="2" xfId="0" applyFont="1" applyBorder="1"/>
    <xf numFmtId="0" fontId="6" fillId="0" borderId="0" xfId="2" applyFont="1" applyFill="1" applyBorder="1" applyAlignment="1">
      <alignment horizontal="left"/>
    </xf>
    <xf numFmtId="0" fontId="12" fillId="5" borderId="0" xfId="2" applyFont="1" applyFill="1" applyBorder="1" applyAlignment="1">
      <alignment horizontal="center" vertical="center" wrapText="1"/>
    </xf>
    <xf numFmtId="0" fontId="3" fillId="5" borderId="0" xfId="2" applyFont="1" applyFill="1" applyBorder="1"/>
    <xf numFmtId="165" fontId="10" fillId="5" borderId="0" xfId="2" applyNumberFormat="1" applyFont="1" applyFill="1" applyBorder="1"/>
    <xf numFmtId="3" fontId="11" fillId="5" borderId="0" xfId="2" applyNumberFormat="1" applyFont="1" applyFill="1" applyBorder="1" applyAlignment="1">
      <alignment horizontal="center"/>
    </xf>
    <xf numFmtId="0" fontId="0" fillId="0" borderId="2" xfId="0" applyBorder="1"/>
    <xf numFmtId="0" fontId="5" fillId="2" borderId="4" xfId="2" applyFont="1" applyFill="1" applyBorder="1"/>
    <xf numFmtId="0" fontId="5" fillId="2" borderId="19" xfId="2" applyFont="1" applyFill="1" applyBorder="1"/>
    <xf numFmtId="0" fontId="5" fillId="2" borderId="1" xfId="2" applyFont="1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Border="1"/>
    <xf numFmtId="0" fontId="0" fillId="0" borderId="0" xfId="0" applyFill="1" applyAlignment="1">
      <alignment horizontal="center"/>
    </xf>
    <xf numFmtId="0" fontId="4" fillId="3" borderId="2" xfId="2" applyFont="1" applyFill="1" applyBorder="1" applyAlignment="1">
      <alignment horizontal="left" vertical="center" wrapText="1"/>
    </xf>
    <xf numFmtId="0" fontId="7" fillId="3" borderId="2" xfId="2" applyFont="1" applyFill="1" applyBorder="1" applyAlignment="1">
      <alignment horizontal="left" vertical="center" wrapText="1"/>
    </xf>
    <xf numFmtId="0" fontId="7" fillId="3" borderId="5" xfId="2" applyFont="1" applyFill="1" applyBorder="1" applyAlignment="1">
      <alignment horizontal="left" vertical="center" wrapText="1"/>
    </xf>
    <xf numFmtId="0" fontId="0" fillId="9" borderId="2" xfId="0" applyFill="1" applyBorder="1"/>
    <xf numFmtId="0" fontId="0" fillId="0" borderId="2" xfId="0" applyFill="1" applyBorder="1"/>
    <xf numFmtId="0" fontId="0" fillId="8" borderId="2" xfId="0" applyFill="1" applyBorder="1"/>
    <xf numFmtId="165" fontId="5" fillId="8" borderId="2" xfId="1" applyNumberFormat="1" applyFont="1" applyFill="1" applyBorder="1" applyAlignment="1">
      <alignment horizontal="center" vertical="center" wrapText="1"/>
    </xf>
    <xf numFmtId="0" fontId="7" fillId="0" borderId="0" xfId="2" applyFont="1" applyFill="1" applyBorder="1" applyAlignment="1">
      <alignment horizontal="left" vertical="center" wrapText="1"/>
    </xf>
    <xf numFmtId="3" fontId="3" fillId="2" borderId="11" xfId="2" applyNumberFormat="1" applyFont="1" applyFill="1" applyBorder="1"/>
    <xf numFmtId="0" fontId="13" fillId="0" borderId="0" xfId="2" applyFont="1" applyFill="1" applyBorder="1"/>
    <xf numFmtId="0" fontId="14" fillId="6" borderId="2" xfId="0" applyFont="1" applyFill="1" applyBorder="1" applyAlignment="1">
      <alignment vertical="center"/>
    </xf>
    <xf numFmtId="165" fontId="15" fillId="6" borderId="2" xfId="1" applyNumberFormat="1" applyFont="1" applyFill="1" applyBorder="1" applyAlignment="1">
      <alignment vertical="center"/>
    </xf>
    <xf numFmtId="165" fontId="5" fillId="6" borderId="2" xfId="1" applyNumberFormat="1" applyFont="1" applyFill="1" applyBorder="1" applyAlignment="1">
      <alignment vertical="center"/>
    </xf>
    <xf numFmtId="166" fontId="15" fillId="6" borderId="2" xfId="1" applyNumberFormat="1" applyFont="1" applyFill="1" applyBorder="1" applyAlignment="1">
      <alignment vertical="center"/>
    </xf>
    <xf numFmtId="9" fontId="5" fillId="6" borderId="2" xfId="1" applyNumberFormat="1" applyFont="1" applyFill="1" applyBorder="1" applyAlignment="1">
      <alignment vertical="center"/>
    </xf>
    <xf numFmtId="9" fontId="16" fillId="0" borderId="0" xfId="2" applyNumberFormat="1" applyFont="1" applyBorder="1"/>
    <xf numFmtId="165" fontId="10" fillId="0" borderId="0" xfId="2" applyNumberFormat="1" applyFont="1" applyBorder="1"/>
    <xf numFmtId="0" fontId="10" fillId="0" borderId="0" xfId="2" applyFont="1" applyBorder="1"/>
    <xf numFmtId="165" fontId="15" fillId="6" borderId="2" xfId="1" applyNumberFormat="1" applyFont="1" applyFill="1" applyBorder="1" applyAlignment="1">
      <alignment horizontal="center" vertical="center" wrapText="1"/>
    </xf>
    <xf numFmtId="165" fontId="6" fillId="6" borderId="2" xfId="1" applyNumberFormat="1" applyFont="1" applyFill="1" applyBorder="1" applyAlignment="1">
      <alignment vertical="center"/>
    </xf>
    <xf numFmtId="9" fontId="6" fillId="6" borderId="2" xfId="1" applyNumberFormat="1" applyFont="1" applyFill="1" applyBorder="1" applyAlignment="1">
      <alignment vertical="center"/>
    </xf>
    <xf numFmtId="0" fontId="9" fillId="6" borderId="2" xfId="0" applyFont="1" applyFill="1" applyBorder="1" applyAlignment="1">
      <alignment vertical="center"/>
    </xf>
    <xf numFmtId="0" fontId="17" fillId="0" borderId="2" xfId="0" applyFont="1" applyFill="1" applyBorder="1" applyAlignment="1">
      <alignment horizontal="left" vertical="center" wrapText="1"/>
    </xf>
    <xf numFmtId="165" fontId="15" fillId="0" borderId="2" xfId="1" applyNumberFormat="1" applyFont="1" applyFill="1" applyBorder="1" applyAlignment="1">
      <alignment vertical="center"/>
    </xf>
    <xf numFmtId="165" fontId="5" fillId="0" borderId="2" xfId="1" applyNumberFormat="1" applyFont="1" applyFill="1" applyBorder="1" applyAlignment="1">
      <alignment vertical="center"/>
    </xf>
    <xf numFmtId="166" fontId="15" fillId="0" borderId="2" xfId="1" applyNumberFormat="1" applyFont="1" applyFill="1" applyBorder="1" applyAlignment="1">
      <alignment vertical="center"/>
    </xf>
    <xf numFmtId="9" fontId="5" fillId="0" borderId="2" xfId="1" applyNumberFormat="1" applyFont="1" applyFill="1" applyBorder="1" applyAlignment="1">
      <alignment vertical="center"/>
    </xf>
    <xf numFmtId="0" fontId="17" fillId="0" borderId="2" xfId="0" applyFont="1" applyFill="1" applyBorder="1" applyAlignment="1">
      <alignment vertical="center"/>
    </xf>
    <xf numFmtId="165" fontId="6" fillId="0" borderId="2" xfId="1" applyNumberFormat="1" applyFont="1" applyFill="1" applyBorder="1" applyAlignment="1">
      <alignment vertical="center"/>
    </xf>
    <xf numFmtId="9" fontId="6" fillId="0" borderId="2" xfId="1" applyNumberFormat="1" applyFont="1" applyFill="1" applyBorder="1" applyAlignment="1">
      <alignment vertical="center"/>
    </xf>
    <xf numFmtId="165" fontId="15" fillId="0" borderId="2" xfId="1" applyNumberFormat="1" applyFont="1" applyFill="1" applyBorder="1" applyAlignment="1">
      <alignment vertical="center" wrapText="1"/>
    </xf>
    <xf numFmtId="0" fontId="17" fillId="6" borderId="2" xfId="0" applyFont="1" applyFill="1" applyBorder="1" applyAlignment="1">
      <alignment horizontal="left" vertical="center" wrapText="1"/>
    </xf>
    <xf numFmtId="0" fontId="17" fillId="6" borderId="2" xfId="0" applyFont="1" applyFill="1" applyBorder="1" applyAlignment="1">
      <alignment vertical="center"/>
    </xf>
    <xf numFmtId="165" fontId="9" fillId="6" borderId="2" xfId="1" applyNumberFormat="1" applyFont="1" applyFill="1" applyBorder="1" applyAlignment="1">
      <alignment vertical="center"/>
    </xf>
    <xf numFmtId="166" fontId="9" fillId="6" borderId="2" xfId="1" applyNumberFormat="1" applyFont="1" applyFill="1" applyBorder="1" applyAlignment="1">
      <alignment vertical="center"/>
    </xf>
    <xf numFmtId="9" fontId="9" fillId="6" borderId="2" xfId="1" applyNumberFormat="1" applyFont="1" applyFill="1" applyBorder="1" applyAlignment="1">
      <alignment vertical="center"/>
    </xf>
    <xf numFmtId="0" fontId="14" fillId="5" borderId="2" xfId="0" applyFont="1" applyFill="1" applyBorder="1" applyAlignment="1">
      <alignment vertical="center"/>
    </xf>
    <xf numFmtId="0" fontId="17" fillId="0" borderId="0" xfId="0" applyFont="1" applyFill="1" applyBorder="1"/>
    <xf numFmtId="165" fontId="15" fillId="0" borderId="0" xfId="1" applyNumberFormat="1" applyFont="1" applyFill="1" applyBorder="1"/>
    <xf numFmtId="165" fontId="5" fillId="0" borderId="0" xfId="1" applyNumberFormat="1" applyFont="1" applyFill="1" applyBorder="1"/>
    <xf numFmtId="166" fontId="15" fillId="0" borderId="0" xfId="1" applyNumberFormat="1" applyFont="1" applyFill="1" applyBorder="1"/>
    <xf numFmtId="9" fontId="5" fillId="0" borderId="0" xfId="1" applyNumberFormat="1" applyFont="1" applyFill="1" applyBorder="1"/>
    <xf numFmtId="9" fontId="5" fillId="0" borderId="0" xfId="1" applyNumberFormat="1" applyFont="1" applyFill="1" applyBorder="1" applyAlignment="1">
      <alignment horizontal="left"/>
    </xf>
    <xf numFmtId="0" fontId="8" fillId="0" borderId="0" xfId="2" applyFont="1" applyFill="1" applyBorder="1"/>
    <xf numFmtId="0" fontId="8" fillId="0" borderId="0" xfId="2" applyFont="1" applyFill="1" applyBorder="1" applyAlignment="1">
      <alignment horizontal="center"/>
    </xf>
    <xf numFmtId="0" fontId="3" fillId="0" borderId="0" xfId="2" applyFont="1" applyFill="1" applyBorder="1" applyAlignment="1">
      <alignment horizontal="center"/>
    </xf>
    <xf numFmtId="0" fontId="3" fillId="0" borderId="0" xfId="2" applyFont="1" applyFill="1" applyBorder="1"/>
    <xf numFmtId="0" fontId="13" fillId="0" borderId="2" xfId="2" applyFont="1" applyFill="1" applyBorder="1"/>
    <xf numFmtId="0" fontId="4" fillId="3" borderId="1" xfId="2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horizontal="center" vertical="center" wrapText="1"/>
    </xf>
  </cellXfs>
  <cellStyles count="6">
    <cellStyle name="Milliers" xfId="1" builtinId="3"/>
    <cellStyle name="Normal" xfId="0" builtinId="0"/>
    <cellStyle name="Normal 2" xfId="2"/>
    <cellStyle name="Normal 2 2" xfId="4"/>
    <cellStyle name="Normal 3" xfId="3"/>
    <cellStyle name="Normal 3 2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47"/>
  <sheetViews>
    <sheetView workbookViewId="0">
      <selection activeCell="L12" sqref="L12"/>
    </sheetView>
  </sheetViews>
  <sheetFormatPr baseColWidth="10" defaultRowHeight="20.25" customHeight="1"/>
  <cols>
    <col min="1" max="1" width="2.85546875" style="1" customWidth="1"/>
    <col min="2" max="2" width="11.140625" style="1" customWidth="1"/>
    <col min="3" max="3" width="44.85546875" style="1" customWidth="1"/>
    <col min="4" max="4" width="9.42578125" style="2" customWidth="1"/>
    <col min="5" max="5" width="10.42578125" style="2" customWidth="1"/>
    <col min="6" max="6" width="10.5703125" style="2" customWidth="1"/>
    <col min="7" max="7" width="17" style="1" customWidth="1"/>
    <col min="8" max="8" width="10.7109375" style="1" hidden="1" customWidth="1"/>
    <col min="9" max="16384" width="11.42578125" style="1"/>
  </cols>
  <sheetData>
    <row r="2" spans="1:10" ht="10.5" customHeight="1">
      <c r="B2" s="70"/>
      <c r="C2" s="23"/>
      <c r="D2" s="23"/>
      <c r="E2" s="23"/>
      <c r="F2" s="23"/>
      <c r="G2" s="24"/>
    </row>
    <row r="3" spans="1:10" ht="15" customHeight="1">
      <c r="B3" s="25" t="s">
        <v>160</v>
      </c>
      <c r="C3" s="3"/>
      <c r="D3" s="3"/>
      <c r="E3" s="3"/>
      <c r="F3" s="3"/>
      <c r="G3" s="26"/>
    </row>
    <row r="4" spans="1:10" ht="15" customHeight="1">
      <c r="B4" s="27" t="s">
        <v>132</v>
      </c>
      <c r="C4" s="22"/>
      <c r="D4" s="4"/>
      <c r="E4" s="4"/>
      <c r="F4" s="5"/>
      <c r="G4" s="28"/>
    </row>
    <row r="5" spans="1:10" ht="15" customHeight="1">
      <c r="B5" s="27" t="s">
        <v>133</v>
      </c>
      <c r="C5" s="22"/>
      <c r="D5" s="4"/>
      <c r="E5" s="4"/>
      <c r="F5" s="5"/>
      <c r="G5" s="28"/>
    </row>
    <row r="6" spans="1:10" ht="15" customHeight="1">
      <c r="B6" s="27" t="s">
        <v>134</v>
      </c>
      <c r="C6" s="22"/>
      <c r="D6" s="4"/>
      <c r="E6" s="4"/>
      <c r="F6" s="5"/>
      <c r="G6" s="28"/>
    </row>
    <row r="7" spans="1:10" ht="15" customHeight="1">
      <c r="B7" s="29" t="s">
        <v>135</v>
      </c>
      <c r="C7" s="30"/>
      <c r="D7" s="31"/>
      <c r="E7" s="31"/>
      <c r="F7" s="32"/>
      <c r="G7" s="33"/>
    </row>
    <row r="8" spans="1:10" s="6" customFormat="1" ht="48.75" customHeight="1">
      <c r="B8" s="110" t="s">
        <v>137</v>
      </c>
      <c r="C8" s="110" t="s">
        <v>1</v>
      </c>
      <c r="D8" s="111" t="s">
        <v>192</v>
      </c>
      <c r="E8" s="111" t="s">
        <v>191</v>
      </c>
      <c r="F8" s="111" t="s">
        <v>161</v>
      </c>
      <c r="G8" s="111" t="s">
        <v>162</v>
      </c>
    </row>
    <row r="9" spans="1:10" s="79" customFormat="1" ht="20.25" customHeight="1">
      <c r="A9" s="71">
        <v>1</v>
      </c>
      <c r="B9" s="109"/>
      <c r="C9" s="72" t="s">
        <v>163</v>
      </c>
      <c r="D9" s="73">
        <v>85</v>
      </c>
      <c r="E9" s="74">
        <v>100</v>
      </c>
      <c r="F9" s="75">
        <f t="shared" ref="F9:F28" si="0">E9-D9</f>
        <v>15</v>
      </c>
      <c r="G9" s="76">
        <f t="shared" ref="G9:G28" si="1">(E9/D9)-1</f>
        <v>0.17647058823529416</v>
      </c>
      <c r="H9" s="77">
        <f t="shared" ref="H9:H30" si="2">SUM(G9)</f>
        <v>0.17647058823529416</v>
      </c>
      <c r="I9" s="78"/>
      <c r="J9" s="71"/>
    </row>
    <row r="10" spans="1:10" s="79" customFormat="1" ht="20.25" customHeight="1">
      <c r="A10" s="71">
        <v>2</v>
      </c>
      <c r="B10" s="109"/>
      <c r="C10" s="72" t="s">
        <v>164</v>
      </c>
      <c r="D10" s="80">
        <v>211</v>
      </c>
      <c r="E10" s="81">
        <v>500</v>
      </c>
      <c r="F10" s="75">
        <f t="shared" si="0"/>
        <v>289</v>
      </c>
      <c r="G10" s="82">
        <f t="shared" si="1"/>
        <v>1.3696682464454977</v>
      </c>
      <c r="H10" s="77">
        <f t="shared" si="2"/>
        <v>1.3696682464454977</v>
      </c>
      <c r="I10" s="78"/>
      <c r="J10" s="71"/>
    </row>
    <row r="11" spans="1:10" s="79" customFormat="1" ht="20.25" customHeight="1">
      <c r="A11" s="71">
        <v>3</v>
      </c>
      <c r="B11" s="109"/>
      <c r="C11" s="83" t="s">
        <v>165</v>
      </c>
      <c r="D11" s="73">
        <v>400</v>
      </c>
      <c r="E11" s="74">
        <v>400</v>
      </c>
      <c r="F11" s="75">
        <f t="shared" si="0"/>
        <v>0</v>
      </c>
      <c r="G11" s="76">
        <f t="shared" si="1"/>
        <v>0</v>
      </c>
      <c r="H11" s="77"/>
      <c r="I11" s="78"/>
      <c r="J11" s="71"/>
    </row>
    <row r="12" spans="1:10" s="79" customFormat="1" ht="20.25" customHeight="1">
      <c r="A12" s="71">
        <v>4</v>
      </c>
      <c r="B12" s="109"/>
      <c r="C12" s="83" t="s">
        <v>166</v>
      </c>
      <c r="D12" s="73">
        <v>51</v>
      </c>
      <c r="E12" s="74">
        <v>60</v>
      </c>
      <c r="F12" s="75">
        <f t="shared" si="0"/>
        <v>9</v>
      </c>
      <c r="G12" s="76">
        <f t="shared" si="1"/>
        <v>0.17647058823529416</v>
      </c>
      <c r="H12" s="77">
        <f t="shared" si="2"/>
        <v>0.17647058823529416</v>
      </c>
      <c r="I12" s="78"/>
      <c r="J12" s="71"/>
    </row>
    <row r="13" spans="1:10" s="79" customFormat="1" ht="20.25" customHeight="1">
      <c r="A13" s="71">
        <v>5</v>
      </c>
      <c r="B13" s="109"/>
      <c r="C13" s="84" t="s">
        <v>167</v>
      </c>
      <c r="D13" s="85">
        <v>451</v>
      </c>
      <c r="E13" s="86">
        <v>500</v>
      </c>
      <c r="F13" s="87">
        <f t="shared" si="0"/>
        <v>49</v>
      </c>
      <c r="G13" s="88">
        <f t="shared" si="1"/>
        <v>0.10864745011086474</v>
      </c>
      <c r="H13" s="77">
        <f t="shared" si="2"/>
        <v>0.10864745011086474</v>
      </c>
      <c r="I13" s="78"/>
      <c r="J13" s="71"/>
    </row>
    <row r="14" spans="1:10" s="79" customFormat="1" ht="20.25" customHeight="1">
      <c r="A14" s="71">
        <v>6</v>
      </c>
      <c r="B14" s="109"/>
      <c r="C14" s="84" t="s">
        <v>168</v>
      </c>
      <c r="D14" s="85">
        <v>278</v>
      </c>
      <c r="E14" s="86">
        <v>300</v>
      </c>
      <c r="F14" s="87">
        <f t="shared" si="0"/>
        <v>22</v>
      </c>
      <c r="G14" s="88">
        <f t="shared" si="1"/>
        <v>7.9136690647481966E-2</v>
      </c>
      <c r="H14" s="77">
        <f t="shared" si="2"/>
        <v>7.9136690647481966E-2</v>
      </c>
      <c r="I14" s="78"/>
      <c r="J14" s="71"/>
    </row>
    <row r="15" spans="1:10" s="79" customFormat="1" ht="20.25" customHeight="1">
      <c r="A15" s="71">
        <v>7</v>
      </c>
      <c r="B15" s="109"/>
      <c r="C15" s="89" t="s">
        <v>169</v>
      </c>
      <c r="D15" s="85">
        <v>95</v>
      </c>
      <c r="E15" s="90">
        <v>200</v>
      </c>
      <c r="F15" s="87">
        <f t="shared" si="0"/>
        <v>105</v>
      </c>
      <c r="G15" s="91">
        <f t="shared" si="1"/>
        <v>1.1052631578947367</v>
      </c>
      <c r="H15" s="77">
        <f t="shared" si="2"/>
        <v>1.1052631578947367</v>
      </c>
      <c r="I15" s="78"/>
      <c r="J15" s="71"/>
    </row>
    <row r="16" spans="1:10" s="79" customFormat="1" ht="20.25" customHeight="1">
      <c r="A16" s="71">
        <v>8</v>
      </c>
      <c r="B16" s="109"/>
      <c r="C16" s="84" t="s">
        <v>170</v>
      </c>
      <c r="D16" s="85">
        <v>30</v>
      </c>
      <c r="E16" s="86">
        <v>30</v>
      </c>
      <c r="F16" s="87">
        <f t="shared" si="0"/>
        <v>0</v>
      </c>
      <c r="G16" s="88">
        <f t="shared" si="1"/>
        <v>0</v>
      </c>
      <c r="H16" s="77">
        <f t="shared" si="2"/>
        <v>0</v>
      </c>
      <c r="I16" s="78"/>
      <c r="J16" s="71"/>
    </row>
    <row r="17" spans="1:10" s="79" customFormat="1" ht="20.25" customHeight="1">
      <c r="A17" s="71">
        <v>9</v>
      </c>
      <c r="B17" s="109"/>
      <c r="C17" s="84" t="s">
        <v>171</v>
      </c>
      <c r="D17" s="85">
        <v>1540</v>
      </c>
      <c r="E17" s="86">
        <v>2000</v>
      </c>
      <c r="F17" s="87">
        <f t="shared" si="0"/>
        <v>460</v>
      </c>
      <c r="G17" s="88">
        <f t="shared" si="1"/>
        <v>0.29870129870129869</v>
      </c>
      <c r="H17" s="77">
        <f t="shared" si="2"/>
        <v>0.29870129870129869</v>
      </c>
      <c r="I17" s="78"/>
      <c r="J17" s="71"/>
    </row>
    <row r="18" spans="1:10" s="79" customFormat="1" ht="20.25" customHeight="1">
      <c r="A18" s="71">
        <v>10</v>
      </c>
      <c r="B18" s="109"/>
      <c r="C18" s="84" t="s">
        <v>172</v>
      </c>
      <c r="D18" s="85">
        <v>2400</v>
      </c>
      <c r="E18" s="86">
        <v>2500</v>
      </c>
      <c r="F18" s="87">
        <f t="shared" si="0"/>
        <v>100</v>
      </c>
      <c r="G18" s="88">
        <f t="shared" si="1"/>
        <v>4.1666666666666741E-2</v>
      </c>
      <c r="H18" s="77">
        <f t="shared" si="2"/>
        <v>4.1666666666666741E-2</v>
      </c>
      <c r="I18" s="78"/>
      <c r="J18" s="71"/>
    </row>
    <row r="19" spans="1:10" s="79" customFormat="1" ht="20.25" customHeight="1">
      <c r="A19" s="71">
        <v>11</v>
      </c>
      <c r="B19" s="109"/>
      <c r="C19" s="84" t="s">
        <v>173</v>
      </c>
      <c r="D19" s="85">
        <v>501</v>
      </c>
      <c r="E19" s="86">
        <v>600</v>
      </c>
      <c r="F19" s="87">
        <f t="shared" si="0"/>
        <v>99</v>
      </c>
      <c r="G19" s="88">
        <f t="shared" si="1"/>
        <v>0.19760479041916157</v>
      </c>
      <c r="H19" s="77">
        <f t="shared" si="2"/>
        <v>0.19760479041916157</v>
      </c>
      <c r="I19" s="78"/>
      <c r="J19" s="71"/>
    </row>
    <row r="20" spans="1:10" s="79" customFormat="1" ht="20.25" customHeight="1">
      <c r="A20" s="71">
        <v>12</v>
      </c>
      <c r="B20" s="109"/>
      <c r="C20" s="84" t="s">
        <v>54</v>
      </c>
      <c r="D20" s="85">
        <v>311</v>
      </c>
      <c r="E20" s="86">
        <v>450</v>
      </c>
      <c r="F20" s="87">
        <f t="shared" si="0"/>
        <v>139</v>
      </c>
      <c r="G20" s="88">
        <f t="shared" si="1"/>
        <v>0.44694533762057875</v>
      </c>
      <c r="H20" s="77"/>
      <c r="I20" s="78"/>
      <c r="J20" s="71"/>
    </row>
    <row r="21" spans="1:10" s="79" customFormat="1" ht="20.25" customHeight="1">
      <c r="A21" s="71">
        <v>13</v>
      </c>
      <c r="B21" s="109"/>
      <c r="C21" s="84" t="s">
        <v>174</v>
      </c>
      <c r="D21" s="92">
        <v>215</v>
      </c>
      <c r="E21" s="86">
        <v>250</v>
      </c>
      <c r="F21" s="87">
        <f t="shared" si="0"/>
        <v>35</v>
      </c>
      <c r="G21" s="88">
        <f t="shared" si="1"/>
        <v>0.16279069767441867</v>
      </c>
      <c r="H21" s="77"/>
      <c r="I21" s="78"/>
      <c r="J21" s="71"/>
    </row>
    <row r="22" spans="1:10" s="79" customFormat="1" ht="20.25" customHeight="1">
      <c r="A22" s="71">
        <v>14</v>
      </c>
      <c r="B22" s="109"/>
      <c r="C22" s="83" t="s">
        <v>175</v>
      </c>
      <c r="D22" s="73">
        <v>31</v>
      </c>
      <c r="E22" s="74">
        <v>40</v>
      </c>
      <c r="F22" s="75">
        <f t="shared" si="0"/>
        <v>9</v>
      </c>
      <c r="G22" s="76">
        <f t="shared" si="1"/>
        <v>0.29032258064516125</v>
      </c>
      <c r="H22" s="77"/>
      <c r="I22" s="78"/>
      <c r="J22" s="71"/>
    </row>
    <row r="23" spans="1:10" s="79" customFormat="1" ht="20.25" customHeight="1">
      <c r="A23" s="71">
        <v>15</v>
      </c>
      <c r="B23" s="109"/>
      <c r="C23" s="93" t="s">
        <v>176</v>
      </c>
      <c r="D23" s="73">
        <v>1257</v>
      </c>
      <c r="E23" s="74">
        <v>1300</v>
      </c>
      <c r="F23" s="75">
        <f t="shared" si="0"/>
        <v>43</v>
      </c>
      <c r="G23" s="76">
        <f t="shared" si="1"/>
        <v>3.4208432776451803E-2</v>
      </c>
      <c r="H23" s="77"/>
      <c r="I23" s="78"/>
      <c r="J23" s="71"/>
    </row>
    <row r="24" spans="1:10" s="79" customFormat="1" ht="20.25" customHeight="1">
      <c r="A24" s="71">
        <v>16</v>
      </c>
      <c r="B24" s="109"/>
      <c r="C24" s="94" t="s">
        <v>177</v>
      </c>
      <c r="D24" s="73">
        <v>141</v>
      </c>
      <c r="E24" s="74">
        <v>150</v>
      </c>
      <c r="F24" s="75">
        <f t="shared" si="0"/>
        <v>9</v>
      </c>
      <c r="G24" s="76">
        <f t="shared" si="1"/>
        <v>6.3829787234042534E-2</v>
      </c>
      <c r="H24" s="77"/>
      <c r="I24" s="78"/>
      <c r="J24" s="71"/>
    </row>
    <row r="25" spans="1:10" s="79" customFormat="1" ht="20.25" customHeight="1">
      <c r="A25" s="71">
        <v>17</v>
      </c>
      <c r="B25" s="109"/>
      <c r="C25" s="83" t="s">
        <v>178</v>
      </c>
      <c r="D25" s="95">
        <v>10</v>
      </c>
      <c r="E25" s="95">
        <v>10</v>
      </c>
      <c r="F25" s="96">
        <f t="shared" si="0"/>
        <v>0</v>
      </c>
      <c r="G25" s="97">
        <f t="shared" si="1"/>
        <v>0</v>
      </c>
      <c r="H25" s="77"/>
      <c r="I25" s="78"/>
      <c r="J25" s="71"/>
    </row>
    <row r="26" spans="1:10" s="79" customFormat="1" ht="20.25" customHeight="1">
      <c r="A26" s="71">
        <v>18</v>
      </c>
      <c r="B26" s="109"/>
      <c r="C26" s="93" t="s">
        <v>179</v>
      </c>
      <c r="D26" s="73">
        <v>250</v>
      </c>
      <c r="E26" s="74">
        <v>300</v>
      </c>
      <c r="F26" s="75">
        <f t="shared" si="0"/>
        <v>50</v>
      </c>
      <c r="G26" s="76">
        <f t="shared" si="1"/>
        <v>0.19999999999999996</v>
      </c>
      <c r="H26" s="77">
        <f t="shared" si="2"/>
        <v>0.19999999999999996</v>
      </c>
      <c r="I26" s="78"/>
      <c r="J26" s="71"/>
    </row>
    <row r="27" spans="1:10" s="79" customFormat="1" ht="20.25" customHeight="1">
      <c r="A27" s="71">
        <v>19</v>
      </c>
      <c r="B27" s="109"/>
      <c r="C27" s="83" t="s">
        <v>180</v>
      </c>
      <c r="D27" s="73">
        <v>138</v>
      </c>
      <c r="E27" s="74">
        <v>150</v>
      </c>
      <c r="F27" s="75">
        <f t="shared" si="0"/>
        <v>12</v>
      </c>
      <c r="G27" s="76">
        <f t="shared" si="1"/>
        <v>8.6956521739130377E-2</v>
      </c>
      <c r="H27" s="77">
        <f t="shared" si="2"/>
        <v>8.6956521739130377E-2</v>
      </c>
      <c r="I27" s="78"/>
      <c r="J27" s="71"/>
    </row>
    <row r="28" spans="1:10" s="79" customFormat="1" ht="20.25" customHeight="1">
      <c r="A28" s="71">
        <v>20</v>
      </c>
      <c r="B28" s="109"/>
      <c r="C28" s="84" t="s">
        <v>181</v>
      </c>
      <c r="D28" s="85">
        <v>704</v>
      </c>
      <c r="E28" s="86">
        <v>800</v>
      </c>
      <c r="F28" s="87">
        <f t="shared" si="0"/>
        <v>96</v>
      </c>
      <c r="G28" s="88">
        <f t="shared" si="1"/>
        <v>0.13636363636363646</v>
      </c>
      <c r="H28" s="77">
        <f t="shared" si="2"/>
        <v>0.13636363636363646</v>
      </c>
      <c r="I28" s="78"/>
      <c r="J28" s="71"/>
    </row>
    <row r="29" spans="1:10" s="79" customFormat="1" ht="20.25" customHeight="1">
      <c r="A29" s="71">
        <v>21</v>
      </c>
      <c r="B29" s="109"/>
      <c r="C29" s="83" t="s">
        <v>182</v>
      </c>
      <c r="D29" s="92"/>
      <c r="E29" s="86"/>
      <c r="F29" s="87"/>
      <c r="G29" s="88"/>
      <c r="H29" s="77">
        <f t="shared" si="2"/>
        <v>0</v>
      </c>
      <c r="I29" s="78"/>
      <c r="J29" s="71"/>
    </row>
    <row r="30" spans="1:10" s="79" customFormat="1" ht="20.25" customHeight="1">
      <c r="A30" s="71">
        <v>22</v>
      </c>
      <c r="B30" s="109"/>
      <c r="C30" s="72" t="s">
        <v>121</v>
      </c>
      <c r="D30" s="73"/>
      <c r="E30" s="74"/>
      <c r="F30" s="75"/>
      <c r="G30" s="76"/>
      <c r="H30" s="77">
        <f t="shared" si="2"/>
        <v>0</v>
      </c>
      <c r="I30" s="78"/>
      <c r="J30" s="71"/>
    </row>
    <row r="31" spans="1:10" s="79" customFormat="1" ht="20.25" customHeight="1">
      <c r="A31" s="71">
        <v>23</v>
      </c>
      <c r="B31" s="109"/>
      <c r="C31" s="98" t="s">
        <v>183</v>
      </c>
      <c r="D31" s="85"/>
      <c r="E31" s="86"/>
      <c r="F31" s="87"/>
      <c r="G31" s="88"/>
      <c r="H31" s="77"/>
      <c r="I31" s="78"/>
      <c r="J31" s="71"/>
    </row>
    <row r="32" spans="1:10" s="79" customFormat="1" ht="20.25" customHeight="1">
      <c r="A32" s="71">
        <v>24</v>
      </c>
      <c r="B32" s="109"/>
      <c r="C32" s="98" t="s">
        <v>119</v>
      </c>
      <c r="D32" s="85"/>
      <c r="E32" s="86"/>
      <c r="F32" s="87"/>
      <c r="G32" s="88"/>
      <c r="H32" s="77"/>
      <c r="I32" s="78"/>
      <c r="J32" s="71"/>
    </row>
    <row r="33" spans="1:10" s="79" customFormat="1" ht="20.25" customHeight="1">
      <c r="A33" s="71">
        <v>25</v>
      </c>
      <c r="B33" s="109"/>
      <c r="C33" s="98" t="s">
        <v>120</v>
      </c>
      <c r="D33" s="85"/>
      <c r="E33" s="86"/>
      <c r="F33" s="87"/>
      <c r="G33" s="88"/>
      <c r="H33" s="77"/>
      <c r="I33" s="78"/>
      <c r="J33" s="71"/>
    </row>
    <row r="34" spans="1:10" s="79" customFormat="1" ht="20.25" customHeight="1">
      <c r="A34" s="71">
        <v>26</v>
      </c>
      <c r="B34" s="109"/>
      <c r="C34" s="98" t="s">
        <v>184</v>
      </c>
      <c r="D34" s="85"/>
      <c r="E34" s="86"/>
      <c r="F34" s="87"/>
      <c r="G34" s="88"/>
      <c r="H34" s="77"/>
      <c r="I34" s="78"/>
      <c r="J34" s="71"/>
    </row>
    <row r="35" spans="1:10" s="79" customFormat="1" ht="20.25" customHeight="1">
      <c r="A35" s="71">
        <v>27</v>
      </c>
      <c r="B35" s="109"/>
      <c r="C35" s="98" t="s">
        <v>185</v>
      </c>
      <c r="D35" s="85"/>
      <c r="E35" s="86"/>
      <c r="F35" s="87"/>
      <c r="G35" s="88"/>
      <c r="H35" s="77"/>
      <c r="I35" s="78"/>
      <c r="J35" s="71"/>
    </row>
    <row r="36" spans="1:10" s="79" customFormat="1" ht="20.25" customHeight="1">
      <c r="A36" s="71">
        <v>28</v>
      </c>
      <c r="B36" s="109"/>
      <c r="C36" s="98" t="s">
        <v>186</v>
      </c>
      <c r="D36" s="85"/>
      <c r="E36" s="86"/>
      <c r="F36" s="87"/>
      <c r="G36" s="88"/>
      <c r="H36" s="77"/>
      <c r="I36" s="78"/>
      <c r="J36" s="71"/>
    </row>
    <row r="37" spans="1:10" s="79" customFormat="1" ht="20.25" customHeight="1">
      <c r="A37" s="71">
        <v>29</v>
      </c>
      <c r="B37" s="109"/>
      <c r="C37" s="98" t="s">
        <v>187</v>
      </c>
      <c r="D37" s="85"/>
      <c r="E37" s="86"/>
      <c r="F37" s="87"/>
      <c r="G37" s="88"/>
      <c r="H37" s="77"/>
      <c r="I37" s="78"/>
      <c r="J37" s="71"/>
    </row>
    <row r="38" spans="1:10" s="79" customFormat="1" ht="20.25" customHeight="1">
      <c r="A38" s="71">
        <v>30</v>
      </c>
      <c r="B38" s="109"/>
      <c r="C38" s="98" t="s">
        <v>122</v>
      </c>
      <c r="D38" s="85"/>
      <c r="E38" s="86"/>
      <c r="F38" s="87"/>
      <c r="G38" s="88"/>
      <c r="H38" s="77"/>
      <c r="I38" s="78"/>
      <c r="J38" s="71"/>
    </row>
    <row r="39" spans="1:10" s="79" customFormat="1" ht="12.75" customHeight="1">
      <c r="B39" s="71"/>
      <c r="C39" s="99"/>
      <c r="D39" s="100"/>
      <c r="E39" s="101"/>
      <c r="F39" s="102">
        <f>SUM(F9:F38)</f>
        <v>1541</v>
      </c>
      <c r="G39" s="103">
        <f>SUM(G9:G38)</f>
        <v>4.9750464714097173</v>
      </c>
      <c r="H39" s="77"/>
      <c r="I39" s="78"/>
    </row>
    <row r="40" spans="1:10" s="79" customFormat="1" ht="18" customHeight="1">
      <c r="B40" s="71"/>
      <c r="C40" s="99"/>
      <c r="D40" s="100"/>
      <c r="E40" s="101"/>
      <c r="F40" s="102">
        <f>F39/A38</f>
        <v>51.366666666666667</v>
      </c>
      <c r="G40" s="103">
        <f>G39/A38</f>
        <v>0.1658348823803239</v>
      </c>
      <c r="H40" s="77"/>
      <c r="I40" s="78"/>
    </row>
    <row r="41" spans="1:10" s="79" customFormat="1" ht="20.25" customHeight="1">
      <c r="B41" s="71"/>
      <c r="C41" s="99"/>
      <c r="D41" s="100"/>
      <c r="E41" s="101"/>
      <c r="F41" s="102"/>
      <c r="G41" s="103"/>
      <c r="H41" s="77"/>
      <c r="I41" s="78"/>
    </row>
    <row r="42" spans="1:10" s="79" customFormat="1" ht="20.25" customHeight="1">
      <c r="B42" s="71"/>
      <c r="C42" s="99" t="s">
        <v>188</v>
      </c>
      <c r="D42" s="100"/>
      <c r="E42" s="101"/>
      <c r="F42" s="102"/>
      <c r="G42" s="103"/>
      <c r="H42" s="77"/>
      <c r="I42" s="78"/>
    </row>
    <row r="43" spans="1:10" s="79" customFormat="1" ht="20.25" customHeight="1">
      <c r="B43" s="71"/>
      <c r="C43" s="99" t="s">
        <v>189</v>
      </c>
      <c r="D43" s="100"/>
      <c r="E43" s="101"/>
      <c r="F43" s="102"/>
      <c r="G43" s="104">
        <f>G40</f>
        <v>0.1658348823803239</v>
      </c>
      <c r="H43" s="77"/>
      <c r="I43" s="78"/>
    </row>
    <row r="44" spans="1:10" s="79" customFormat="1" ht="20.25" customHeight="1">
      <c r="B44" s="71"/>
      <c r="C44" s="99"/>
      <c r="D44" s="100"/>
      <c r="E44" s="101"/>
      <c r="F44" s="102"/>
      <c r="G44" s="103"/>
      <c r="H44" s="77"/>
      <c r="I44" s="78"/>
    </row>
    <row r="45" spans="1:10" s="17" customFormat="1" ht="20.25" customHeight="1">
      <c r="B45" s="105"/>
      <c r="C45" s="17" t="s">
        <v>190</v>
      </c>
      <c r="D45" s="106"/>
      <c r="E45" s="106"/>
      <c r="F45" s="106"/>
      <c r="G45" s="105"/>
    </row>
    <row r="46" spans="1:10" s="2" customFormat="1" ht="12.75" customHeight="1">
      <c r="B46" s="107"/>
      <c r="C46" s="1"/>
      <c r="D46" s="107"/>
      <c r="E46" s="107"/>
      <c r="F46" s="107"/>
      <c r="G46" s="108"/>
      <c r="H46" s="1"/>
    </row>
    <row r="47" spans="1:10" s="2" customFormat="1" ht="20.25" customHeight="1">
      <c r="B47" s="107"/>
      <c r="C47" s="17"/>
      <c r="D47" s="107"/>
      <c r="E47" s="107"/>
      <c r="F47" s="107"/>
      <c r="G47" s="108"/>
      <c r="H47" s="1"/>
    </row>
  </sheetData>
  <mergeCells count="1">
    <mergeCell ref="B3:G3"/>
  </mergeCells>
  <pageMargins left="1.0236220472440944" right="0.23622047244094491" top="0.47" bottom="0.82677165354330717" header="0.28000000000000003" footer="0.35433070866141736"/>
  <pageSetup paperSize="9" orientation="portrait" r:id="rId1"/>
  <headerFooter alignWithMargins="0"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2:G146"/>
  <sheetViews>
    <sheetView workbookViewId="0">
      <selection activeCell="A8" sqref="A8"/>
    </sheetView>
  </sheetViews>
  <sheetFormatPr baseColWidth="10" defaultRowHeight="20.25" customHeight="1"/>
  <cols>
    <col min="1" max="1" width="11.42578125" style="1"/>
    <col min="2" max="2" width="49" style="1" customWidth="1"/>
    <col min="3" max="3" width="8.85546875" style="2" customWidth="1"/>
    <col min="4" max="4" width="10.5703125" style="2" customWidth="1"/>
    <col min="5" max="5" width="10.42578125" style="2" customWidth="1"/>
    <col min="6" max="6" width="14.85546875" style="1" customWidth="1"/>
    <col min="7" max="7" width="11.5703125" style="1" bestFit="1" customWidth="1"/>
    <col min="8" max="16384" width="11.42578125" style="1"/>
  </cols>
  <sheetData>
    <row r="2" spans="1:6" ht="9.75" customHeight="1">
      <c r="A2" s="23"/>
      <c r="B2" s="23"/>
      <c r="C2" s="23"/>
      <c r="D2" s="23"/>
      <c r="E2" s="23"/>
      <c r="F2" s="24"/>
    </row>
    <row r="3" spans="1:6" ht="15.75" customHeight="1">
      <c r="A3" s="25" t="s">
        <v>0</v>
      </c>
      <c r="B3" s="3"/>
      <c r="C3" s="3"/>
      <c r="D3" s="3"/>
      <c r="E3" s="3"/>
      <c r="F3" s="26"/>
    </row>
    <row r="4" spans="1:6" ht="13.5" customHeight="1">
      <c r="A4" s="27" t="s">
        <v>132</v>
      </c>
      <c r="B4" s="22"/>
      <c r="C4" s="4"/>
      <c r="D4" s="4"/>
      <c r="E4" s="5"/>
      <c r="F4" s="28"/>
    </row>
    <row r="5" spans="1:6" ht="13.5" customHeight="1">
      <c r="A5" s="27" t="s">
        <v>133</v>
      </c>
      <c r="B5" s="22"/>
      <c r="C5" s="4"/>
      <c r="D5" s="4"/>
      <c r="E5" s="5"/>
      <c r="F5" s="28"/>
    </row>
    <row r="6" spans="1:6" ht="12.75" customHeight="1">
      <c r="A6" s="27" t="s">
        <v>134</v>
      </c>
      <c r="B6" s="22"/>
      <c r="C6" s="4"/>
      <c r="D6" s="4"/>
      <c r="E6" s="5"/>
      <c r="F6" s="28"/>
    </row>
    <row r="7" spans="1:6" ht="12" customHeight="1">
      <c r="A7" s="29" t="s">
        <v>135</v>
      </c>
      <c r="B7" s="30"/>
      <c r="C7" s="31"/>
      <c r="D7" s="31"/>
      <c r="E7" s="32"/>
      <c r="F7" s="33"/>
    </row>
    <row r="8" spans="1:6" s="6" customFormat="1" ht="30" customHeight="1">
      <c r="A8" s="34" t="s">
        <v>137</v>
      </c>
      <c r="B8" s="34" t="s">
        <v>1</v>
      </c>
      <c r="C8" s="35" t="s">
        <v>2</v>
      </c>
      <c r="D8" s="35" t="s">
        <v>3</v>
      </c>
      <c r="E8" s="35" t="s">
        <v>4</v>
      </c>
      <c r="F8" s="35" t="s">
        <v>5</v>
      </c>
    </row>
    <row r="9" spans="1:6" s="6" customFormat="1" ht="20.100000000000001" customHeight="1">
      <c r="A9" s="36" t="s">
        <v>139</v>
      </c>
      <c r="B9" s="47" t="s">
        <v>6</v>
      </c>
      <c r="C9" s="7"/>
      <c r="D9" s="8">
        <v>52880</v>
      </c>
      <c r="E9" s="8">
        <v>10</v>
      </c>
      <c r="F9" s="68">
        <f t="shared" ref="F9:F72" si="0">E9*D9</f>
        <v>528800</v>
      </c>
    </row>
    <row r="10" spans="1:6" s="6" customFormat="1" ht="20.100000000000001" customHeight="1">
      <c r="A10" s="36" t="s">
        <v>140</v>
      </c>
      <c r="B10" s="47" t="s">
        <v>7</v>
      </c>
      <c r="C10" s="7"/>
      <c r="D10" s="8">
        <v>10080</v>
      </c>
      <c r="E10" s="8">
        <v>31</v>
      </c>
      <c r="F10" s="8">
        <f t="shared" si="0"/>
        <v>312480</v>
      </c>
    </row>
    <row r="11" spans="1:6" s="6" customFormat="1" ht="20.100000000000001" customHeight="1">
      <c r="A11" s="36"/>
      <c r="B11" s="7" t="s">
        <v>8</v>
      </c>
      <c r="C11" s="7"/>
      <c r="D11" s="8">
        <v>6040</v>
      </c>
      <c r="E11" s="8">
        <v>187</v>
      </c>
      <c r="F11" s="8">
        <f t="shared" si="0"/>
        <v>1129480</v>
      </c>
    </row>
    <row r="12" spans="1:6" s="6" customFormat="1" ht="20.100000000000001" customHeight="1">
      <c r="A12" s="36"/>
      <c r="B12" s="46" t="s">
        <v>9</v>
      </c>
      <c r="C12" s="7"/>
      <c r="D12" s="8">
        <v>5238</v>
      </c>
      <c r="E12" s="8">
        <v>86</v>
      </c>
      <c r="F12" s="8">
        <f t="shared" si="0"/>
        <v>450468</v>
      </c>
    </row>
    <row r="13" spans="1:6" s="6" customFormat="1" ht="20.100000000000001" customHeight="1">
      <c r="A13" s="36"/>
      <c r="B13" s="47" t="s">
        <v>10</v>
      </c>
      <c r="C13" s="7"/>
      <c r="D13" s="8">
        <v>4595</v>
      </c>
      <c r="E13" s="8">
        <v>138</v>
      </c>
      <c r="F13" s="8">
        <f t="shared" si="0"/>
        <v>634110</v>
      </c>
    </row>
    <row r="14" spans="1:6" s="6" customFormat="1" ht="20.100000000000001" customHeight="1">
      <c r="A14" s="36"/>
      <c r="B14" s="7" t="s">
        <v>11</v>
      </c>
      <c r="C14" s="7"/>
      <c r="D14" s="8">
        <v>3518</v>
      </c>
      <c r="E14" s="8">
        <v>563</v>
      </c>
      <c r="F14" s="8">
        <f t="shared" si="0"/>
        <v>1980634</v>
      </c>
    </row>
    <row r="15" spans="1:6" s="6" customFormat="1" ht="20.100000000000001" customHeight="1">
      <c r="A15" s="36"/>
      <c r="B15" s="7" t="s">
        <v>12</v>
      </c>
      <c r="C15" s="7"/>
      <c r="D15" s="8">
        <v>3266</v>
      </c>
      <c r="E15" s="8">
        <v>451</v>
      </c>
      <c r="F15" s="8">
        <f t="shared" si="0"/>
        <v>1472966</v>
      </c>
    </row>
    <row r="16" spans="1:6" s="6" customFormat="1" ht="20.100000000000001" customHeight="1">
      <c r="A16" s="36"/>
      <c r="B16" s="7" t="s">
        <v>13</v>
      </c>
      <c r="C16" s="7"/>
      <c r="D16" s="8">
        <v>3100</v>
      </c>
      <c r="E16" s="8">
        <v>80</v>
      </c>
      <c r="F16" s="8">
        <f t="shared" si="0"/>
        <v>248000</v>
      </c>
    </row>
    <row r="17" spans="1:6" s="6" customFormat="1" ht="20.100000000000001" customHeight="1">
      <c r="A17" s="36"/>
      <c r="B17" s="47" t="s">
        <v>14</v>
      </c>
      <c r="C17" s="7"/>
      <c r="D17" s="8">
        <v>3016</v>
      </c>
      <c r="E17" s="8">
        <v>563</v>
      </c>
      <c r="F17" s="8">
        <f t="shared" si="0"/>
        <v>1698008</v>
      </c>
    </row>
    <row r="18" spans="1:6" s="6" customFormat="1" ht="20.100000000000001" customHeight="1">
      <c r="A18" s="36"/>
      <c r="B18" s="7" t="s">
        <v>15</v>
      </c>
      <c r="C18" s="7"/>
      <c r="D18" s="8">
        <v>3000</v>
      </c>
      <c r="E18" s="8">
        <v>208</v>
      </c>
      <c r="F18" s="8">
        <f t="shared" si="0"/>
        <v>624000</v>
      </c>
    </row>
    <row r="19" spans="1:6" s="6" customFormat="1" ht="20.100000000000001" customHeight="1">
      <c r="A19" s="36"/>
      <c r="B19" s="47" t="s">
        <v>16</v>
      </c>
      <c r="C19" s="7"/>
      <c r="D19" s="8">
        <v>2966</v>
      </c>
      <c r="E19" s="8">
        <v>147</v>
      </c>
      <c r="F19" s="8">
        <f t="shared" si="0"/>
        <v>436002</v>
      </c>
    </row>
    <row r="20" spans="1:6" s="6" customFormat="1" ht="20.100000000000001" customHeight="1">
      <c r="A20" s="36"/>
      <c r="B20" s="7" t="s">
        <v>17</v>
      </c>
      <c r="C20" s="7"/>
      <c r="D20" s="8">
        <v>2460</v>
      </c>
      <c r="E20" s="8">
        <v>22</v>
      </c>
      <c r="F20" s="8">
        <f t="shared" si="0"/>
        <v>54120</v>
      </c>
    </row>
    <row r="21" spans="1:6" s="6" customFormat="1" ht="20.100000000000001" customHeight="1">
      <c r="A21" s="36"/>
      <c r="B21" s="7" t="s">
        <v>18</v>
      </c>
      <c r="C21" s="7"/>
      <c r="D21" s="8">
        <v>2341</v>
      </c>
      <c r="E21" s="8">
        <v>215</v>
      </c>
      <c r="F21" s="8">
        <f t="shared" si="0"/>
        <v>503315</v>
      </c>
    </row>
    <row r="22" spans="1:6" s="6" customFormat="1" ht="20.100000000000001" customHeight="1">
      <c r="A22" s="36"/>
      <c r="B22" s="7" t="s">
        <v>19</v>
      </c>
      <c r="C22" s="7"/>
      <c r="D22" s="8">
        <v>2310</v>
      </c>
      <c r="E22" s="8">
        <v>141</v>
      </c>
      <c r="F22" s="8">
        <f t="shared" si="0"/>
        <v>325710</v>
      </c>
    </row>
    <row r="23" spans="1:6" s="6" customFormat="1" ht="20.100000000000001" customHeight="1">
      <c r="A23" s="36"/>
      <c r="B23" s="37" t="s">
        <v>20</v>
      </c>
      <c r="C23" s="7"/>
      <c r="D23" s="8">
        <v>2090</v>
      </c>
      <c r="E23" s="8">
        <v>29</v>
      </c>
      <c r="F23" s="8">
        <f t="shared" si="0"/>
        <v>60610</v>
      </c>
    </row>
    <row r="24" spans="1:6" s="6" customFormat="1" ht="20.100000000000001" customHeight="1">
      <c r="A24" s="36"/>
      <c r="B24" s="7" t="s">
        <v>21</v>
      </c>
      <c r="C24" s="7"/>
      <c r="D24" s="8">
        <v>2000</v>
      </c>
      <c r="E24" s="8">
        <v>208</v>
      </c>
      <c r="F24" s="8">
        <f t="shared" si="0"/>
        <v>416000</v>
      </c>
    </row>
    <row r="25" spans="1:6" s="6" customFormat="1" ht="20.100000000000001" customHeight="1">
      <c r="A25" s="36"/>
      <c r="B25" s="7" t="s">
        <v>22</v>
      </c>
      <c r="C25" s="7"/>
      <c r="D25" s="8">
        <v>1790</v>
      </c>
      <c r="E25" s="8">
        <v>34</v>
      </c>
      <c r="F25" s="8">
        <f t="shared" si="0"/>
        <v>60860</v>
      </c>
    </row>
    <row r="26" spans="1:6" s="6" customFormat="1" ht="20.100000000000001" customHeight="1">
      <c r="A26" s="36"/>
      <c r="B26" s="7" t="s">
        <v>23</v>
      </c>
      <c r="C26" s="7"/>
      <c r="D26" s="8">
        <v>1484</v>
      </c>
      <c r="E26" s="8">
        <v>208</v>
      </c>
      <c r="F26" s="8">
        <f t="shared" si="0"/>
        <v>308672</v>
      </c>
    </row>
    <row r="27" spans="1:6" s="6" customFormat="1" ht="20.100000000000001" customHeight="1">
      <c r="A27" s="36"/>
      <c r="B27" s="7" t="s">
        <v>24</v>
      </c>
      <c r="C27" s="7"/>
      <c r="D27" s="8">
        <v>1364</v>
      </c>
      <c r="E27" s="8">
        <v>41</v>
      </c>
      <c r="F27" s="8">
        <f t="shared" si="0"/>
        <v>55924</v>
      </c>
    </row>
    <row r="28" spans="1:6" s="6" customFormat="1" ht="20.100000000000001" customHeight="1">
      <c r="A28" s="36"/>
      <c r="B28" s="7" t="s">
        <v>25</v>
      </c>
      <c r="C28" s="7"/>
      <c r="D28" s="8">
        <v>1320</v>
      </c>
      <c r="E28" s="8">
        <v>250</v>
      </c>
      <c r="F28" s="8">
        <f t="shared" si="0"/>
        <v>330000</v>
      </c>
    </row>
    <row r="29" spans="1:6" s="6" customFormat="1" ht="20.100000000000001" customHeight="1">
      <c r="A29" s="36"/>
      <c r="B29" s="47" t="s">
        <v>26</v>
      </c>
      <c r="C29" s="7"/>
      <c r="D29" s="8">
        <v>1283</v>
      </c>
      <c r="E29" s="8">
        <v>211</v>
      </c>
      <c r="F29" s="8">
        <f t="shared" si="0"/>
        <v>270713</v>
      </c>
    </row>
    <row r="30" spans="1:6" s="6" customFormat="1" ht="20.100000000000001" customHeight="1">
      <c r="A30" s="36"/>
      <c r="B30" s="47" t="s">
        <v>27</v>
      </c>
      <c r="C30" s="7"/>
      <c r="D30" s="8">
        <v>990</v>
      </c>
      <c r="E30" s="8">
        <v>10</v>
      </c>
      <c r="F30" s="8">
        <f t="shared" si="0"/>
        <v>9900</v>
      </c>
    </row>
    <row r="31" spans="1:6" s="6" customFormat="1" ht="20.100000000000001" customHeight="1">
      <c r="A31" s="36"/>
      <c r="B31" s="47" t="s">
        <v>28</v>
      </c>
      <c r="C31" s="7"/>
      <c r="D31" s="8">
        <v>965</v>
      </c>
      <c r="E31" s="8">
        <v>85</v>
      </c>
      <c r="F31" s="8">
        <f t="shared" si="0"/>
        <v>82025</v>
      </c>
    </row>
    <row r="32" spans="1:6" s="6" customFormat="1" ht="20.100000000000001" customHeight="1">
      <c r="A32" s="36"/>
      <c r="B32" s="7" t="s">
        <v>29</v>
      </c>
      <c r="C32" s="7"/>
      <c r="D32" s="8">
        <v>949</v>
      </c>
      <c r="E32" s="8">
        <v>408</v>
      </c>
      <c r="F32" s="8">
        <f t="shared" si="0"/>
        <v>387192</v>
      </c>
    </row>
    <row r="33" spans="1:6" s="6" customFormat="1" ht="20.100000000000001" customHeight="1">
      <c r="A33" s="36"/>
      <c r="B33" s="7" t="s">
        <v>30</v>
      </c>
      <c r="C33" s="7"/>
      <c r="D33" s="8">
        <v>899</v>
      </c>
      <c r="E33" s="8">
        <v>130</v>
      </c>
      <c r="F33" s="8">
        <f t="shared" si="0"/>
        <v>116870</v>
      </c>
    </row>
    <row r="34" spans="1:6" s="6" customFormat="1" ht="20.100000000000001" customHeight="1">
      <c r="A34" s="36"/>
      <c r="B34" s="7" t="s">
        <v>31</v>
      </c>
      <c r="C34" s="7"/>
      <c r="D34" s="8">
        <v>876</v>
      </c>
      <c r="E34" s="8">
        <v>399</v>
      </c>
      <c r="F34" s="8">
        <f t="shared" si="0"/>
        <v>349524</v>
      </c>
    </row>
    <row r="35" spans="1:6" s="6" customFormat="1" ht="20.100000000000001" customHeight="1">
      <c r="A35" s="36"/>
      <c r="B35" s="47" t="s">
        <v>32</v>
      </c>
      <c r="C35" s="7"/>
      <c r="D35" s="8">
        <v>779</v>
      </c>
      <c r="E35" s="8">
        <v>1700</v>
      </c>
      <c r="F35" s="8">
        <f t="shared" si="0"/>
        <v>1324300</v>
      </c>
    </row>
    <row r="36" spans="1:6" s="6" customFormat="1" ht="20.100000000000001" customHeight="1">
      <c r="A36" s="36"/>
      <c r="B36" s="47" t="s">
        <v>33</v>
      </c>
      <c r="C36" s="7"/>
      <c r="D36" s="8">
        <v>709</v>
      </c>
      <c r="E36" s="8">
        <v>499</v>
      </c>
      <c r="F36" s="8">
        <f t="shared" si="0"/>
        <v>353791</v>
      </c>
    </row>
    <row r="37" spans="1:6" s="6" customFormat="1" ht="20.100000000000001" customHeight="1">
      <c r="A37" s="36"/>
      <c r="B37" s="7" t="s">
        <v>34</v>
      </c>
      <c r="C37" s="7"/>
      <c r="D37" s="8">
        <v>703</v>
      </c>
      <c r="E37" s="8">
        <v>84</v>
      </c>
      <c r="F37" s="8">
        <f t="shared" si="0"/>
        <v>59052</v>
      </c>
    </row>
    <row r="38" spans="1:6" s="6" customFormat="1" ht="20.100000000000001" customHeight="1">
      <c r="A38" s="36"/>
      <c r="B38" s="47" t="s">
        <v>35</v>
      </c>
      <c r="C38" s="7"/>
      <c r="D38" s="8">
        <v>698</v>
      </c>
      <c r="E38" s="8">
        <v>2092</v>
      </c>
      <c r="F38" s="8">
        <f t="shared" si="0"/>
        <v>1460216</v>
      </c>
    </row>
    <row r="39" spans="1:6" s="6" customFormat="1" ht="20.100000000000001" customHeight="1">
      <c r="A39" s="36"/>
      <c r="B39" s="7" t="s">
        <v>36</v>
      </c>
      <c r="C39" s="7"/>
      <c r="D39" s="8">
        <v>616</v>
      </c>
      <c r="E39" s="8">
        <v>352</v>
      </c>
      <c r="F39" s="8">
        <f t="shared" si="0"/>
        <v>216832</v>
      </c>
    </row>
    <row r="40" spans="1:6" s="6" customFormat="1" ht="20.100000000000001" customHeight="1">
      <c r="A40" s="36"/>
      <c r="B40" s="7" t="s">
        <v>37</v>
      </c>
      <c r="C40" s="7"/>
      <c r="D40" s="8">
        <v>600</v>
      </c>
      <c r="E40" s="8">
        <v>310</v>
      </c>
      <c r="F40" s="8">
        <f t="shared" si="0"/>
        <v>186000</v>
      </c>
    </row>
    <row r="41" spans="1:6" s="6" customFormat="1" ht="20.100000000000001" customHeight="1">
      <c r="A41" s="36"/>
      <c r="B41" s="7" t="s">
        <v>38</v>
      </c>
      <c r="C41" s="7"/>
      <c r="D41" s="8">
        <v>600</v>
      </c>
      <c r="E41" s="8">
        <v>41</v>
      </c>
      <c r="F41" s="8">
        <f t="shared" si="0"/>
        <v>24600</v>
      </c>
    </row>
    <row r="42" spans="1:6" s="6" customFormat="1" ht="20.100000000000001" customHeight="1">
      <c r="A42" s="36"/>
      <c r="B42" s="7" t="s">
        <v>39</v>
      </c>
      <c r="C42" s="7"/>
      <c r="D42" s="8">
        <v>507</v>
      </c>
      <c r="E42" s="8">
        <v>385</v>
      </c>
      <c r="F42" s="8">
        <f t="shared" si="0"/>
        <v>195195</v>
      </c>
    </row>
    <row r="43" spans="1:6" s="6" customFormat="1" ht="20.100000000000001" customHeight="1">
      <c r="A43" s="36"/>
      <c r="B43" s="47" t="s">
        <v>40</v>
      </c>
      <c r="C43" s="7"/>
      <c r="D43" s="8">
        <v>495</v>
      </c>
      <c r="E43" s="8">
        <v>460</v>
      </c>
      <c r="F43" s="8">
        <f t="shared" si="0"/>
        <v>227700</v>
      </c>
    </row>
    <row r="44" spans="1:6" s="6" customFormat="1" ht="20.100000000000001" customHeight="1">
      <c r="A44" s="36"/>
      <c r="B44" s="7" t="s">
        <v>41</v>
      </c>
      <c r="C44" s="7"/>
      <c r="D44" s="8">
        <v>490</v>
      </c>
      <c r="E44" s="8">
        <v>183</v>
      </c>
      <c r="F44" s="8">
        <f t="shared" si="0"/>
        <v>89670</v>
      </c>
    </row>
    <row r="45" spans="1:6" s="6" customFormat="1" ht="20.100000000000001" customHeight="1">
      <c r="A45" s="36"/>
      <c r="B45" s="47" t="s">
        <v>42</v>
      </c>
      <c r="C45" s="7"/>
      <c r="D45" s="8">
        <v>470</v>
      </c>
      <c r="E45" s="8">
        <v>51</v>
      </c>
      <c r="F45" s="8">
        <f t="shared" si="0"/>
        <v>23970</v>
      </c>
    </row>
    <row r="46" spans="1:6" s="6" customFormat="1" ht="20.100000000000001" customHeight="1">
      <c r="A46" s="36"/>
      <c r="B46" s="7" t="s">
        <v>43</v>
      </c>
      <c r="C46" s="7"/>
      <c r="D46" s="8">
        <v>424</v>
      </c>
      <c r="E46" s="8">
        <v>589</v>
      </c>
      <c r="F46" s="8">
        <f t="shared" si="0"/>
        <v>249736</v>
      </c>
    </row>
    <row r="47" spans="1:6" s="6" customFormat="1" ht="20.100000000000001" customHeight="1">
      <c r="A47" s="36"/>
      <c r="B47" s="7" t="s">
        <v>44</v>
      </c>
      <c r="C47" s="7"/>
      <c r="D47" s="8">
        <v>395</v>
      </c>
      <c r="E47" s="8">
        <v>2675</v>
      </c>
      <c r="F47" s="8">
        <f t="shared" si="0"/>
        <v>1056625</v>
      </c>
    </row>
    <row r="48" spans="1:6" s="6" customFormat="1" ht="20.100000000000001" customHeight="1">
      <c r="A48" s="36"/>
      <c r="B48" s="7" t="s">
        <v>45</v>
      </c>
      <c r="C48" s="7"/>
      <c r="D48" s="8">
        <v>376</v>
      </c>
      <c r="E48" s="8">
        <v>1870</v>
      </c>
      <c r="F48" s="8">
        <f t="shared" si="0"/>
        <v>703120</v>
      </c>
    </row>
    <row r="49" spans="1:6" s="6" customFormat="1" ht="20.100000000000001" customHeight="1">
      <c r="A49" s="36"/>
      <c r="B49" s="7" t="s">
        <v>46</v>
      </c>
      <c r="C49" s="7"/>
      <c r="D49" s="8">
        <v>372</v>
      </c>
      <c r="E49" s="8">
        <v>1856</v>
      </c>
      <c r="F49" s="8">
        <f t="shared" si="0"/>
        <v>690432</v>
      </c>
    </row>
    <row r="50" spans="1:6" s="6" customFormat="1" ht="20.100000000000001" customHeight="1">
      <c r="A50" s="36"/>
      <c r="B50" s="7" t="s">
        <v>47</v>
      </c>
      <c r="C50" s="7"/>
      <c r="D50" s="8">
        <v>372</v>
      </c>
      <c r="E50" s="8">
        <v>1870</v>
      </c>
      <c r="F50" s="8">
        <f t="shared" si="0"/>
        <v>695640</v>
      </c>
    </row>
    <row r="51" spans="1:6" s="6" customFormat="1" ht="20.100000000000001" customHeight="1">
      <c r="A51" s="36"/>
      <c r="B51" s="47" t="s">
        <v>48</v>
      </c>
      <c r="C51" s="7"/>
      <c r="D51" s="8">
        <v>300</v>
      </c>
      <c r="E51" s="8">
        <v>275</v>
      </c>
      <c r="F51" s="8">
        <f t="shared" si="0"/>
        <v>82500</v>
      </c>
    </row>
    <row r="52" spans="1:6" s="6" customFormat="1" ht="20.100000000000001" customHeight="1">
      <c r="A52" s="36"/>
      <c r="B52" s="7" t="s">
        <v>49</v>
      </c>
      <c r="C52" s="7"/>
      <c r="D52" s="8">
        <v>292</v>
      </c>
      <c r="E52" s="8">
        <v>832</v>
      </c>
      <c r="F52" s="8">
        <f t="shared" si="0"/>
        <v>242944</v>
      </c>
    </row>
    <row r="53" spans="1:6" s="6" customFormat="1" ht="20.100000000000001" customHeight="1">
      <c r="A53" s="36"/>
      <c r="B53" s="47" t="s">
        <v>50</v>
      </c>
      <c r="C53" s="7"/>
      <c r="D53" s="8">
        <v>292</v>
      </c>
      <c r="E53" s="8">
        <v>880</v>
      </c>
      <c r="F53" s="8">
        <f t="shared" si="0"/>
        <v>256960</v>
      </c>
    </row>
    <row r="54" spans="1:6" s="6" customFormat="1" ht="20.100000000000001" customHeight="1">
      <c r="A54" s="36"/>
      <c r="B54" s="7" t="s">
        <v>51</v>
      </c>
      <c r="C54" s="7"/>
      <c r="D54" s="8">
        <v>239</v>
      </c>
      <c r="E54" s="8">
        <v>1949</v>
      </c>
      <c r="F54" s="8">
        <f t="shared" si="0"/>
        <v>465811</v>
      </c>
    </row>
    <row r="55" spans="1:6" s="6" customFormat="1" ht="20.100000000000001" customHeight="1">
      <c r="A55" s="36"/>
      <c r="B55" s="7" t="s">
        <v>52</v>
      </c>
      <c r="C55" s="7"/>
      <c r="D55" s="8">
        <v>236</v>
      </c>
      <c r="E55" s="8">
        <v>652</v>
      </c>
      <c r="F55" s="8">
        <f t="shared" si="0"/>
        <v>153872</v>
      </c>
    </row>
    <row r="56" spans="1:6" s="6" customFormat="1" ht="20.100000000000001" customHeight="1">
      <c r="A56" s="36"/>
      <c r="B56" s="7" t="s">
        <v>53</v>
      </c>
      <c r="C56" s="7"/>
      <c r="D56" s="8">
        <v>227</v>
      </c>
      <c r="E56" s="8">
        <v>2401</v>
      </c>
      <c r="F56" s="8">
        <f t="shared" si="0"/>
        <v>545027</v>
      </c>
    </row>
    <row r="57" spans="1:6" s="6" customFormat="1" ht="20.100000000000001" customHeight="1">
      <c r="A57" s="36"/>
      <c r="B57" s="7" t="s">
        <v>54</v>
      </c>
      <c r="C57" s="7"/>
      <c r="D57" s="8">
        <v>222</v>
      </c>
      <c r="E57" s="8">
        <v>311</v>
      </c>
      <c r="F57" s="8">
        <f t="shared" si="0"/>
        <v>69042</v>
      </c>
    </row>
    <row r="58" spans="1:6" s="6" customFormat="1" ht="20.100000000000001" customHeight="1">
      <c r="A58" s="36"/>
      <c r="B58" s="7" t="s">
        <v>55</v>
      </c>
      <c r="C58" s="7"/>
      <c r="D58" s="8">
        <v>196</v>
      </c>
      <c r="E58" s="8">
        <v>56</v>
      </c>
      <c r="F58" s="8">
        <f t="shared" si="0"/>
        <v>10976</v>
      </c>
    </row>
    <row r="59" spans="1:6" s="6" customFormat="1" ht="20.100000000000001" customHeight="1">
      <c r="A59" s="36"/>
      <c r="B59" s="7" t="s">
        <v>56</v>
      </c>
      <c r="C59" s="7"/>
      <c r="D59" s="8">
        <v>186</v>
      </c>
      <c r="E59" s="8">
        <v>1540</v>
      </c>
      <c r="F59" s="8">
        <f t="shared" si="0"/>
        <v>286440</v>
      </c>
    </row>
    <row r="60" spans="1:6" s="6" customFormat="1" ht="20.100000000000001" customHeight="1">
      <c r="A60" s="36"/>
      <c r="B60" s="37" t="s">
        <v>57</v>
      </c>
      <c r="C60" s="7"/>
      <c r="D60" s="8">
        <v>185</v>
      </c>
      <c r="E60" s="8">
        <v>704</v>
      </c>
      <c r="F60" s="8">
        <f t="shared" si="0"/>
        <v>130240</v>
      </c>
    </row>
    <row r="61" spans="1:6" s="6" customFormat="1" ht="20.100000000000001" customHeight="1">
      <c r="A61" s="36"/>
      <c r="B61" s="7" t="s">
        <v>58</v>
      </c>
      <c r="C61" s="7"/>
      <c r="D61" s="8">
        <v>179</v>
      </c>
      <c r="E61" s="8">
        <v>2003</v>
      </c>
      <c r="F61" s="8">
        <f t="shared" si="0"/>
        <v>358537</v>
      </c>
    </row>
    <row r="62" spans="1:6" s="6" customFormat="1" ht="20.100000000000001" customHeight="1">
      <c r="A62" s="36"/>
      <c r="B62" s="37" t="s">
        <v>59</v>
      </c>
      <c r="C62" s="7"/>
      <c r="D62" s="8">
        <v>173</v>
      </c>
      <c r="E62" s="8">
        <v>310</v>
      </c>
      <c r="F62" s="8">
        <f t="shared" si="0"/>
        <v>53630</v>
      </c>
    </row>
    <row r="63" spans="1:6" s="6" customFormat="1" ht="20.100000000000001" customHeight="1">
      <c r="A63" s="36"/>
      <c r="B63" s="46" t="s">
        <v>60</v>
      </c>
      <c r="C63" s="7"/>
      <c r="D63" s="8">
        <v>153</v>
      </c>
      <c r="E63" s="8">
        <v>1691</v>
      </c>
      <c r="F63" s="8">
        <f t="shared" si="0"/>
        <v>258723</v>
      </c>
    </row>
    <row r="64" spans="1:6" s="6" customFormat="1" ht="20.100000000000001" customHeight="1">
      <c r="A64" s="36"/>
      <c r="B64" s="7" t="s">
        <v>61</v>
      </c>
      <c r="C64" s="7"/>
      <c r="D64" s="8">
        <v>152</v>
      </c>
      <c r="E64" s="8">
        <v>1257</v>
      </c>
      <c r="F64" s="8">
        <f t="shared" si="0"/>
        <v>191064</v>
      </c>
    </row>
    <row r="65" spans="1:6" s="6" customFormat="1" ht="20.100000000000001" customHeight="1">
      <c r="A65" s="36"/>
      <c r="B65" s="7" t="s">
        <v>62</v>
      </c>
      <c r="C65" s="7"/>
      <c r="D65" s="8">
        <v>142</v>
      </c>
      <c r="E65" s="8">
        <v>70</v>
      </c>
      <c r="F65" s="8">
        <f t="shared" si="0"/>
        <v>9940</v>
      </c>
    </row>
    <row r="66" spans="1:6" s="6" customFormat="1" ht="20.100000000000001" customHeight="1">
      <c r="A66" s="36"/>
      <c r="B66" s="7" t="s">
        <v>63</v>
      </c>
      <c r="C66" s="7"/>
      <c r="D66" s="8">
        <v>139</v>
      </c>
      <c r="E66" s="8">
        <v>278</v>
      </c>
      <c r="F66" s="8">
        <f t="shared" si="0"/>
        <v>38642</v>
      </c>
    </row>
    <row r="67" spans="1:6" s="6" customFormat="1" ht="20.100000000000001" customHeight="1">
      <c r="A67" s="36"/>
      <c r="B67" s="7" t="s">
        <v>64</v>
      </c>
      <c r="C67" s="7"/>
      <c r="D67" s="8">
        <v>135</v>
      </c>
      <c r="E67" s="8">
        <v>488</v>
      </c>
      <c r="F67" s="8">
        <f t="shared" si="0"/>
        <v>65880</v>
      </c>
    </row>
    <row r="68" spans="1:6" s="6" customFormat="1" ht="20.100000000000001" customHeight="1">
      <c r="A68" s="36"/>
      <c r="B68" s="7" t="s">
        <v>65</v>
      </c>
      <c r="C68" s="7"/>
      <c r="D68" s="8">
        <v>134</v>
      </c>
      <c r="E68" s="8">
        <v>1015</v>
      </c>
      <c r="F68" s="8">
        <f t="shared" si="0"/>
        <v>136010</v>
      </c>
    </row>
    <row r="69" spans="1:6" s="6" customFormat="1" ht="20.100000000000001" customHeight="1">
      <c r="A69" s="36"/>
      <c r="B69" s="7" t="s">
        <v>66</v>
      </c>
      <c r="C69" s="7"/>
      <c r="D69" s="8">
        <v>126</v>
      </c>
      <c r="E69" s="8">
        <v>245</v>
      </c>
      <c r="F69" s="8">
        <f t="shared" si="0"/>
        <v>30870</v>
      </c>
    </row>
    <row r="70" spans="1:6" s="6" customFormat="1" ht="20.100000000000001" customHeight="1">
      <c r="A70" s="36"/>
      <c r="B70" s="47" t="s">
        <v>67</v>
      </c>
      <c r="C70" s="7"/>
      <c r="D70" s="8">
        <v>120</v>
      </c>
      <c r="E70" s="8">
        <v>74</v>
      </c>
      <c r="F70" s="8">
        <f t="shared" si="0"/>
        <v>8880</v>
      </c>
    </row>
    <row r="71" spans="1:6" s="6" customFormat="1" ht="20.100000000000001" customHeight="1">
      <c r="A71" s="36"/>
      <c r="B71" s="7" t="s">
        <v>68</v>
      </c>
      <c r="C71" s="7"/>
      <c r="D71" s="8">
        <v>101</v>
      </c>
      <c r="E71" s="8">
        <v>2522</v>
      </c>
      <c r="F71" s="8">
        <f t="shared" si="0"/>
        <v>254722</v>
      </c>
    </row>
    <row r="72" spans="1:6" s="6" customFormat="1" ht="20.100000000000001" customHeight="1">
      <c r="A72" s="36"/>
      <c r="B72" s="7" t="s">
        <v>69</v>
      </c>
      <c r="C72" s="7"/>
      <c r="D72" s="8">
        <v>100</v>
      </c>
      <c r="E72" s="8">
        <v>490</v>
      </c>
      <c r="F72" s="8">
        <f t="shared" si="0"/>
        <v>49000</v>
      </c>
    </row>
    <row r="73" spans="1:6" s="6" customFormat="1" ht="20.100000000000001" customHeight="1">
      <c r="A73" s="36"/>
      <c r="B73" s="47" t="s">
        <v>70</v>
      </c>
      <c r="C73" s="7"/>
      <c r="D73" s="8">
        <v>100</v>
      </c>
      <c r="E73" s="8">
        <v>51</v>
      </c>
      <c r="F73" s="8">
        <f t="shared" ref="F73:F126" si="1">E73*D73</f>
        <v>5100</v>
      </c>
    </row>
    <row r="74" spans="1:6" s="6" customFormat="1" ht="20.100000000000001" customHeight="1">
      <c r="A74" s="36"/>
      <c r="B74" s="7" t="s">
        <v>71</v>
      </c>
      <c r="C74" s="7"/>
      <c r="D74" s="8">
        <v>100</v>
      </c>
      <c r="E74" s="8">
        <v>488</v>
      </c>
      <c r="F74" s="8">
        <f t="shared" si="1"/>
        <v>48800</v>
      </c>
    </row>
    <row r="75" spans="1:6" s="6" customFormat="1" ht="20.100000000000001" customHeight="1">
      <c r="A75" s="36"/>
      <c r="B75" s="47" t="s">
        <v>72</v>
      </c>
      <c r="C75" s="7"/>
      <c r="D75" s="8">
        <v>99</v>
      </c>
      <c r="E75" s="8">
        <v>1650</v>
      </c>
      <c r="F75" s="8">
        <f t="shared" si="1"/>
        <v>163350</v>
      </c>
    </row>
    <row r="76" spans="1:6" s="6" customFormat="1" ht="20.100000000000001" customHeight="1">
      <c r="A76" s="36"/>
      <c r="B76" s="7" t="s">
        <v>73</v>
      </c>
      <c r="C76" s="7"/>
      <c r="D76" s="8">
        <v>96</v>
      </c>
      <c r="E76" s="8">
        <v>430</v>
      </c>
      <c r="F76" s="8">
        <f t="shared" si="1"/>
        <v>41280</v>
      </c>
    </row>
    <row r="77" spans="1:6" s="6" customFormat="1" ht="20.100000000000001" customHeight="1">
      <c r="A77" s="36"/>
      <c r="B77" s="7" t="s">
        <v>74</v>
      </c>
      <c r="C77" s="7"/>
      <c r="D77" s="8">
        <v>79</v>
      </c>
      <c r="E77" s="8">
        <v>3715</v>
      </c>
      <c r="F77" s="8">
        <f t="shared" si="1"/>
        <v>293485</v>
      </c>
    </row>
    <row r="78" spans="1:6" s="6" customFormat="1" ht="20.100000000000001" customHeight="1">
      <c r="A78" s="36"/>
      <c r="B78" s="7" t="s">
        <v>75</v>
      </c>
      <c r="C78" s="7"/>
      <c r="D78" s="8">
        <v>78</v>
      </c>
      <c r="E78" s="8">
        <v>260</v>
      </c>
      <c r="F78" s="8">
        <f t="shared" si="1"/>
        <v>20280</v>
      </c>
    </row>
    <row r="79" spans="1:6" s="6" customFormat="1" ht="20.100000000000001" customHeight="1">
      <c r="A79" s="36"/>
      <c r="B79" s="7" t="s">
        <v>76</v>
      </c>
      <c r="C79" s="7"/>
      <c r="D79" s="8">
        <v>75</v>
      </c>
      <c r="E79" s="8">
        <v>0</v>
      </c>
      <c r="F79" s="8">
        <f t="shared" si="1"/>
        <v>0</v>
      </c>
    </row>
    <row r="80" spans="1:6" s="6" customFormat="1" ht="20.100000000000001" customHeight="1">
      <c r="A80" s="36"/>
      <c r="B80" s="7" t="s">
        <v>77</v>
      </c>
      <c r="C80" s="7"/>
      <c r="D80" s="8">
        <v>60</v>
      </c>
      <c r="E80" s="8">
        <v>100</v>
      </c>
      <c r="F80" s="8">
        <f t="shared" si="1"/>
        <v>6000</v>
      </c>
    </row>
    <row r="81" spans="1:6" s="6" customFormat="1" ht="20.100000000000001" customHeight="1">
      <c r="A81" s="36"/>
      <c r="B81" s="7" t="s">
        <v>78</v>
      </c>
      <c r="C81" s="7"/>
      <c r="D81" s="8">
        <v>59</v>
      </c>
      <c r="E81" s="8">
        <v>480</v>
      </c>
      <c r="F81" s="8">
        <f t="shared" si="1"/>
        <v>28320</v>
      </c>
    </row>
    <row r="82" spans="1:6" s="6" customFormat="1" ht="20.100000000000001" customHeight="1">
      <c r="A82" s="36"/>
      <c r="B82" s="47" t="s">
        <v>79</v>
      </c>
      <c r="C82" s="7"/>
      <c r="D82" s="8">
        <v>51</v>
      </c>
      <c r="E82" s="8">
        <v>400</v>
      </c>
      <c r="F82" s="8">
        <f t="shared" si="1"/>
        <v>20400</v>
      </c>
    </row>
    <row r="83" spans="1:6" s="6" customFormat="1" ht="20.100000000000001" customHeight="1">
      <c r="A83" s="36"/>
      <c r="B83" s="7" t="s">
        <v>80</v>
      </c>
      <c r="C83" s="7"/>
      <c r="D83" s="8">
        <v>50</v>
      </c>
      <c r="E83" s="8">
        <v>991</v>
      </c>
      <c r="F83" s="8">
        <f t="shared" si="1"/>
        <v>49550</v>
      </c>
    </row>
    <row r="84" spans="1:6" s="6" customFormat="1" ht="20.100000000000001" customHeight="1">
      <c r="A84" s="36"/>
      <c r="B84" s="7" t="s">
        <v>81</v>
      </c>
      <c r="C84" s="7"/>
      <c r="D84" s="8">
        <v>50</v>
      </c>
      <c r="E84" s="8">
        <v>658</v>
      </c>
      <c r="F84" s="8">
        <f t="shared" si="1"/>
        <v>32900</v>
      </c>
    </row>
    <row r="85" spans="1:6" s="6" customFormat="1" ht="20.100000000000001" customHeight="1">
      <c r="A85" s="36"/>
      <c r="B85" s="7" t="s">
        <v>82</v>
      </c>
      <c r="C85" s="7"/>
      <c r="D85" s="8">
        <v>50</v>
      </c>
      <c r="E85" s="8">
        <v>51</v>
      </c>
      <c r="F85" s="8">
        <f t="shared" si="1"/>
        <v>2550</v>
      </c>
    </row>
    <row r="86" spans="1:6" s="6" customFormat="1" ht="20.100000000000001" customHeight="1">
      <c r="A86" s="36"/>
      <c r="B86" s="7" t="s">
        <v>83</v>
      </c>
      <c r="C86" s="7"/>
      <c r="D86" s="8">
        <v>50</v>
      </c>
      <c r="E86" s="8">
        <v>483</v>
      </c>
      <c r="F86" s="8">
        <f t="shared" si="1"/>
        <v>24150</v>
      </c>
    </row>
    <row r="87" spans="1:6" s="6" customFormat="1" ht="20.100000000000001" customHeight="1">
      <c r="A87" s="36"/>
      <c r="B87" s="47" t="s">
        <v>84</v>
      </c>
      <c r="C87" s="7"/>
      <c r="D87" s="8">
        <v>50</v>
      </c>
      <c r="E87" s="8">
        <v>2259</v>
      </c>
      <c r="F87" s="8">
        <f t="shared" si="1"/>
        <v>112950</v>
      </c>
    </row>
    <row r="88" spans="1:6" s="6" customFormat="1" ht="20.100000000000001" customHeight="1">
      <c r="A88" s="36"/>
      <c r="B88" s="47" t="s">
        <v>85</v>
      </c>
      <c r="C88" s="7"/>
      <c r="D88" s="8">
        <v>50</v>
      </c>
      <c r="E88" s="8">
        <v>810</v>
      </c>
      <c r="F88" s="8">
        <f t="shared" si="1"/>
        <v>40500</v>
      </c>
    </row>
    <row r="89" spans="1:6" s="6" customFormat="1" ht="20.100000000000001" customHeight="1">
      <c r="A89" s="36"/>
      <c r="B89" s="7" t="s">
        <v>86</v>
      </c>
      <c r="C89" s="7"/>
      <c r="D89" s="8">
        <v>49</v>
      </c>
      <c r="E89" s="8">
        <v>190</v>
      </c>
      <c r="F89" s="8">
        <f t="shared" si="1"/>
        <v>9310</v>
      </c>
    </row>
    <row r="90" spans="1:6" s="6" customFormat="1" ht="20.100000000000001" customHeight="1">
      <c r="A90" s="36"/>
      <c r="B90" s="47" t="s">
        <v>87</v>
      </c>
      <c r="C90" s="7"/>
      <c r="D90" s="8">
        <v>41</v>
      </c>
      <c r="E90" s="8">
        <v>97</v>
      </c>
      <c r="F90" s="8">
        <f t="shared" si="1"/>
        <v>3977</v>
      </c>
    </row>
    <row r="91" spans="1:6" s="6" customFormat="1" ht="20.100000000000001" customHeight="1">
      <c r="A91" s="36"/>
      <c r="B91" s="7" t="s">
        <v>88</v>
      </c>
      <c r="C91" s="7"/>
      <c r="D91" s="8">
        <v>40</v>
      </c>
      <c r="E91" s="8">
        <v>480</v>
      </c>
      <c r="F91" s="8">
        <f t="shared" si="1"/>
        <v>19200</v>
      </c>
    </row>
    <row r="92" spans="1:6" s="6" customFormat="1" ht="20.100000000000001" customHeight="1">
      <c r="A92" s="36"/>
      <c r="B92" s="7" t="s">
        <v>89</v>
      </c>
      <c r="C92" s="7"/>
      <c r="D92" s="8">
        <v>38</v>
      </c>
      <c r="E92" s="8">
        <v>100</v>
      </c>
      <c r="F92" s="8">
        <f t="shared" si="1"/>
        <v>3800</v>
      </c>
    </row>
    <row r="93" spans="1:6" s="6" customFormat="1" ht="20.100000000000001" customHeight="1">
      <c r="A93" s="36"/>
      <c r="B93" s="7" t="s">
        <v>90</v>
      </c>
      <c r="C93" s="7"/>
      <c r="D93" s="8">
        <v>32</v>
      </c>
      <c r="E93" s="8">
        <v>18656</v>
      </c>
      <c r="F93" s="8">
        <f t="shared" si="1"/>
        <v>596992</v>
      </c>
    </row>
    <row r="94" spans="1:6" s="6" customFormat="1" ht="20.100000000000001" customHeight="1">
      <c r="A94" s="36"/>
      <c r="B94" s="7" t="s">
        <v>91</v>
      </c>
      <c r="C94" s="7"/>
      <c r="D94" s="8">
        <v>30</v>
      </c>
      <c r="E94" s="8">
        <v>21</v>
      </c>
      <c r="F94" s="8">
        <f t="shared" si="1"/>
        <v>630</v>
      </c>
    </row>
    <row r="95" spans="1:6" s="6" customFormat="1" ht="20.100000000000001" customHeight="1">
      <c r="A95" s="36"/>
      <c r="B95" s="7" t="s">
        <v>92</v>
      </c>
      <c r="C95" s="7"/>
      <c r="D95" s="8">
        <v>30</v>
      </c>
      <c r="E95" s="8">
        <v>39</v>
      </c>
      <c r="F95" s="8">
        <f t="shared" si="1"/>
        <v>1170</v>
      </c>
    </row>
    <row r="96" spans="1:6" s="6" customFormat="1" ht="20.100000000000001" customHeight="1">
      <c r="A96" s="36"/>
      <c r="B96" s="7" t="s">
        <v>93</v>
      </c>
      <c r="C96" s="7"/>
      <c r="D96" s="8">
        <v>30</v>
      </c>
      <c r="E96" s="8">
        <v>1466</v>
      </c>
      <c r="F96" s="8">
        <f t="shared" si="1"/>
        <v>43980</v>
      </c>
    </row>
    <row r="97" spans="1:6" s="6" customFormat="1" ht="20.100000000000001" customHeight="1">
      <c r="A97" s="36"/>
      <c r="B97" s="7" t="s">
        <v>94</v>
      </c>
      <c r="C97" s="7"/>
      <c r="D97" s="8">
        <v>26</v>
      </c>
      <c r="E97" s="8">
        <v>375</v>
      </c>
      <c r="F97" s="8">
        <f t="shared" si="1"/>
        <v>9750</v>
      </c>
    </row>
    <row r="98" spans="1:6" s="6" customFormat="1" ht="20.100000000000001" customHeight="1">
      <c r="A98" s="36"/>
      <c r="B98" s="7" t="s">
        <v>95</v>
      </c>
      <c r="C98" s="7"/>
      <c r="D98" s="8">
        <v>25</v>
      </c>
      <c r="E98" s="8">
        <v>230</v>
      </c>
      <c r="F98" s="8">
        <f t="shared" si="1"/>
        <v>5750</v>
      </c>
    </row>
    <row r="99" spans="1:6" s="6" customFormat="1" ht="20.100000000000001" customHeight="1">
      <c r="A99" s="36"/>
      <c r="B99" s="7" t="s">
        <v>96</v>
      </c>
      <c r="C99" s="7"/>
      <c r="D99" s="8">
        <v>24</v>
      </c>
      <c r="E99" s="8">
        <v>2746</v>
      </c>
      <c r="F99" s="8">
        <f t="shared" si="1"/>
        <v>65904</v>
      </c>
    </row>
    <row r="100" spans="1:6" s="6" customFormat="1" ht="20.100000000000001" customHeight="1">
      <c r="A100" s="36"/>
      <c r="B100" s="7" t="s">
        <v>97</v>
      </c>
      <c r="C100" s="7"/>
      <c r="D100" s="8">
        <v>22</v>
      </c>
      <c r="E100" s="8">
        <v>214</v>
      </c>
      <c r="F100" s="8">
        <f t="shared" si="1"/>
        <v>4708</v>
      </c>
    </row>
    <row r="101" spans="1:6" s="6" customFormat="1" ht="20.100000000000001" customHeight="1">
      <c r="A101" s="36"/>
      <c r="B101" s="7" t="s">
        <v>98</v>
      </c>
      <c r="C101" s="7"/>
      <c r="D101" s="8">
        <v>19</v>
      </c>
      <c r="E101" s="8">
        <v>3697</v>
      </c>
      <c r="F101" s="8">
        <f t="shared" si="1"/>
        <v>70243</v>
      </c>
    </row>
    <row r="102" spans="1:6" s="6" customFormat="1" ht="20.100000000000001" customHeight="1">
      <c r="A102" s="36"/>
      <c r="B102" s="7" t="s">
        <v>99</v>
      </c>
      <c r="C102" s="7"/>
      <c r="D102" s="8">
        <v>13</v>
      </c>
      <c r="E102" s="8">
        <v>308</v>
      </c>
      <c r="F102" s="8">
        <f t="shared" si="1"/>
        <v>4004</v>
      </c>
    </row>
    <row r="103" spans="1:6" s="6" customFormat="1" ht="20.100000000000001" customHeight="1">
      <c r="A103" s="36"/>
      <c r="B103" s="7" t="s">
        <v>100</v>
      </c>
      <c r="C103" s="7"/>
      <c r="D103" s="8">
        <v>10</v>
      </c>
      <c r="E103" s="8">
        <v>418</v>
      </c>
      <c r="F103" s="8">
        <f t="shared" si="1"/>
        <v>4180</v>
      </c>
    </row>
    <row r="104" spans="1:6" s="6" customFormat="1" ht="20.100000000000001" customHeight="1">
      <c r="A104" s="36"/>
      <c r="B104" s="7" t="s">
        <v>101</v>
      </c>
      <c r="C104" s="7"/>
      <c r="D104" s="8">
        <v>10</v>
      </c>
      <c r="E104" s="8">
        <v>95</v>
      </c>
      <c r="F104" s="8">
        <f t="shared" si="1"/>
        <v>950</v>
      </c>
    </row>
    <row r="105" spans="1:6" s="6" customFormat="1" ht="20.100000000000001" customHeight="1">
      <c r="A105" s="36"/>
      <c r="B105" s="47" t="s">
        <v>102</v>
      </c>
      <c r="C105" s="7"/>
      <c r="D105" s="8">
        <v>10</v>
      </c>
      <c r="E105" s="8">
        <v>600</v>
      </c>
      <c r="F105" s="8">
        <f t="shared" si="1"/>
        <v>6000</v>
      </c>
    </row>
    <row r="106" spans="1:6" s="6" customFormat="1" ht="20.100000000000001" customHeight="1">
      <c r="A106" s="36"/>
      <c r="B106" s="7" t="s">
        <v>103</v>
      </c>
      <c r="C106" s="7"/>
      <c r="D106" s="8">
        <v>10</v>
      </c>
      <c r="E106" s="8">
        <v>1517</v>
      </c>
      <c r="F106" s="8">
        <f t="shared" si="1"/>
        <v>15170</v>
      </c>
    </row>
    <row r="107" spans="1:6" s="6" customFormat="1" ht="20.100000000000001" customHeight="1">
      <c r="A107" s="36"/>
      <c r="B107" s="7" t="s">
        <v>104</v>
      </c>
      <c r="C107" s="7"/>
      <c r="D107" s="8">
        <v>10</v>
      </c>
      <c r="E107" s="8">
        <v>506</v>
      </c>
      <c r="F107" s="8">
        <f t="shared" si="1"/>
        <v>5060</v>
      </c>
    </row>
    <row r="108" spans="1:6" s="6" customFormat="1" ht="20.100000000000001" customHeight="1">
      <c r="A108" s="36"/>
      <c r="B108" s="47" t="s">
        <v>105</v>
      </c>
      <c r="C108" s="7"/>
      <c r="D108" s="8">
        <v>5</v>
      </c>
      <c r="E108" s="8">
        <v>721</v>
      </c>
      <c r="F108" s="8">
        <f t="shared" si="1"/>
        <v>3605</v>
      </c>
    </row>
    <row r="109" spans="1:6" s="6" customFormat="1" ht="20.100000000000001" customHeight="1">
      <c r="A109" s="36"/>
      <c r="B109" s="37" t="s">
        <v>106</v>
      </c>
      <c r="C109" s="7"/>
      <c r="D109" s="8">
        <v>5</v>
      </c>
      <c r="E109" s="8">
        <v>2077</v>
      </c>
      <c r="F109" s="8">
        <f t="shared" si="1"/>
        <v>10385</v>
      </c>
    </row>
    <row r="110" spans="1:6" s="6" customFormat="1" ht="20.100000000000001" customHeight="1">
      <c r="A110" s="36"/>
      <c r="B110" s="7" t="s">
        <v>107</v>
      </c>
      <c r="C110" s="7"/>
      <c r="D110" s="8">
        <v>3</v>
      </c>
      <c r="E110" s="8">
        <v>8364</v>
      </c>
      <c r="F110" s="8">
        <f t="shared" si="1"/>
        <v>25092</v>
      </c>
    </row>
    <row r="111" spans="1:6" s="6" customFormat="1" ht="20.100000000000001" customHeight="1">
      <c r="A111" s="36"/>
      <c r="B111" s="7" t="s">
        <v>108</v>
      </c>
      <c r="C111" s="7"/>
      <c r="D111" s="8">
        <v>2</v>
      </c>
      <c r="E111" s="8">
        <v>831</v>
      </c>
      <c r="F111" s="8">
        <f t="shared" si="1"/>
        <v>1662</v>
      </c>
    </row>
    <row r="112" spans="1:6" s="6" customFormat="1" ht="20.100000000000001" customHeight="1">
      <c r="A112" s="36"/>
      <c r="B112" s="7" t="s">
        <v>109</v>
      </c>
      <c r="C112" s="7"/>
      <c r="D112" s="8">
        <v>2</v>
      </c>
      <c r="E112" s="8">
        <v>935</v>
      </c>
      <c r="F112" s="8">
        <f t="shared" si="1"/>
        <v>1870</v>
      </c>
    </row>
    <row r="113" spans="1:7" s="6" customFormat="1" ht="20.100000000000001" customHeight="1">
      <c r="A113" s="36"/>
      <c r="B113" s="7" t="s">
        <v>110</v>
      </c>
      <c r="C113" s="7"/>
      <c r="D113" s="8">
        <v>2</v>
      </c>
      <c r="E113" s="8">
        <v>8364</v>
      </c>
      <c r="F113" s="8">
        <f t="shared" si="1"/>
        <v>16728</v>
      </c>
    </row>
    <row r="114" spans="1:7" s="6" customFormat="1" ht="20.100000000000001" customHeight="1">
      <c r="A114" s="36"/>
      <c r="B114" s="7" t="s">
        <v>111</v>
      </c>
      <c r="C114" s="7"/>
      <c r="D114" s="8">
        <v>2</v>
      </c>
      <c r="E114" s="8">
        <v>1410</v>
      </c>
      <c r="F114" s="8">
        <f t="shared" si="1"/>
        <v>2820</v>
      </c>
    </row>
    <row r="115" spans="1:7" s="6" customFormat="1" ht="20.100000000000001" customHeight="1">
      <c r="A115" s="36"/>
      <c r="B115" s="47" t="s">
        <v>112</v>
      </c>
      <c r="C115" s="7"/>
      <c r="D115" s="8">
        <v>1</v>
      </c>
      <c r="E115" s="8">
        <v>1002</v>
      </c>
      <c r="F115" s="8">
        <f t="shared" si="1"/>
        <v>1002</v>
      </c>
    </row>
    <row r="116" spans="1:7" s="6" customFormat="1" ht="20.100000000000001" customHeight="1">
      <c r="A116" s="36"/>
      <c r="B116" s="7" t="s">
        <v>113</v>
      </c>
      <c r="C116" s="7"/>
      <c r="D116" s="8">
        <v>1</v>
      </c>
      <c r="E116" s="8">
        <v>2682</v>
      </c>
      <c r="F116" s="8">
        <f t="shared" si="1"/>
        <v>2682</v>
      </c>
    </row>
    <row r="117" spans="1:7" s="6" customFormat="1" ht="20.100000000000001" customHeight="1">
      <c r="A117" s="36"/>
      <c r="B117" s="7" t="s">
        <v>114</v>
      </c>
      <c r="C117" s="7"/>
      <c r="D117" s="8">
        <v>1</v>
      </c>
      <c r="E117" s="8">
        <v>935</v>
      </c>
      <c r="F117" s="8">
        <f t="shared" si="1"/>
        <v>935</v>
      </c>
    </row>
    <row r="118" spans="1:7" s="6" customFormat="1" ht="20.100000000000001" customHeight="1">
      <c r="A118" s="36"/>
      <c r="B118" s="7" t="s">
        <v>115</v>
      </c>
      <c r="C118" s="7"/>
      <c r="D118" s="8">
        <v>1</v>
      </c>
      <c r="E118" s="8">
        <v>935</v>
      </c>
      <c r="F118" s="8">
        <f t="shared" si="1"/>
        <v>935</v>
      </c>
    </row>
    <row r="119" spans="1:7" s="6" customFormat="1" ht="20.100000000000001" customHeight="1">
      <c r="A119" s="36"/>
      <c r="B119" s="7" t="s">
        <v>116</v>
      </c>
      <c r="C119" s="7"/>
      <c r="D119" s="8">
        <v>1</v>
      </c>
      <c r="E119" s="8">
        <v>17178</v>
      </c>
      <c r="F119" s="8">
        <f t="shared" si="1"/>
        <v>17178</v>
      </c>
    </row>
    <row r="120" spans="1:7" s="6" customFormat="1" ht="20.100000000000001" customHeight="1">
      <c r="A120" s="36"/>
      <c r="B120" s="46" t="s">
        <v>117</v>
      </c>
      <c r="C120" s="7"/>
      <c r="D120" s="8">
        <v>0</v>
      </c>
      <c r="E120" s="8">
        <v>0</v>
      </c>
      <c r="F120" s="8">
        <f t="shared" si="1"/>
        <v>0</v>
      </c>
      <c r="G120" s="6">
        <v>1</v>
      </c>
    </row>
    <row r="121" spans="1:7" s="6" customFormat="1" ht="20.100000000000001" customHeight="1">
      <c r="A121" s="36"/>
      <c r="B121" s="46" t="s">
        <v>118</v>
      </c>
      <c r="C121" s="7"/>
      <c r="D121" s="8">
        <v>0</v>
      </c>
      <c r="E121" s="8">
        <v>0</v>
      </c>
      <c r="F121" s="8">
        <f t="shared" si="1"/>
        <v>0</v>
      </c>
      <c r="G121" s="6">
        <v>2</v>
      </c>
    </row>
    <row r="122" spans="1:7" s="6" customFormat="1" ht="20.100000000000001" customHeight="1">
      <c r="A122" s="36"/>
      <c r="B122" s="46" t="s">
        <v>119</v>
      </c>
      <c r="C122" s="7"/>
      <c r="D122" s="8">
        <v>0</v>
      </c>
      <c r="E122" s="8">
        <v>0</v>
      </c>
      <c r="F122" s="8">
        <f t="shared" si="1"/>
        <v>0</v>
      </c>
      <c r="G122" s="6">
        <v>3</v>
      </c>
    </row>
    <row r="123" spans="1:7" s="6" customFormat="1" ht="20.100000000000001" customHeight="1">
      <c r="A123" s="36"/>
      <c r="B123" s="46" t="s">
        <v>120</v>
      </c>
      <c r="C123" s="7"/>
      <c r="D123" s="8">
        <v>0</v>
      </c>
      <c r="E123" s="8">
        <v>0</v>
      </c>
      <c r="F123" s="8">
        <f t="shared" si="1"/>
        <v>0</v>
      </c>
      <c r="G123" s="6">
        <v>4</v>
      </c>
    </row>
    <row r="124" spans="1:7" s="6" customFormat="1" ht="20.100000000000001" customHeight="1">
      <c r="A124" s="36"/>
      <c r="B124" s="46" t="s">
        <v>121</v>
      </c>
      <c r="C124" s="7"/>
      <c r="D124" s="8">
        <v>0</v>
      </c>
      <c r="E124" s="8">
        <v>0</v>
      </c>
      <c r="F124" s="8">
        <f t="shared" si="1"/>
        <v>0</v>
      </c>
      <c r="G124" s="6">
        <v>5</v>
      </c>
    </row>
    <row r="125" spans="1:7" s="6" customFormat="1" ht="20.100000000000001" customHeight="1">
      <c r="A125" s="36"/>
      <c r="B125" s="46" t="s">
        <v>122</v>
      </c>
      <c r="C125" s="7"/>
      <c r="D125" s="8">
        <v>0</v>
      </c>
      <c r="E125" s="8">
        <v>0</v>
      </c>
      <c r="F125" s="8">
        <f t="shared" si="1"/>
        <v>0</v>
      </c>
      <c r="G125" s="6">
        <v>6</v>
      </c>
    </row>
    <row r="126" spans="1:7" s="6" customFormat="1" ht="20.100000000000001" customHeight="1">
      <c r="A126" s="36"/>
      <c r="B126" s="46" t="s">
        <v>123</v>
      </c>
      <c r="C126" s="7"/>
      <c r="D126" s="8">
        <v>0</v>
      </c>
      <c r="E126" s="8">
        <v>0</v>
      </c>
      <c r="F126" s="8">
        <f t="shared" si="1"/>
        <v>0</v>
      </c>
      <c r="G126" s="49">
        <v>7</v>
      </c>
    </row>
    <row r="127" spans="1:7" ht="28.5" customHeight="1">
      <c r="A127" s="41" t="s">
        <v>138</v>
      </c>
      <c r="B127" s="41"/>
      <c r="C127" s="41"/>
      <c r="D127" s="41"/>
      <c r="E127" s="41"/>
      <c r="F127" s="42">
        <f>SUM(F9:F126)</f>
        <v>25948259</v>
      </c>
      <c r="G127" s="50"/>
    </row>
    <row r="128" spans="1:7" s="9" customFormat="1" ht="20.100000000000001" customHeight="1">
      <c r="A128" s="43"/>
      <c r="B128" s="47" t="s">
        <v>124</v>
      </c>
      <c r="C128" s="10"/>
      <c r="D128" s="7">
        <v>1</v>
      </c>
      <c r="E128" s="7">
        <v>97</v>
      </c>
      <c r="F128" s="7">
        <f>E128*D128</f>
        <v>97</v>
      </c>
      <c r="G128" s="51"/>
    </row>
    <row r="129" spans="1:7" s="9" customFormat="1" ht="20.100000000000001" customHeight="1">
      <c r="A129" s="43"/>
      <c r="B129" s="7" t="s">
        <v>125</v>
      </c>
      <c r="C129" s="10"/>
      <c r="D129" s="7">
        <v>270</v>
      </c>
      <c r="E129" s="7">
        <v>150</v>
      </c>
      <c r="F129" s="7">
        <f>E129*D129</f>
        <v>40500</v>
      </c>
      <c r="G129" s="51"/>
    </row>
    <row r="130" spans="1:7" s="9" customFormat="1" ht="20.100000000000001" customHeight="1">
      <c r="A130" s="43"/>
      <c r="B130" s="7" t="s">
        <v>126</v>
      </c>
      <c r="C130" s="10"/>
      <c r="D130" s="7">
        <v>380</v>
      </c>
      <c r="E130" s="7">
        <v>9</v>
      </c>
      <c r="F130" s="7">
        <f>E130*D130</f>
        <v>3420</v>
      </c>
      <c r="G130" s="51"/>
    </row>
    <row r="131" spans="1:7" s="9" customFormat="1" ht="20.100000000000001" customHeight="1">
      <c r="A131" s="43"/>
      <c r="B131" s="7" t="s">
        <v>54</v>
      </c>
      <c r="C131" s="10"/>
      <c r="D131" s="7">
        <v>1</v>
      </c>
      <c r="E131" s="7">
        <v>311</v>
      </c>
      <c r="F131" s="7">
        <f>E131*D131</f>
        <v>311</v>
      </c>
      <c r="G131" s="51"/>
    </row>
    <row r="132" spans="1:7" s="9" customFormat="1" ht="20.100000000000001" customHeight="1">
      <c r="A132" s="43"/>
      <c r="B132" s="47" t="s">
        <v>124</v>
      </c>
      <c r="C132" s="10"/>
      <c r="D132" s="7">
        <v>2</v>
      </c>
      <c r="E132" s="7">
        <v>97</v>
      </c>
      <c r="F132" s="7">
        <f>E132*D132</f>
        <v>194</v>
      </c>
      <c r="G132" s="51"/>
    </row>
    <row r="133" spans="1:7" s="9" customFormat="1" ht="20.100000000000001" customHeight="1">
      <c r="A133" s="43"/>
      <c r="B133" s="47" t="s">
        <v>127</v>
      </c>
      <c r="C133" s="10"/>
      <c r="D133" s="7">
        <v>80</v>
      </c>
      <c r="E133" s="7">
        <v>1018</v>
      </c>
      <c r="F133" s="7">
        <f>E133*D133</f>
        <v>81440</v>
      </c>
      <c r="G133" s="51"/>
    </row>
    <row r="134" spans="1:7" s="9" customFormat="1" ht="20.100000000000001" customHeight="1">
      <c r="A134" s="43"/>
      <c r="B134" s="7" t="s">
        <v>128</v>
      </c>
      <c r="C134" s="10"/>
      <c r="D134" s="8">
        <v>117</v>
      </c>
      <c r="E134" s="8">
        <v>195</v>
      </c>
      <c r="F134" s="8">
        <f>E134*D134</f>
        <v>22815</v>
      </c>
      <c r="G134" s="51"/>
    </row>
    <row r="135" spans="1:7" s="9" customFormat="1" ht="20.100000000000001" customHeight="1">
      <c r="A135" s="43"/>
      <c r="B135" s="7" t="s">
        <v>129</v>
      </c>
      <c r="C135" s="10"/>
      <c r="D135" s="8">
        <v>8</v>
      </c>
      <c r="E135" s="8">
        <v>1390</v>
      </c>
      <c r="F135" s="8">
        <f>E135*D135</f>
        <v>11120</v>
      </c>
      <c r="G135" s="51"/>
    </row>
    <row r="136" spans="1:7" s="9" customFormat="1" ht="27.75" customHeight="1">
      <c r="A136" s="43"/>
      <c r="B136" s="38" t="s">
        <v>141</v>
      </c>
      <c r="C136" s="39"/>
      <c r="D136" s="39"/>
      <c r="E136" s="40"/>
      <c r="F136" s="45">
        <f>SUM(F128:F135)</f>
        <v>159897</v>
      </c>
      <c r="G136" s="51"/>
    </row>
    <row r="137" spans="1:7" ht="36" customHeight="1">
      <c r="A137" s="38" t="s">
        <v>142</v>
      </c>
      <c r="B137" s="39"/>
      <c r="C137" s="39"/>
      <c r="D137" s="39"/>
      <c r="E137" s="40"/>
      <c r="F137" s="44">
        <f>F136+F127</f>
        <v>26108156</v>
      </c>
      <c r="G137" s="50"/>
    </row>
    <row r="138" spans="1:7" ht="15.75" customHeight="1">
      <c r="B138" s="11"/>
      <c r="C138" s="11"/>
      <c r="D138" s="11"/>
      <c r="E138" s="11"/>
      <c r="F138" s="12"/>
      <c r="G138" s="50"/>
    </row>
    <row r="139" spans="1:7" ht="21.75" customHeight="1">
      <c r="A139" s="2"/>
      <c r="B139" s="48" t="s">
        <v>143</v>
      </c>
      <c r="C139" s="11"/>
      <c r="D139" s="11"/>
      <c r="E139" s="11"/>
      <c r="F139" s="52">
        <v>7</v>
      </c>
      <c r="G139" s="50"/>
    </row>
    <row r="140" spans="1:7" ht="27" customHeight="1">
      <c r="B140" s="48" t="s">
        <v>144</v>
      </c>
      <c r="C140" s="11"/>
      <c r="D140" s="11"/>
      <c r="E140" s="11"/>
      <c r="F140" s="12">
        <v>21</v>
      </c>
    </row>
    <row r="141" spans="1:7" ht="12" customHeight="1">
      <c r="B141" s="11"/>
      <c r="C141" s="11"/>
      <c r="D141" s="11"/>
      <c r="E141" s="11"/>
      <c r="F141" s="12"/>
    </row>
    <row r="142" spans="1:7" s="17" customFormat="1" ht="22.5" customHeight="1" thickBot="1">
      <c r="B142" s="13" t="s">
        <v>130</v>
      </c>
      <c r="C142" s="14"/>
      <c r="D142" s="14"/>
      <c r="E142" s="15"/>
      <c r="F142" s="16">
        <f>F139/F140</f>
        <v>0.33333333333333331</v>
      </c>
    </row>
    <row r="143" spans="1:7" ht="14.25" customHeight="1">
      <c r="B143" s="18"/>
      <c r="C143" s="18"/>
      <c r="D143" s="18"/>
      <c r="E143" s="18"/>
      <c r="F143" s="19"/>
    </row>
    <row r="144" spans="1:7" s="17" customFormat="1" ht="20.25" customHeight="1">
      <c r="A144" s="21" t="s">
        <v>136</v>
      </c>
      <c r="B144" s="17" t="s">
        <v>131</v>
      </c>
      <c r="C144" s="20"/>
      <c r="D144" s="20"/>
      <c r="E144" s="20"/>
    </row>
    <row r="145" spans="2:2" ht="12.75" customHeight="1"/>
    <row r="146" spans="2:2" ht="20.25" customHeight="1">
      <c r="B146" s="17"/>
    </row>
  </sheetData>
  <mergeCells count="4">
    <mergeCell ref="A3:F3"/>
    <mergeCell ref="A127:E127"/>
    <mergeCell ref="B136:E136"/>
    <mergeCell ref="A137:E137"/>
  </mergeCells>
  <pageMargins left="1.0236220472440944" right="0.23622047244094491" top="0.47" bottom="0.61" header="0.32" footer="0.35433070866141736"/>
  <pageSetup paperSize="9" orientation="portrait" r:id="rId1"/>
  <headerFooter alignWithMargins="0"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C4:F20"/>
  <sheetViews>
    <sheetView workbookViewId="0">
      <selection activeCell="D20" sqref="D20"/>
    </sheetView>
  </sheetViews>
  <sheetFormatPr baseColWidth="10" defaultRowHeight="15"/>
  <cols>
    <col min="3" max="3" width="25.7109375" customWidth="1"/>
    <col min="4" max="4" width="17.85546875" customWidth="1"/>
  </cols>
  <sheetData>
    <row r="4" spans="3:6">
      <c r="C4" s="58" t="s">
        <v>145</v>
      </c>
      <c r="D4" s="58"/>
    </row>
    <row r="5" spans="3:6">
      <c r="F5" s="61"/>
    </row>
    <row r="6" spans="3:6">
      <c r="C6" s="54" t="s">
        <v>132</v>
      </c>
      <c r="D6" s="53"/>
    </row>
    <row r="7" spans="3:6">
      <c r="C7" s="55" t="s">
        <v>133</v>
      </c>
      <c r="D7" s="53"/>
    </row>
    <row r="8" spans="3:6">
      <c r="C8" s="55" t="s">
        <v>134</v>
      </c>
      <c r="D8" s="53"/>
    </row>
    <row r="9" spans="3:6">
      <c r="C9" s="56" t="s">
        <v>135</v>
      </c>
      <c r="D9" s="53"/>
    </row>
    <row r="11" spans="3:6">
      <c r="D11" s="59" t="s">
        <v>146</v>
      </c>
    </row>
    <row r="13" spans="3:6">
      <c r="C13" s="58" t="s">
        <v>150</v>
      </c>
      <c r="D13" s="58"/>
    </row>
    <row r="14" spans="3:6">
      <c r="C14" s="57"/>
      <c r="D14" s="57"/>
    </row>
    <row r="15" spans="3:6">
      <c r="C15" s="62" t="s">
        <v>147</v>
      </c>
      <c r="D15" s="53"/>
    </row>
    <row r="16" spans="3:6">
      <c r="C16" s="62" t="s">
        <v>148</v>
      </c>
      <c r="D16" s="53"/>
    </row>
    <row r="17" spans="3:4">
      <c r="C17" s="63" t="s">
        <v>152</v>
      </c>
      <c r="D17" s="53"/>
    </row>
    <row r="18" spans="3:4">
      <c r="C18" s="63" t="s">
        <v>156</v>
      </c>
      <c r="D18" s="53" t="s">
        <v>157</v>
      </c>
    </row>
    <row r="19" spans="3:4">
      <c r="D19" s="61"/>
    </row>
    <row r="20" spans="3:4">
      <c r="D20" s="59" t="s">
        <v>146</v>
      </c>
    </row>
  </sheetData>
  <mergeCells count="3">
    <mergeCell ref="C4:D4"/>
    <mergeCell ref="C14:D14"/>
    <mergeCell ref="C13:D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C4:D19"/>
  <sheetViews>
    <sheetView tabSelected="1" workbookViewId="0">
      <selection activeCell="D24" sqref="D24"/>
    </sheetView>
  </sheetViews>
  <sheetFormatPr baseColWidth="10" defaultRowHeight="15"/>
  <cols>
    <col min="3" max="3" width="23.28515625" customWidth="1"/>
    <col min="4" max="4" width="37.5703125" customWidth="1"/>
  </cols>
  <sheetData>
    <row r="4" spans="3:4">
      <c r="C4" s="58" t="s">
        <v>153</v>
      </c>
      <c r="D4" s="58"/>
    </row>
    <row r="6" spans="3:4" ht="24.75" customHeight="1">
      <c r="C6" s="62" t="s">
        <v>147</v>
      </c>
      <c r="D6" s="53"/>
    </row>
    <row r="7" spans="3:4">
      <c r="C7" s="62" t="s">
        <v>151</v>
      </c>
      <c r="D7" s="53"/>
    </row>
    <row r="8" spans="3:4">
      <c r="C8" s="63" t="s">
        <v>156</v>
      </c>
      <c r="D8" s="53" t="s">
        <v>157</v>
      </c>
    </row>
    <row r="9" spans="3:4">
      <c r="C9" s="63" t="s">
        <v>152</v>
      </c>
      <c r="D9" s="65"/>
    </row>
    <row r="10" spans="3:4">
      <c r="C10" s="63" t="s">
        <v>2</v>
      </c>
      <c r="D10" s="53" t="s">
        <v>159</v>
      </c>
    </row>
    <row r="11" spans="3:4">
      <c r="C11" s="64" t="s">
        <v>149</v>
      </c>
      <c r="D11" s="66"/>
    </row>
    <row r="12" spans="3:4">
      <c r="C12" s="63" t="s">
        <v>3</v>
      </c>
      <c r="D12" s="53"/>
    </row>
    <row r="13" spans="3:4">
      <c r="C13" s="64" t="s">
        <v>158</v>
      </c>
      <c r="D13" s="53" t="s">
        <v>157</v>
      </c>
    </row>
    <row r="14" spans="3:4">
      <c r="C14" s="69"/>
      <c r="D14" s="60"/>
    </row>
    <row r="16" spans="3:4">
      <c r="C16" s="63" t="s">
        <v>155</v>
      </c>
      <c r="D16" s="67" t="s">
        <v>154</v>
      </c>
    </row>
    <row r="19" spans="4:4">
      <c r="D19" s="59" t="s">
        <v>146</v>
      </c>
    </row>
  </sheetData>
  <mergeCells count="1">
    <mergeCell ref="C4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controle de prix</vt:lpstr>
      <vt:lpstr>INV FEV 2011</vt:lpstr>
      <vt:lpstr>SAISIE</vt:lpstr>
      <vt:lpstr>Comptage </vt:lpstr>
      <vt:lpstr>'controle de prix'!Impression_des_titres</vt:lpstr>
      <vt:lpstr>'INV FEV 2011'!Impression_des_titres</vt:lpstr>
      <vt:lpstr>'controle de prix'!Zone_d_impression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superviseur3</dc:creator>
  <cp:lastModifiedBy>superviseur3</cp:lastModifiedBy>
  <dcterms:created xsi:type="dcterms:W3CDTF">2011-03-22T12:09:01Z</dcterms:created>
  <dcterms:modified xsi:type="dcterms:W3CDTF">2011-03-22T13:15:43Z</dcterms:modified>
</cp:coreProperties>
</file>