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esktop\"/>
    </mc:Choice>
  </mc:AlternateContent>
  <xr:revisionPtr revIDLastSave="0" documentId="13_ncr:1_{80277F5A-F39A-4AC9-9467-7BECE18F58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Feuil1" sheetId="25" r:id="rId3"/>
    <sheet name="juin" sheetId="23" r:id="rId4"/>
    <sheet name="mai" sheetId="22" r:id="rId5"/>
    <sheet name="avril" sheetId="21" r:id="rId6"/>
    <sheet name="janvier" sheetId="10" r:id="rId7"/>
    <sheet name="février" sheetId="13" r:id="rId8"/>
    <sheet name="mars" sheetId="20" r:id="rId9"/>
    <sheet name="MoisVierge" sheetId="18" r:id="rId10"/>
    <sheet name="Data" sheetId="14" r:id="rId11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0" i="1" l="1"/>
  <c r="Q60" i="1"/>
  <c r="R60" i="1"/>
  <c r="L32" i="24"/>
  <c r="L29" i="24"/>
  <c r="F6" i="1"/>
  <c r="H6" i="1" s="1"/>
  <c r="F7" i="1"/>
  <c r="H7" i="1" s="1"/>
  <c r="F8" i="1"/>
  <c r="H8" i="1" s="1"/>
  <c r="P48" i="1"/>
  <c r="Q48" i="1"/>
  <c r="R48" i="1"/>
  <c r="G19" i="24"/>
  <c r="P11" i="1"/>
  <c r="Q11" i="1"/>
  <c r="R11" i="1"/>
  <c r="P10" i="1"/>
  <c r="Q10" i="1"/>
  <c r="R10" i="1"/>
  <c r="D10" i="1"/>
  <c r="P28" i="1"/>
  <c r="Q28" i="1"/>
  <c r="R28" i="1"/>
  <c r="P23" i="1"/>
  <c r="Q23" i="1"/>
  <c r="R23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3" i="1"/>
  <c r="Q53" i="1"/>
  <c r="R53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2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5" i="1"/>
  <c r="Q25" i="1"/>
  <c r="P25" i="1"/>
  <c r="R18" i="1"/>
  <c r="Q18" i="1"/>
  <c r="P18" i="1"/>
  <c r="P59" i="1"/>
  <c r="Q59" i="1"/>
  <c r="R59" i="1"/>
  <c r="P56" i="1"/>
  <c r="Q56" i="1"/>
  <c r="R56" i="1"/>
  <c r="P19" i="1"/>
  <c r="Q19" i="1"/>
  <c r="R19" i="1"/>
  <c r="P46" i="1"/>
  <c r="Q46" i="1"/>
  <c r="R46" i="1"/>
  <c r="P37" i="1"/>
  <c r="Q37" i="1"/>
  <c r="R37" i="1"/>
  <c r="P29" i="1"/>
  <c r="Q29" i="1"/>
  <c r="R29" i="1"/>
  <c r="P52" i="1"/>
  <c r="Q52" i="1"/>
  <c r="R52" i="1"/>
  <c r="R6" i="1"/>
  <c r="R7" i="1"/>
  <c r="R8" i="1"/>
  <c r="R9" i="1"/>
  <c r="R12" i="1"/>
  <c r="R13" i="1"/>
  <c r="R14" i="1"/>
  <c r="R17" i="1"/>
  <c r="R20" i="1"/>
  <c r="R21" i="1"/>
  <c r="R22" i="1"/>
  <c r="R24" i="1"/>
  <c r="R26" i="1"/>
  <c r="R27" i="1"/>
  <c r="R30" i="1"/>
  <c r="R31" i="1"/>
  <c r="R33" i="1"/>
  <c r="R34" i="1"/>
  <c r="R35" i="1"/>
  <c r="R36" i="1"/>
  <c r="R38" i="1"/>
  <c r="R39" i="1"/>
  <c r="R40" i="1"/>
  <c r="R42" i="1"/>
  <c r="R43" i="1"/>
  <c r="R44" i="1"/>
  <c r="R47" i="1"/>
  <c r="R49" i="1"/>
  <c r="R50" i="1"/>
  <c r="R51" i="1"/>
  <c r="R54" i="1"/>
  <c r="R55" i="1"/>
  <c r="R57" i="1"/>
  <c r="R58" i="1"/>
  <c r="R15" i="1"/>
  <c r="Q7" i="1"/>
  <c r="Q8" i="1"/>
  <c r="Q9" i="1"/>
  <c r="Q12" i="1"/>
  <c r="Q13" i="1"/>
  <c r="Q14" i="1"/>
  <c r="Q17" i="1"/>
  <c r="Q20" i="1"/>
  <c r="Q21" i="1"/>
  <c r="Q22" i="1"/>
  <c r="Q24" i="1"/>
  <c r="Q26" i="1"/>
  <c r="Q27" i="1"/>
  <c r="Q30" i="1"/>
  <c r="Q31" i="1"/>
  <c r="Q32" i="1"/>
  <c r="Q33" i="1"/>
  <c r="Q34" i="1"/>
  <c r="Q35" i="1"/>
  <c r="Q36" i="1"/>
  <c r="Q38" i="1"/>
  <c r="Q39" i="1"/>
  <c r="Q40" i="1"/>
  <c r="Q42" i="1"/>
  <c r="Q43" i="1"/>
  <c r="Q44" i="1"/>
  <c r="Q47" i="1"/>
  <c r="Q49" i="1"/>
  <c r="Q50" i="1"/>
  <c r="Q51" i="1"/>
  <c r="Q54" i="1"/>
  <c r="Q55" i="1"/>
  <c r="Q57" i="1"/>
  <c r="Q58" i="1"/>
  <c r="Q15" i="1"/>
  <c r="Q6" i="1"/>
  <c r="P6" i="1"/>
  <c r="P7" i="1"/>
  <c r="P8" i="1"/>
  <c r="P9" i="1"/>
  <c r="P12" i="1"/>
  <c r="P13" i="1"/>
  <c r="P14" i="1"/>
  <c r="P17" i="1"/>
  <c r="P20" i="1"/>
  <c r="P21" i="1"/>
  <c r="P22" i="1"/>
  <c r="P24" i="1"/>
  <c r="P26" i="1"/>
  <c r="P27" i="1"/>
  <c r="P30" i="1"/>
  <c r="P31" i="1"/>
  <c r="P32" i="1"/>
  <c r="P33" i="1"/>
  <c r="P34" i="1"/>
  <c r="P35" i="1"/>
  <c r="P36" i="1"/>
  <c r="P38" i="1"/>
  <c r="P39" i="1"/>
  <c r="P40" i="1"/>
  <c r="P42" i="1"/>
  <c r="P43" i="1"/>
  <c r="P44" i="1"/>
  <c r="P47" i="1"/>
  <c r="P49" i="1"/>
  <c r="P50" i="1"/>
  <c r="P51" i="1"/>
  <c r="P54" i="1"/>
  <c r="P55" i="1"/>
  <c r="P57" i="1"/>
  <c r="P58" i="1"/>
  <c r="P15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<sst xmlns="http://schemas.openxmlformats.org/spreadsheetml/2006/main" count="964" uniqueCount="697">
  <si>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</si>
  <si>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</si>
  <si>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</si>
  <si>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</si>
  <si>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</si>
  <si>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</si>
  <si>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</si>
  <si>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</si>
  <si>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</si>
  <si>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</si>
  <si>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</si>
  <si>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</si>
  <si>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</si>
  <si>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</si>
  <si>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</si>
  <si>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</si>
  <si>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</si>
  <si>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</si>
  <si>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</si>
  <si>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</si>
  <si>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</si>
  <si>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</si>
  <si>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</si>
  <si>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</si>
  <si>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</si>
  <si>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</si>
  <si>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</si>
  <si>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</si>
  <si>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</si>
  <si>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</si>
  <si>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</si>
  <si>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</si>
  <si>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</si>
  <si>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</si>
  <si>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</si>
  <si>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</si>
  <si>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</si>
  <si>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</si>
  <si>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</si>
  <si>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</si>
  <si>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</si>
  <si>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</si>
  <si>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</si>
  <si>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</si>
  <si>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</si>
  <si>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</si>
  <si>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</si>
  <si>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</si>
  <si>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</si>
  <si>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</si>
  <si>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</si>
  <si>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</si>
  <si>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</si>
  <si>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</si>
  <si>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</si>
  <si>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</si>
  <si>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</si>
  <si>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</si>
  <si>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</si>
  <si>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</si>
  <si>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</si>
  <si>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</si>
  <si>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</si>
  <si>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</si>
  <si>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</si>
  <si>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</si>
  <si>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</si>
  <si>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</si>
  <si>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</si>
  <si>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</si>
  <si>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</si>
  <si>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</si>
  <si>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</si>
  <si>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</si>
  <si>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</si>
  <si>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</si>
  <si>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</si>
  <si>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</si>
  <si>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</si>
  <si>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</si>
  <si>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</si>
  <si>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</si>
  <si>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</si>
  <si>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</si>
  <si>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</si>
  <si>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</si>
  <si>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</si>
  <si>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</si>
  <si>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</si>
  <si>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</si>
  <si>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</si>
  <si>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</si>
  <si>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</si>
  <si>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</si>
  <si>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</si>
  <si>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</si>
  <si>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</si>
  <si>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</si>
  <si>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</si>
  <si>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</si>
  <si>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</si>
  <si>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</si>
  <si>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</si>
  <si>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</si>
  <si>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</si>
  <si>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</si>
  <si>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</si>
  <si>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</si>
  <si>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</si>
  <si>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</si>
  <si>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</si>
  <si>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</si>
  <si>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</si>
  <si>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</si>
  <si>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</si>
  <si>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</si>
  <si>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</si>
  <si>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</si>
  <si>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</si>
  <si>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</si>
  <si>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</si>
  <si>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</si>
  <si>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</si>
  <si>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</si>
  <si>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</si>
  <si>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</si>
  <si>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</si>
  <si>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</si>
  <si>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</si>
  <si>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</si>
  <si>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</si>
  <si>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</si>
  <si>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</si>
  <si>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</si>
  <si>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</si>
  <si>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</si>
  <si>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</si>
  <si>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</si>
  <si>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</si>
  <si>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</si>
  <si>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</si>
  <si>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</si>
  <si>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</si>
  <si>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</si>
  <si>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</si>
  <si>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</si>
  <si>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</si>
  <si>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</si>
  <si>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</si>
  <si>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</si>
  <si>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</si>
  <si>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</si>
  <si>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</si>
  <si>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</si>
  <si>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</si>
  <si>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</si>
  <si>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</si>
  <si>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</si>
  <si>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</si>
  <si>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</si>
  <si>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</si>
  <si>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</si>
  <si>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</si>
  <si>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</si>
  <si>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</si>
  <si>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</si>
  <si>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</si>
  <si>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</si>
  <si>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</si>
  <si>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</si>
  <si>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</si>
  <si>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</si>
  <si>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</si>
  <si>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</si>
  <si>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</si>
  <si>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</si>
  <si>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</si>
  <si>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</si>
  <si>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</si>
  <si>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</si>
  <si>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</si>
  <si>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</si>
  <si>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</si>
  <si>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</si>
  <si>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</si>
  <si>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</si>
  <si>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</si>
  <si>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</si>
  <si>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</si>
  <si>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</si>
  <si>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</si>
  <si>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</si>
  <si>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</si>
  <si>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</si>
  <si>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</si>
  <si>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</si>
  <si>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</si>
  <si>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</si>
  <si>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</si>
  <si>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</si>
  <si>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</si>
  <si>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</si>
  <si>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</si>
  <si>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</si>
  <si>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</si>
  <si>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</si>
  <si>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</si>
  <si>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</si>
  <si>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</si>
  <si>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</si>
  <si>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</si>
  <si>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</si>
  <si>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</si>
  <si>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</si>
  <si>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</si>
  <si>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</si>
  <si>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</si>
  <si>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</si>
  <si>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</si>
  <si>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</si>
  <si>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</si>
  <si>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</si>
  <si>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</si>
  <si>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</si>
  <si>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</si>
  <si>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</si>
  <si>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</si>
  <si>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</si>
  <si>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</si>
  <si>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</si>
  <si>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</si>
  <si>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</si>
  <si>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</si>
  <si>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</si>
  <si>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</si>
  <si>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</si>
  <si>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</si>
  <si>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</si>
  <si>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</si>
  <si>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</si>
  <si>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</si>
  <si>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</si>
  <si>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</si>
  <si>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</si>
  <si>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</si>
  <si>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</si>
  <si>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</si>
  <si>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</si>
  <si>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</si>
  <si>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</si>
  <si>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</si>
  <si>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</si>
  <si>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</si>
  <si>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</si>
  <si>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</si>
  <si>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</si>
  <si>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</si>
  <si>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</si>
  <si>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</si>
  <si>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</si>
  <si>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</si>
  <si>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</si>
  <si>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</si>
  <si>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</si>
  <si>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</si>
  <si>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</si>
  <si>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</si>
  <si>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</si>
  <si>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</si>
  <si>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</si>
  <si>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</si>
  <si>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</si>
  <si>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</si>
  <si>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</si>
  <si>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</si>
  <si>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</si>
  <si>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</si>
  <si>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</si>
  <si>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</si>
  <si>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</si>
  <si>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</si>
  <si>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</si>
  <si>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</si>
  <si>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</si>
  <si>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</si>
  <si>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</si>
  <si>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</si>
  <si>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</si>
  <si>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</si>
  <si>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</si>
  <si>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</si>
  <si>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</si>
  <si>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</si>
  <si>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</si>
  <si>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</si>
  <si>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</si>
  <si>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</si>
  <si>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</si>
  <si>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</si>
  <si>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</si>
  <si>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</si>
  <si>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</si>
  <si>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</si>
  <si>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</si>
  <si>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</si>
  <si>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</si>
  <si>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</si>
  <si>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</si>
  <si>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</si>
  <si>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</si>
  <si>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</si>
  <si>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</si>
  <si>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</si>
  <si>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</si>
  <si>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</si>
  <si>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</si>
  <si>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</si>
  <si>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</si>
  <si>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</si>
  <si>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</si>
  <si>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</si>
  <si>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</si>
  <si>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</si>
  <si>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</si>
  <si>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</si>
  <si>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</si>
  <si>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</si>
  <si>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</si>
  <si>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</si>
  <si>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</si>
  <si>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</si>
  <si>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</si>
  <si>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</si>
  <si>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</si>
  <si>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</si>
  <si>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</si>
  <si>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</si>
  <si>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</si>
  <si>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</si>
  <si>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</si>
  <si>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</si>
  <si>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</si>
  <si>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</si>
  <si>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</si>
  <si>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</si>
  <si>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</si>
  <si>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</si>
  <si>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</si>
  <si>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</si>
  <si>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</si>
  <si>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</si>
  <si>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</si>
  <si>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</si>
  <si>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</si>
  <si>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</si>
  <si>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</si>
  <si>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</si>
  <si>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</si>
  <si>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</si>
  <si>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</si>
  <si>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</si>
  <si>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</si>
  <si>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</si>
  <si>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</si>
  <si>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</si>
  <si>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</si>
  <si>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</si>
  <si>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</si>
  <si>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</si>
  <si>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</si>
  <si>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</si>
  <si>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</si>
  <si>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</si>
  <si>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</si>
  <si>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</si>
  <si>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</si>
  <si>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</si>
  <si>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</si>
  <si>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</si>
  <si>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</si>
  <si>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</si>
  <si>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</si>
  <si>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</si>
  <si>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</si>
  <si>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</si>
  <si>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</si>
  <si>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</si>
  <si>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</si>
  <si>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</si>
  <si>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</si>
  <si>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</si>
  <si>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</si>
  <si>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</si>
  <si>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</si>
  <si>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</si>
  <si>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</si>
  <si>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</si>
  <si>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</si>
  <si>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</si>
  <si>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</si>
  <si>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</si>
  <si>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</si>
  <si>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</si>
  <si>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</si>
  <si>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</si>
  <si>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</si>
  <si>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</si>
  <si>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</si>
  <si>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</si>
  <si>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</si>
  <si>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</si>
  <si>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</si>
  <si>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</si>
  <si>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</si>
  <si>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</si>
  <si>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</si>
  <si>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</si>
  <si>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</si>
  <si>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</si>
  <si>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</si>
  <si>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</si>
  <si>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</si>
  <si>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</si>
  <si>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</si>
  <si>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</si>
  <si>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</si>
  <si>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</si>
  <si>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</si>
  <si>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</si>
  <si>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</si>
  <si>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</si>
  <si>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</si>
  <si>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</si>
  <si>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</si>
  <si>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</si>
  <si>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</si>
  <si>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</si>
  <si>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</si>
  <si>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</si>
  <si>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</si>
  <si>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</si>
  <si>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</si>
  <si>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</si>
  <si>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</si>
  <si>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</si>
  <si>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</si>
  <si>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</si>
  <si>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</si>
  <si>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</si>
  <si>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</si>
  <si>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</si>
  <si>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</si>
  <si>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</si>
  <si>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</si>
  <si>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</si>
  <si>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</si>
  <si>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</si>
  <si>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</si>
  <si>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</si>
  <si>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</si>
  <si>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</si>
  <si>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</si>
  <si>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</si>
  <si>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</si>
  <si>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</si>
  <si>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</si>
  <si>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</si>
  <si>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</si>
  <si>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</si>
  <si>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</si>
  <si>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</si>
  <si>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</si>
  <si>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</si>
  <si>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</si>
  <si>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</si>
  <si>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</si>
  <si>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</si>
  <si>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</si>
  <si>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</si>
  <si>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</si>
  <si>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</si>
  <si>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</si>
  <si>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</si>
  <si>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</si>
  <si>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</si>
  <si>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</si>
  <si>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</si>
  <si>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</si>
  <si>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</si>
  <si>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</si>
  <si>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</si>
  <si>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</si>
  <si>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</si>
  <si>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</si>
  <si>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</si>
  <si>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</si>
  <si>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</si>
  <si>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</si>
  <si>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</si>
  <si>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</si>
  <si>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</si>
  <si>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</si>
  <si>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</si>
  <si>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</si>
  <si>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</si>
  <si>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</si>
  <si>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</si>
  <si>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</si>
  <si>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</si>
  <si>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</si>
  <si>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</si>
  <si>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</si>
  <si>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</si>
  <si>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</si>
  <si>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</si>
  <si>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</si>
  <si>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</si>
  <si>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</si>
  <si>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</si>
  <si>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</si>
  <si>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</si>
  <si>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</si>
  <si>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</si>
  <si>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</si>
  <si>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</si>
  <si>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</si>
  <si>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</si>
  <si>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</si>
  <si>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</si>
  <si>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</si>
  <si>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</si>
  <si>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</si>
  <si>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</si>
  <si>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</si>
  <si>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</si>
  <si>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</si>
  <si>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</si>
  <si>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</si>
  <si>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</si>
  <si>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</si>
  <si>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</si>
  <si>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</si>
  <si>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</si>
  <si>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</si>
  <si>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</si>
  <si>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</si>
  <si>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</si>
  <si>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</si>
  <si>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</si>
  <si>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</si>
  <si>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</si>
  <si>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</si>
  <si>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</si>
  <si>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</si>
  <si>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</si>
  <si>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</si>
  <si>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</si>
  <si>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</si>
  <si>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</si>
  <si>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</si>
  <si>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</si>
  <si>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</si>
  <si>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</si>
  <si>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</si>
  <si>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</si>
  <si>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</si>
  <si>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</si>
  <si>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</si>
  <si>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</si>
  <si>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</si>
  <si>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</si>
  <si>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</si>
  <si>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</si>
  <si>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</si>
  <si>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</si>
  <si>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</si>
  <si>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</si>
  <si>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</si>
  <si>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</si>
  <si>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</si>
  <si>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</si>
  <si>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</si>
  <si>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</si>
  <si>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</si>
  <si>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</si>
  <si>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</si>
  <si>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</si>
  <si>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</si>
  <si>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</si>
  <si>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</si>
  <si>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</si>
  <si>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</si>
  <si>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</si>
  <si>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</si>
  <si>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</si>
  <si>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</si>
  <si>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</si>
  <si>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</si>
  <si>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</si>
  <si>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</si>
  <si>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</si>
  <si>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</si>
  <si>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</si>
  <si>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</si>
  <si>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</si>
  <si>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</si>
  <si>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</si>
  <si>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</si>
  <si>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</si>
  <si>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</si>
  <si>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</si>
  <si>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</si>
  <si>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</si>
  <si>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</si>
  <si>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</si>
  <si>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</si>
  <si>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</si>
  <si>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</si>
  <si>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</si>
  <si>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</si>
  <si>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</si>
  <si>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</si>
  <si>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</si>
  <si>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</si>
  <si>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</si>
  <si>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</si>
  <si>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</si>
  <si>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</si>
  <si>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</si>
  <si>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</si>
  <si>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</si>
  <si>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</si>
  <si>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</si>
  <si>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</si>
  <si>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</si>
  <si>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</si>
  <si>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</si>
  <si>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</si>
  <si>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</si>
  <si>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</si>
  <si>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</si>
  <si>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</si>
  <si>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</si>
  <si>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</si>
  <si>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</si>
  <si>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</si>
  <si>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</si>
  <si>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</si>
  <si>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</si>
  <si>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</si>
  <si>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</si>
  <si>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</si>
  <si>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</si>
  <si>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</si>
  <si>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</si>
  <si>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</si>
  <si>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</si>
  <si>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</si>
  <si>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</si>
  <si>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</si>
  <si>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</si>
  <si>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</si>
  <si>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</si>
  <si>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</si>
  <si>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</si>
  <si>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</si>
  <si>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</si>
  <si>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</si>
  <si>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</si>
  <si>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</si>
  <si>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</si>
  <si>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</si>
  <si>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</si>
  <si>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</si>
  <si>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</si>
  <si>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</si>
  <si>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</si>
  <si>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</si>
  <si>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</si>
  <si>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</si>
  <si>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</si>
  <si>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</si>
  <si>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</si>
  <si>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</si>
  <si>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</si>
  <si>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</si>
  <si>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</si>
  <si>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</si>
  <si>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</si>
  <si>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</si>
  <si>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</si>
  <si>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</si>
  <si>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</si>
  <si>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</si>
  <si>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</si>
  <si>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</si>
  <si>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P̈lat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</si>
</sst>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21" xfId="0" applyFill="1" applyBorder="1" applyAlignment="1">
      <alignment wrapText="1"/>
    </xf>
    <xf numFmtId="0" fontId="0" fillId="0" borderId="21" xfId="0" applyFill="1" applyBorder="1"/>
    <xf numFmtId="168" fontId="0" fillId="0" borderId="22" xfId="0" applyNumberFormat="1" applyFill="1" applyBorder="1"/>
    <xf numFmtId="168" fontId="0" fillId="0" borderId="20" xfId="0" applyNumberFormat="1" applyFill="1" applyBorder="1"/>
    <xf numFmtId="0" fontId="33" fillId="0" borderId="26" xfId="0" applyFont="1" applyFill="1" applyBorder="1"/>
    <xf numFmtId="168" fontId="0" fillId="0" borderId="21" xfId="0" applyNumberFormat="1" applyFill="1" applyBorder="1"/>
    <xf numFmtId="0" fontId="33" fillId="0" borderId="21" xfId="0" applyFont="1" applyFill="1" applyBorder="1"/>
    <xf numFmtId="14" fontId="0" fillId="0" borderId="21" xfId="0" applyNumberFormat="1" applyFill="1" applyBorder="1"/>
    <xf numFmtId="169" fontId="0" fillId="0" borderId="22" xfId="0" applyNumberFormat="1" applyFill="1" applyBorder="1"/>
    <xf numFmtId="0" fontId="33" fillId="0" borderId="22" xfId="0" applyFont="1" applyFill="1" applyBorder="1" applyAlignment="1">
      <alignment horizontal="left"/>
    </xf>
    <xf numFmtId="0" fontId="33" fillId="0" borderId="22" xfId="0" applyFont="1" applyFill="1" applyBorder="1"/>
    <xf numFmtId="14" fontId="0" fillId="0" borderId="22" xfId="0" applyNumberFormat="1" applyFill="1" applyBorder="1"/>
    <xf numFmtId="0" fontId="0" fillId="0" borderId="22" xfId="0" applyFill="1" applyBorder="1"/>
    <xf numFmtId="0" fontId="0" fillId="0" borderId="22" xfId="0" applyFill="1" applyBorder="1" applyAlignment="1">
      <alignment wrapText="1"/>
    </xf>
    <xf numFmtId="0" fontId="33" fillId="0" borderId="17" xfId="0" applyFont="1" applyFill="1" applyBorder="1"/>
    <xf numFmtId="0" fontId="33" fillId="3" borderId="21" xfId="0" applyFont="1" applyFill="1" applyBorder="1"/>
  </cellXfs>
  <cellStyles count="3">
    <cellStyle name="Lien hypertexte" xfId="1" builtinId="8"/>
    <cellStyle name="Milliers" xfId="2" builtinId="3"/>
    <cellStyle name="Normal" xfId="0" builtinId="0"/>
  </cellStyles>
  <dxfs count="47"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0" totalsRowShown="0" headerRowDxfId="40" dataDxfId="39">
  <autoFilter ref="M5:R60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0"/>
    <tableColumn id="2" xr3:uid="{00000000-0010-0000-0100-000002000000}" name="Colonne6" dataDxfId="1"/>
    <tableColumn id="3" xr3:uid="{00000000-0010-0000-0100-000003000000}" name="Colonne5" dataDxfId="38"/>
    <tableColumn id="6" xr3:uid="{00000000-0010-0000-0100-000006000000}" name="Colonne4" dataDxfId="37">
      <calculatedColumnFormula>(O6/10)*4</calculatedColumnFormula>
    </tableColumn>
    <tableColumn id="5" xr3:uid="{00000000-0010-0000-0100-000005000000}" name="Colonne2" dataDxfId="36">
      <calculatedColumnFormula>(O6/10)*3</calculatedColumnFormula>
    </tableColumn>
    <tableColumn id="4" xr3:uid="{00000000-0010-0000-0100-000004000000}" name="Colonne3" dataDxfId="35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4" dataDxfId="32" headerRowBorderDxfId="33" tableBorderDxfId="31" totalsRowBorderDxfId="30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9"/>
    <tableColumn id="2" xr3:uid="{00000000-0010-0000-0000-000002000000}" name="Heures" dataDxfId="28"/>
    <tableColumn id="3" xr3:uid="{00000000-0010-0000-0000-000003000000}" name="G7" dataDxfId="27"/>
    <tableColumn id="4" xr3:uid="{00000000-0010-0000-0000-000004000000}" name="Avant" dataDxfId="26">
      <calculatedColumnFormula>IF(E6&gt;$E$15,E6-$E$15,0)</calculatedColumnFormula>
    </tableColumn>
    <tableColumn id="5" xr3:uid="{00000000-0010-0000-0000-000005000000}" name="Menu" dataDxfId="25"/>
    <tableColumn id="6" xr3:uid="{00000000-0010-0000-0000-000006000000}" name="Total" dataDxfId="24">
      <calculatedColumnFormula>IFERROR(t_Saisie[[#This Row],[Avant]]+t_Saisie[[#This Row],[Menu]],"")</calculatedColumnFormula>
    </tableColumn>
    <tableColumn id="7" xr3:uid="{00000000-0010-0000-0000-000007000000}" name="Poids" dataDxfId="23"/>
    <tableColumn id="8" xr3:uid="{00000000-0010-0000-0000-000008000000}" name="P̈lat" dataDxfId="22"/>
    <tableColumn id="9" xr3:uid="{00000000-0010-0000-0000-000009000000}" name="Commentaires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9" dataDxfId="8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7"/>
    <tableColumn id="2" xr3:uid="{00000000-0010-0000-0200-000002000000}" name="Colonne6" dataDxfId="6"/>
    <tableColumn id="3" xr3:uid="{00000000-0010-0000-0200-000003000000}" name="Colonne5" dataDxfId="5"/>
    <tableColumn id="6" xr3:uid="{00000000-0010-0000-0200-000006000000}" name="Colonne4" dataDxfId="4">
      <calculatedColumnFormula>(L4/10)*4</calculatedColumnFormula>
    </tableColumn>
    <tableColumn id="5" xr3:uid="{00000000-0010-0000-0200-000005000000}" name="Colonne2" dataDxfId="3">
      <calculatedColumnFormula>(L4/10)*3</calculatedColumnFormula>
    </tableColumn>
    <tableColumn id="4" xr3:uid="{00000000-0010-0000-0200-000004000000}" name="Colonne3" dataDxfId="2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M32" sqref="M32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45865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696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9.5</v>
      </c>
      <c r="F6" s="151">
        <f t="shared" ref="F6:F8" si="0">IF(E6&gt;$E$15,E6-$E$15,0)</f>
        <v>2.5</v>
      </c>
      <c r="G6" s="201">
        <v>17.84</v>
      </c>
      <c r="H6" s="148">
        <f>IFERROR(t_Saisie[[#This Row],[Avant]]+t_Saisie[[#This Row],[Menu]],"")</f>
        <v>20.34</v>
      </c>
      <c r="I6" s="152"/>
      <c r="J6" s="154"/>
      <c r="K6" s="153"/>
      <c r="L6" s="3"/>
      <c r="M6" s="208" t="s">
        <v>301</v>
      </c>
      <c r="N6" s="97">
        <v>100</v>
      </c>
      <c r="O6" s="98">
        <v>30</v>
      </c>
      <c r="P6" s="97">
        <f t="shared" ref="P6:P15" si="1">(O6/10)*4</f>
        <v>12</v>
      </c>
      <c r="Q6" s="97">
        <f t="shared" ref="Q6:Q15" si="2">(O6/10)*3</f>
        <v>9</v>
      </c>
      <c r="R6" s="97">
        <f t="shared" ref="R6:R15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>
        <f t="shared" si="0"/>
        <v>0</v>
      </c>
      <c r="G7" s="148"/>
      <c r="H7" s="148">
        <f>IFERROR(t_Saisie[[#This Row],[Avant]]+t_Saisie[[#This Row],[Menu]],"")</f>
        <v>0</v>
      </c>
      <c r="I7" s="152"/>
      <c r="J7" s="154"/>
      <c r="K7" s="153"/>
      <c r="L7" s="3"/>
      <c r="M7" s="209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154"/>
      <c r="K8" s="153"/>
      <c r="L8" s="3"/>
      <c r="M8" s="210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3"/>
      <c r="M9" s="211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>
        <v>17.84</v>
      </c>
      <c r="H10" s="193" t="s">
        <v>303</v>
      </c>
      <c r="I10" s="187"/>
      <c r="J10" s="189"/>
      <c r="K10" s="192"/>
      <c r="L10" s="3"/>
      <c r="M10" s="212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3"/>
      <c r="M11" s="202" t="s">
        <v>672</v>
      </c>
      <c r="N11" s="203" t="s">
        <v>673</v>
      </c>
      <c r="O11" s="204">
        <v>34</v>
      </c>
      <c r="P11" s="204">
        <f t="shared" si="1"/>
        <v>13.6</v>
      </c>
      <c r="Q11" s="204">
        <f t="shared" si="2"/>
        <v>10.199999999999999</v>
      </c>
      <c r="R11" s="204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3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09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9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12"/>
      <c r="L15" s="3"/>
      <c r="M15" s="209" t="s">
        <v>577</v>
      </c>
      <c r="N15" s="97" t="s">
        <v>575</v>
      </c>
      <c r="O15" s="97">
        <v>48</v>
      </c>
      <c r="P15" s="97">
        <f t="shared" si="1"/>
        <v>19.2</v>
      </c>
      <c r="Q15" s="97">
        <f t="shared" si="2"/>
        <v>14.399999999999999</v>
      </c>
      <c r="R15" s="97">
        <f t="shared" si="3"/>
        <v>19.2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12"/>
      <c r="L16" s="3"/>
      <c r="M16" s="209" t="s">
        <v>390</v>
      </c>
      <c r="N16" s="99">
        <v>100</v>
      </c>
      <c r="O16" s="97">
        <v>20</v>
      </c>
      <c r="P16" s="97">
        <v>8</v>
      </c>
      <c r="Q16" s="97">
        <v>6</v>
      </c>
      <c r="R16" s="97">
        <v>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4"/>
      <c r="K17" s="41"/>
      <c r="L17" s="3"/>
      <c r="M17" s="209" t="s">
        <v>310</v>
      </c>
      <c r="N17" s="99">
        <v>150</v>
      </c>
      <c r="O17" s="97">
        <v>70</v>
      </c>
      <c r="P17" s="97">
        <f t="shared" ref="P17:P46" si="7">(O17/10)*4</f>
        <v>28</v>
      </c>
      <c r="Q17" s="97">
        <f t="shared" ref="Q17:Q46" si="8">(O17/10)*3</f>
        <v>21</v>
      </c>
      <c r="R17" s="97">
        <f t="shared" ref="R17:R46" si="9">(O17/10)*4</f>
        <v>28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4"/>
      <c r="K18" s="41"/>
      <c r="L18" s="3"/>
      <c r="M18" s="214" t="s">
        <v>597</v>
      </c>
      <c r="N18" s="99">
        <v>120</v>
      </c>
      <c r="O18" s="97">
        <v>40</v>
      </c>
      <c r="P18" s="97">
        <f t="shared" si="7"/>
        <v>16</v>
      </c>
      <c r="Q18" s="97">
        <f t="shared" si="8"/>
        <v>12</v>
      </c>
      <c r="R18" s="97">
        <f t="shared" si="9"/>
        <v>16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4"/>
      <c r="K19" s="41"/>
      <c r="L19" s="3"/>
      <c r="M19" s="209" t="s">
        <v>590</v>
      </c>
      <c r="N19" s="99"/>
      <c r="O19" s="97">
        <v>24</v>
      </c>
      <c r="P19" s="97">
        <f t="shared" si="7"/>
        <v>9.6</v>
      </c>
      <c r="Q19" s="97">
        <f t="shared" si="8"/>
        <v>7.1999999999999993</v>
      </c>
      <c r="R19" s="97">
        <f t="shared" si="9"/>
        <v>9.6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3"/>
      <c r="M20" s="215" t="s">
        <v>290</v>
      </c>
      <c r="N20" s="97">
        <v>100</v>
      </c>
      <c r="O20" s="97">
        <v>30</v>
      </c>
      <c r="P20" s="97">
        <f t="shared" si="7"/>
        <v>12</v>
      </c>
      <c r="Q20" s="97">
        <f t="shared" si="8"/>
        <v>9</v>
      </c>
      <c r="R20" s="97">
        <f t="shared" si="9"/>
        <v>12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3"/>
      <c r="M21" s="213" t="s">
        <v>298</v>
      </c>
      <c r="N21" s="97">
        <v>300</v>
      </c>
      <c r="O21" s="98">
        <v>40</v>
      </c>
      <c r="P21" s="97">
        <f t="shared" si="7"/>
        <v>16</v>
      </c>
      <c r="Q21" s="97">
        <f t="shared" si="8"/>
        <v>12</v>
      </c>
      <c r="R21" s="97">
        <f t="shared" si="9"/>
        <v>16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3"/>
      <c r="M22" s="208" t="s">
        <v>302</v>
      </c>
      <c r="N22" s="99">
        <v>350</v>
      </c>
      <c r="O22" s="97">
        <v>60</v>
      </c>
      <c r="P22" s="97">
        <f t="shared" si="7"/>
        <v>24</v>
      </c>
      <c r="Q22" s="97">
        <f t="shared" si="8"/>
        <v>18</v>
      </c>
      <c r="R22" s="97">
        <f t="shared" si="9"/>
        <v>24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14" t="s">
        <v>618</v>
      </c>
      <c r="N23" s="99">
        <v>150</v>
      </c>
      <c r="O23" s="97">
        <v>20</v>
      </c>
      <c r="P23" s="97">
        <f t="shared" si="7"/>
        <v>8</v>
      </c>
      <c r="Q23" s="97">
        <f t="shared" si="8"/>
        <v>6</v>
      </c>
      <c r="R23" s="97">
        <f t="shared" si="9"/>
        <v>8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5" t="s">
        <v>291</v>
      </c>
      <c r="N24" s="97">
        <v>400</v>
      </c>
      <c r="O24" s="97">
        <v>51.6</v>
      </c>
      <c r="P24" s="97">
        <f t="shared" si="7"/>
        <v>20.64</v>
      </c>
      <c r="Q24" s="97">
        <f t="shared" si="8"/>
        <v>15.48</v>
      </c>
      <c r="R24" s="97">
        <f t="shared" si="9"/>
        <v>20.64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4" t="s">
        <v>598</v>
      </c>
      <c r="N25" s="99">
        <v>250</v>
      </c>
      <c r="O25" s="97">
        <v>38</v>
      </c>
      <c r="P25" s="97">
        <f t="shared" si="7"/>
        <v>15.2</v>
      </c>
      <c r="Q25" s="97">
        <f t="shared" si="8"/>
        <v>11.399999999999999</v>
      </c>
      <c r="R25" s="97">
        <f t="shared" si="9"/>
        <v>15.2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09" t="s">
        <v>561</v>
      </c>
      <c r="N26" s="99">
        <v>190</v>
      </c>
      <c r="O26" s="97">
        <v>45.6</v>
      </c>
      <c r="P26" s="97">
        <f t="shared" si="7"/>
        <v>18.240000000000002</v>
      </c>
      <c r="Q26" s="97">
        <f t="shared" si="8"/>
        <v>13.680000000000001</v>
      </c>
      <c r="R26" s="97">
        <f t="shared" si="9"/>
        <v>18.240000000000002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3"/>
      <c r="M27" s="223" t="s">
        <v>587</v>
      </c>
      <c r="N27" s="99"/>
      <c r="O27" s="97">
        <v>8.6</v>
      </c>
      <c r="P27" s="97">
        <f t="shared" si="7"/>
        <v>3.44</v>
      </c>
      <c r="Q27" s="97">
        <f t="shared" si="8"/>
        <v>2.58</v>
      </c>
      <c r="R27" s="97">
        <f t="shared" si="9"/>
        <v>3.44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4" t="s">
        <v>654</v>
      </c>
      <c r="N28" s="99">
        <v>300</v>
      </c>
      <c r="O28" s="97">
        <v>50</v>
      </c>
      <c r="P28" s="97">
        <f t="shared" si="7"/>
        <v>20</v>
      </c>
      <c r="Q28" s="97">
        <f t="shared" si="8"/>
        <v>15</v>
      </c>
      <c r="R28" s="97">
        <f t="shared" si="9"/>
        <v>20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L29" s="3"/>
      <c r="M29" s="214" t="s">
        <v>592</v>
      </c>
      <c r="N29" s="99">
        <v>22</v>
      </c>
      <c r="O29" s="97">
        <v>6.1</v>
      </c>
      <c r="P29" s="97">
        <f t="shared" si="7"/>
        <v>2.44</v>
      </c>
      <c r="Q29" s="97">
        <f t="shared" si="8"/>
        <v>1.83</v>
      </c>
      <c r="R29" s="97">
        <f t="shared" si="9"/>
        <v>2.44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09" t="s">
        <v>463</v>
      </c>
      <c r="N30" s="99">
        <v>1</v>
      </c>
      <c r="O30" s="97">
        <v>18</v>
      </c>
      <c r="P30" s="97">
        <f t="shared" si="7"/>
        <v>7.2</v>
      </c>
      <c r="Q30" s="97">
        <f t="shared" si="8"/>
        <v>5.4</v>
      </c>
      <c r="R30" s="97">
        <f t="shared" si="9"/>
        <v>7.2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09" t="s">
        <v>466</v>
      </c>
      <c r="N31" s="99">
        <v>250</v>
      </c>
      <c r="O31" s="97">
        <v>70</v>
      </c>
      <c r="P31" s="97">
        <f t="shared" si="7"/>
        <v>28</v>
      </c>
      <c r="Q31" s="97">
        <f t="shared" si="8"/>
        <v>21</v>
      </c>
      <c r="R31" s="97">
        <f t="shared" si="9"/>
        <v>28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23" t="s">
        <v>580</v>
      </c>
      <c r="N32" s="99">
        <v>1</v>
      </c>
      <c r="O32" s="97">
        <v>36</v>
      </c>
      <c r="P32" s="97">
        <f t="shared" si="7"/>
        <v>14.4</v>
      </c>
      <c r="Q32" s="97">
        <f t="shared" si="8"/>
        <v>10.8</v>
      </c>
      <c r="R32" s="97">
        <f t="shared" si="9"/>
        <v>14.4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4" t="s">
        <v>569</v>
      </c>
      <c r="N33" s="99">
        <v>230</v>
      </c>
      <c r="O33" s="97">
        <v>48</v>
      </c>
      <c r="P33" s="97">
        <f t="shared" si="7"/>
        <v>19.2</v>
      </c>
      <c r="Q33" s="97">
        <f t="shared" si="8"/>
        <v>14.399999999999999</v>
      </c>
      <c r="R33" s="97">
        <f t="shared" si="9"/>
        <v>19.2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3" t="s">
        <v>475</v>
      </c>
      <c r="N34" s="97">
        <v>390</v>
      </c>
      <c r="O34" s="97">
        <v>24</v>
      </c>
      <c r="P34" s="97">
        <f t="shared" si="7"/>
        <v>9.6</v>
      </c>
      <c r="Q34" s="97">
        <f t="shared" si="8"/>
        <v>7.1999999999999993</v>
      </c>
      <c r="R34" s="97">
        <f t="shared" si="9"/>
        <v>9.6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09" t="s">
        <v>387</v>
      </c>
      <c r="N35" s="99">
        <v>350</v>
      </c>
      <c r="O35" s="97">
        <v>87</v>
      </c>
      <c r="P35" s="97">
        <f t="shared" si="7"/>
        <v>34.799999999999997</v>
      </c>
      <c r="Q35" s="97">
        <f t="shared" si="8"/>
        <v>26.099999999999998</v>
      </c>
      <c r="R35" s="97">
        <f t="shared" si="9"/>
        <v>34.799999999999997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6" t="s">
        <v>300</v>
      </c>
      <c r="N36" s="100">
        <v>5</v>
      </c>
      <c r="O36" s="100">
        <v>5</v>
      </c>
      <c r="P36" s="97">
        <f t="shared" si="7"/>
        <v>2</v>
      </c>
      <c r="Q36" s="97">
        <f t="shared" si="8"/>
        <v>1.5</v>
      </c>
      <c r="R36" s="97">
        <f t="shared" si="9"/>
        <v>2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7" t="s">
        <v>593</v>
      </c>
      <c r="N37" s="101">
        <v>76</v>
      </c>
      <c r="O37" s="97">
        <v>61</v>
      </c>
      <c r="P37" s="97">
        <f t="shared" si="7"/>
        <v>24.4</v>
      </c>
      <c r="Q37" s="97">
        <f t="shared" si="8"/>
        <v>18.299999999999997</v>
      </c>
      <c r="R37" s="97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8" t="s">
        <v>582</v>
      </c>
      <c r="N38" s="198">
        <v>76</v>
      </c>
      <c r="O38" s="198">
        <v>61</v>
      </c>
      <c r="P38" s="156">
        <f t="shared" si="7"/>
        <v>24.4</v>
      </c>
      <c r="Q38" s="156">
        <f t="shared" si="8"/>
        <v>18.299999999999997</v>
      </c>
      <c r="R38" s="156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19" t="s">
        <v>293</v>
      </c>
      <c r="N39" s="100">
        <v>150</v>
      </c>
      <c r="O39" s="100">
        <v>20</v>
      </c>
      <c r="P39" s="97">
        <f t="shared" si="7"/>
        <v>8</v>
      </c>
      <c r="Q39" s="97">
        <f t="shared" si="8"/>
        <v>6</v>
      </c>
      <c r="R39" s="97">
        <f t="shared" si="9"/>
        <v>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10" t="s">
        <v>297</v>
      </c>
      <c r="N40" s="100">
        <v>80</v>
      </c>
      <c r="O40" s="100">
        <v>12</v>
      </c>
      <c r="P40" s="97">
        <f t="shared" si="7"/>
        <v>4.8</v>
      </c>
      <c r="Q40" s="97">
        <f t="shared" si="8"/>
        <v>3.5999999999999996</v>
      </c>
      <c r="R40" s="97">
        <f t="shared" si="9"/>
        <v>4.8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9" t="s">
        <v>294</v>
      </c>
      <c r="N41" s="100">
        <v>200</v>
      </c>
      <c r="O41" s="100">
        <v>25.2</v>
      </c>
      <c r="P41" s="97">
        <v>16</v>
      </c>
      <c r="Q41" s="97">
        <v>12</v>
      </c>
      <c r="R41" s="97">
        <v>16</v>
      </c>
    </row>
    <row r="42" spans="1:18" ht="15" customHeight="1" x14ac:dyDescent="0.25">
      <c r="L42" s="3"/>
      <c r="M42" s="220" t="s">
        <v>573</v>
      </c>
      <c r="N42" s="101" t="s">
        <v>575</v>
      </c>
      <c r="O42" s="100">
        <v>40</v>
      </c>
      <c r="P42" s="97">
        <f t="shared" si="7"/>
        <v>16</v>
      </c>
      <c r="Q42" s="97">
        <f t="shared" si="8"/>
        <v>12</v>
      </c>
      <c r="R42" s="97">
        <f t="shared" si="9"/>
        <v>16</v>
      </c>
    </row>
    <row r="43" spans="1:18" ht="15" customHeight="1" x14ac:dyDescent="0.25">
      <c r="L43" s="3"/>
      <c r="M43" s="221" t="s">
        <v>222</v>
      </c>
      <c r="N43" s="100">
        <v>150</v>
      </c>
      <c r="O43" s="199">
        <v>45</v>
      </c>
      <c r="P43" s="97">
        <f t="shared" si="7"/>
        <v>18</v>
      </c>
      <c r="Q43" s="97">
        <f t="shared" si="8"/>
        <v>13.5</v>
      </c>
      <c r="R43" s="97">
        <f t="shared" si="9"/>
        <v>18</v>
      </c>
    </row>
    <row r="44" spans="1:18" ht="15" customHeight="1" x14ac:dyDescent="0.25">
      <c r="B44" s="7"/>
      <c r="L44" s="3"/>
      <c r="M44" s="218" t="s">
        <v>495</v>
      </c>
      <c r="N44" s="101">
        <v>250</v>
      </c>
      <c r="O44" s="100">
        <v>39</v>
      </c>
      <c r="P44" s="97">
        <f t="shared" si="7"/>
        <v>15.6</v>
      </c>
      <c r="Q44" s="97">
        <f t="shared" si="8"/>
        <v>11.7</v>
      </c>
      <c r="R44" s="97">
        <f t="shared" si="9"/>
        <v>15.6</v>
      </c>
    </row>
    <row r="45" spans="1:18" ht="15" customHeight="1" x14ac:dyDescent="0.25">
      <c r="B45"/>
      <c r="C45" s="1"/>
      <c r="D45" s="1"/>
      <c r="E45" s="1"/>
      <c r="F45" s="1"/>
      <c r="L45" s="3"/>
      <c r="M45" s="209" t="s">
        <v>295</v>
      </c>
      <c r="N45" s="197">
        <v>200</v>
      </c>
      <c r="O45" s="97">
        <v>19.7</v>
      </c>
      <c r="P45" s="97">
        <v>16</v>
      </c>
      <c r="Q45" s="97">
        <v>12</v>
      </c>
      <c r="R45" s="97">
        <v>16</v>
      </c>
    </row>
    <row r="46" spans="1:18" ht="15" customHeight="1" x14ac:dyDescent="0.25">
      <c r="B46"/>
      <c r="C46" s="1"/>
      <c r="D46" s="1"/>
      <c r="E46" s="1"/>
      <c r="F46" s="1"/>
      <c r="L46" s="3"/>
      <c r="M46" s="209" t="s">
        <v>589</v>
      </c>
      <c r="N46" s="157">
        <v>250</v>
      </c>
      <c r="O46" s="97">
        <v>18</v>
      </c>
      <c r="P46" s="97">
        <f t="shared" si="7"/>
        <v>7.2</v>
      </c>
      <c r="Q46" s="97">
        <f t="shared" si="8"/>
        <v>5.4</v>
      </c>
      <c r="R46" s="97">
        <f t="shared" si="9"/>
        <v>7.2</v>
      </c>
    </row>
    <row r="47" spans="1:18" ht="15" customHeight="1" x14ac:dyDescent="0.25">
      <c r="B47" s="9"/>
      <c r="C47" s="1"/>
      <c r="D47" s="1"/>
      <c r="E47" s="1"/>
      <c r="F47" s="1"/>
      <c r="L47" s="3"/>
      <c r="M47" s="220" t="s">
        <v>296</v>
      </c>
      <c r="N47" s="162">
        <v>190</v>
      </c>
      <c r="O47" s="100"/>
      <c r="P47" s="100">
        <f>(O46/10)*4</f>
        <v>7.2</v>
      </c>
      <c r="Q47" s="100">
        <f>(O46/10)*3</f>
        <v>5.4</v>
      </c>
      <c r="R47" s="100">
        <f>(O46/10)*4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8" t="s">
        <v>685</v>
      </c>
      <c r="N48" s="158"/>
      <c r="O48" s="100"/>
      <c r="P48" s="100">
        <f t="shared" ref="P48:P60" si="10">(O48/10)*4</f>
        <v>0</v>
      </c>
      <c r="Q48" s="100">
        <f t="shared" ref="Q48:Q60" si="11">(O48/10)*3</f>
        <v>0</v>
      </c>
      <c r="R48" s="100">
        <f t="shared" ref="R48:R60" si="12">(O48/10)*4</f>
        <v>0</v>
      </c>
    </row>
    <row r="49" spans="3:18" ht="15" customHeight="1" x14ac:dyDescent="0.25">
      <c r="C49" s="1"/>
      <c r="D49" s="1"/>
      <c r="E49" s="1"/>
      <c r="F49" s="1"/>
      <c r="L49" s="3"/>
      <c r="M49" s="220" t="s">
        <v>307</v>
      </c>
      <c r="N49" s="158">
        <v>300</v>
      </c>
      <c r="O49" s="100">
        <v>37.799999999999997</v>
      </c>
      <c r="P49" s="100">
        <f t="shared" si="10"/>
        <v>15.12</v>
      </c>
      <c r="Q49" s="100">
        <f t="shared" si="11"/>
        <v>11.34</v>
      </c>
      <c r="R49" s="100">
        <f t="shared" si="12"/>
        <v>15.12</v>
      </c>
    </row>
    <row r="50" spans="3:18" ht="15" customHeight="1" x14ac:dyDescent="0.25">
      <c r="L50" s="3"/>
      <c r="M50" s="220" t="s">
        <v>490</v>
      </c>
      <c r="N50" s="158">
        <v>240</v>
      </c>
      <c r="O50" s="100">
        <v>10</v>
      </c>
      <c r="P50" s="100">
        <f t="shared" si="10"/>
        <v>4</v>
      </c>
      <c r="Q50" s="100">
        <f t="shared" si="11"/>
        <v>3</v>
      </c>
      <c r="R50" s="100">
        <f t="shared" si="12"/>
        <v>4</v>
      </c>
    </row>
    <row r="51" spans="3:18" ht="15" customHeight="1" x14ac:dyDescent="0.25">
      <c r="L51" s="3"/>
      <c r="M51" s="220" t="s">
        <v>504</v>
      </c>
      <c r="N51" s="158">
        <v>200</v>
      </c>
      <c r="O51" s="100">
        <v>5</v>
      </c>
      <c r="P51" s="100">
        <f t="shared" si="10"/>
        <v>2</v>
      </c>
      <c r="Q51" s="100">
        <f t="shared" si="11"/>
        <v>1.5</v>
      </c>
      <c r="R51" s="100">
        <f t="shared" si="12"/>
        <v>2</v>
      </c>
    </row>
    <row r="52" spans="3:18" ht="15" customHeight="1" x14ac:dyDescent="0.25">
      <c r="L52" s="3"/>
      <c r="M52" s="218" t="s">
        <v>583</v>
      </c>
      <c r="N52" s="158"/>
      <c r="O52" s="100">
        <v>31.5</v>
      </c>
      <c r="P52" s="100">
        <f t="shared" si="10"/>
        <v>12.6</v>
      </c>
      <c r="Q52" s="100">
        <f t="shared" si="11"/>
        <v>9.4499999999999993</v>
      </c>
      <c r="R52" s="100">
        <f t="shared" si="12"/>
        <v>12.6</v>
      </c>
    </row>
    <row r="53" spans="3:18" ht="15" customHeight="1" x14ac:dyDescent="0.25">
      <c r="L53" s="3"/>
      <c r="M53" s="218" t="s">
        <v>638</v>
      </c>
      <c r="N53" s="158">
        <v>200</v>
      </c>
      <c r="O53" s="100">
        <v>80</v>
      </c>
      <c r="P53" s="100">
        <f t="shared" si="10"/>
        <v>32</v>
      </c>
      <c r="Q53" s="100">
        <f t="shared" si="11"/>
        <v>24</v>
      </c>
      <c r="R53" s="100">
        <f t="shared" si="12"/>
        <v>32</v>
      </c>
    </row>
    <row r="54" spans="3:18" ht="15" customHeight="1" x14ac:dyDescent="0.25">
      <c r="L54" s="3"/>
      <c r="M54" s="220" t="s">
        <v>553</v>
      </c>
      <c r="N54" s="158"/>
      <c r="O54" s="100">
        <v>25</v>
      </c>
      <c r="P54" s="100">
        <f t="shared" si="10"/>
        <v>10</v>
      </c>
      <c r="Q54" s="100">
        <f t="shared" si="11"/>
        <v>7.5</v>
      </c>
      <c r="R54" s="100">
        <f t="shared" si="12"/>
        <v>10</v>
      </c>
    </row>
    <row r="55" spans="3:18" ht="15" customHeight="1" x14ac:dyDescent="0.25">
      <c r="L55" s="3"/>
      <c r="M55" s="216" t="s">
        <v>299</v>
      </c>
      <c r="N55" s="162">
        <v>80</v>
      </c>
      <c r="O55" s="100">
        <v>40</v>
      </c>
      <c r="P55" s="100">
        <f t="shared" si="10"/>
        <v>16</v>
      </c>
      <c r="Q55" s="100">
        <f t="shared" si="11"/>
        <v>12</v>
      </c>
      <c r="R55" s="100">
        <f t="shared" si="12"/>
        <v>16</v>
      </c>
    </row>
    <row r="56" spans="3:18" ht="15" customHeight="1" x14ac:dyDescent="0.25">
      <c r="L56" s="3"/>
      <c r="M56" s="218" t="s">
        <v>596</v>
      </c>
      <c r="N56" s="158">
        <v>125</v>
      </c>
      <c r="O56" s="100">
        <v>9.6</v>
      </c>
      <c r="P56" s="100">
        <f t="shared" si="10"/>
        <v>3.84</v>
      </c>
      <c r="Q56" s="100">
        <f t="shared" si="11"/>
        <v>2.88</v>
      </c>
      <c r="R56" s="100">
        <f t="shared" si="12"/>
        <v>3.84</v>
      </c>
    </row>
    <row r="57" spans="3:18" ht="15" customHeight="1" x14ac:dyDescent="0.25">
      <c r="L57" s="3"/>
      <c r="M57" s="218" t="s">
        <v>479</v>
      </c>
      <c r="N57" s="158">
        <v>180</v>
      </c>
      <c r="O57" s="100">
        <v>22</v>
      </c>
      <c r="P57" s="100">
        <f t="shared" si="10"/>
        <v>8.8000000000000007</v>
      </c>
      <c r="Q57" s="100">
        <f t="shared" si="11"/>
        <v>6.6000000000000005</v>
      </c>
      <c r="R57" s="100">
        <f t="shared" si="12"/>
        <v>8.8000000000000007</v>
      </c>
    </row>
    <row r="58" spans="3:18" ht="15" customHeight="1" x14ac:dyDescent="0.25">
      <c r="L58" s="3"/>
      <c r="M58" s="218" t="s">
        <v>480</v>
      </c>
      <c r="N58" s="158">
        <v>200</v>
      </c>
      <c r="O58" s="100">
        <v>24</v>
      </c>
      <c r="P58" s="100">
        <f t="shared" si="10"/>
        <v>9.6</v>
      </c>
      <c r="Q58" s="100">
        <f t="shared" si="11"/>
        <v>7.1999999999999993</v>
      </c>
      <c r="R58" s="100">
        <f t="shared" si="12"/>
        <v>9.6</v>
      </c>
    </row>
    <row r="59" spans="3:18" ht="15" customHeight="1" x14ac:dyDescent="0.25">
      <c r="L59" s="3"/>
      <c r="M59" s="218" t="s">
        <v>595</v>
      </c>
      <c r="N59" s="158">
        <v>125</v>
      </c>
      <c r="O59" s="100">
        <v>6.3</v>
      </c>
      <c r="P59" s="100">
        <f t="shared" si="10"/>
        <v>2.52</v>
      </c>
      <c r="Q59" s="100">
        <f t="shared" si="11"/>
        <v>1.8900000000000001</v>
      </c>
      <c r="R59" s="100">
        <f t="shared" si="12"/>
        <v>2.52</v>
      </c>
    </row>
    <row r="60" spans="3:18" ht="15" customHeight="1" x14ac:dyDescent="0.25">
      <c r="M60" s="222"/>
      <c r="N60" s="158"/>
      <c r="O60" s="100"/>
      <c r="P60" s="100">
        <f t="shared" si="10"/>
        <v>0</v>
      </c>
      <c r="Q60" s="100">
        <f t="shared" si="11"/>
        <v>0</v>
      </c>
      <c r="R60" s="100">
        <f t="shared" si="12"/>
        <v>0</v>
      </c>
    </row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0">
    <cfRule type="expression" dxfId="46" priority="6">
      <formula>AND(NOW()&gt;$C$4+$P$4,NOW()&lt;=$C$4+$Q$4)</formula>
    </cfRule>
  </conditionalFormatting>
  <conditionalFormatting sqref="P6:P60">
    <cfRule type="expression" dxfId="45" priority="5">
      <formula>NOW()&lt;=$C$4+$P$4</formula>
    </cfRule>
  </conditionalFormatting>
  <conditionalFormatting sqref="R6:R60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5">
        <v>8</v>
      </c>
      <c r="E26" s="30">
        <v>1.1999999999999993</v>
      </c>
      <c r="F26" s="30">
        <v>17</v>
      </c>
      <c r="G26" s="166">
        <f t="shared" si="0"/>
        <v>18.2</v>
      </c>
      <c r="H26" s="22"/>
      <c r="I26" s="165">
        <v>12.9</v>
      </c>
      <c r="J26" s="30">
        <v>6</v>
      </c>
      <c r="K26" s="30">
        <v>14</v>
      </c>
      <c r="L26" s="166">
        <f t="shared" si="1"/>
        <v>20</v>
      </c>
      <c r="M26" s="43"/>
      <c r="N26" s="165">
        <v>13.6</v>
      </c>
      <c r="O26" s="30">
        <v>6</v>
      </c>
      <c r="P26" s="30">
        <v>25</v>
      </c>
      <c r="Q26" s="166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5">
        <v>8.6999999999999993</v>
      </c>
      <c r="E27" s="30">
        <v>1.6999999999999993</v>
      </c>
      <c r="F27" s="30"/>
      <c r="G27" s="166">
        <f t="shared" si="0"/>
        <v>1.6999999999999993</v>
      </c>
      <c r="H27" s="22"/>
      <c r="I27" s="165">
        <v>13.8</v>
      </c>
      <c r="J27" s="30">
        <v>6.8000000000000007</v>
      </c>
      <c r="K27" s="30"/>
      <c r="L27" s="166">
        <f t="shared" si="1"/>
        <v>6.8000000000000007</v>
      </c>
      <c r="M27" s="43"/>
      <c r="N27" s="165">
        <v>8</v>
      </c>
      <c r="O27" s="30">
        <v>1</v>
      </c>
      <c r="P27" s="30">
        <v>14</v>
      </c>
      <c r="Q27" s="166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5">
        <v>8.5</v>
      </c>
      <c r="E28" s="30">
        <v>2</v>
      </c>
      <c r="F28" s="30">
        <v>17</v>
      </c>
      <c r="G28" s="166">
        <f t="shared" si="0"/>
        <v>19</v>
      </c>
      <c r="H28" s="22"/>
      <c r="I28" s="165">
        <v>12.2</v>
      </c>
      <c r="J28" s="30">
        <v>5</v>
      </c>
      <c r="K28" s="30">
        <v>14</v>
      </c>
      <c r="L28" s="166">
        <f t="shared" si="1"/>
        <v>19</v>
      </c>
      <c r="M28" s="43"/>
      <c r="N28" s="165">
        <v>14</v>
      </c>
      <c r="O28" s="30">
        <v>7</v>
      </c>
      <c r="P28" s="30">
        <v>16</v>
      </c>
      <c r="Q28" s="166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0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9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7"/>
      <c r="E1" s="207"/>
      <c r="F1" s="207"/>
      <c r="G1" s="207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 t="s">
        <v>9</v>
      </c>
      <c r="E1" s="205"/>
      <c r="F1" s="205"/>
      <c r="G1" s="205"/>
      <c r="I1" s="205" t="s">
        <v>7</v>
      </c>
      <c r="J1" s="205"/>
      <c r="K1" s="205"/>
      <c r="L1" s="205"/>
      <c r="M1" s="23"/>
      <c r="N1" s="206" t="s">
        <v>8</v>
      </c>
      <c r="O1" s="206"/>
      <c r="P1" s="206"/>
      <c r="Q1" s="206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5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05"/>
      <c r="J1" s="205"/>
      <c r="K1" s="205"/>
      <c r="L1" s="205"/>
      <c r="M1" s="42"/>
      <c r="N1" s="206"/>
      <c r="O1" s="206"/>
      <c r="P1" s="206"/>
      <c r="Q1" s="206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4" priority="1">
      <formula>WEEKDAY(B3,2)=7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3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2" priority="3">
      <formula>AND(HOUR(NOW())&gt;HOUR($P$4),HOUR(NOW())&lt;=HOUR($Q$4))</formula>
    </cfRule>
  </conditionalFormatting>
  <conditionalFormatting sqref="M4:M51">
    <cfRule type="expression" dxfId="11" priority="2">
      <formula>HOUR(NOW())&lt;=HOUR($P$4)</formula>
    </cfRule>
  </conditionalFormatting>
  <conditionalFormatting sqref="O4:O51">
    <cfRule type="expression" dxfId="10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Saisies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2025-07-27T06:33:44Z</dcterms:modified>
</cp:coreProperties>
</file>