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O:\PERISCOLAIRE\LOGICIEL\2025\"/>
    </mc:Choice>
  </mc:AlternateContent>
  <bookViews>
    <workbookView xWindow="0" yWindow="0" windowWidth="17256" windowHeight="5688" tabRatio="936" activeTab="2"/>
  </bookViews>
  <sheets>
    <sheet name="données" sheetId="1" r:id="rId1"/>
    <sheet name="Général" sheetId="3" r:id="rId2"/>
    <sheet name="Marie Curie" sheetId="2" r:id="rId3"/>
  </sheets>
  <externalReferences>
    <externalReference r:id="rId4"/>
  </externalReferences>
  <definedNames>
    <definedName name="Automne">données!$C$17:$R$17</definedName>
    <definedName name="ecole">suivi [1]!liste</definedName>
    <definedName name="Ete">données!$C$21:$D$21</definedName>
    <definedName name="Eté">données!$C$21:$D$21</definedName>
    <definedName name="Féries">données!$B$1:$B$13</definedName>
    <definedName name="Fériés">données!$B$1:$B$13</definedName>
    <definedName name="Fériés2">données!$F$1:$F$13</definedName>
    <definedName name="Hivers">données!$C$18:$R$18</definedName>
    <definedName name="Hivers2">données!$C$19:$R$19</definedName>
    <definedName name="Noel">données!$C$18:$R$18</definedName>
    <definedName name="Printemps">données!$C$20:$R$20</definedName>
    <definedName name="Soleil">données!$C$21:$K$21</definedName>
    <definedName name="TitreColonne1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43" i="2" l="1"/>
  <c r="AP43" i="2"/>
  <c r="AS43" i="2"/>
  <c r="AV43" i="2"/>
  <c r="AY43" i="2"/>
  <c r="BB43" i="2"/>
  <c r="BE43" i="2"/>
  <c r="BH43" i="2"/>
  <c r="BK43" i="2"/>
  <c r="BN43" i="2"/>
  <c r="BQ43" i="2"/>
  <c r="BT43" i="2"/>
  <c r="BW43" i="2"/>
  <c r="BZ43" i="2"/>
  <c r="AG55" i="2" l="1"/>
  <c r="AJ43" i="2"/>
  <c r="AJ48" i="2" s="1"/>
  <c r="AF55" i="2" l="1"/>
  <c r="AF56" i="2"/>
  <c r="AF57" i="2"/>
  <c r="AF58" i="2"/>
  <c r="AF59" i="2"/>
  <c r="AF60" i="2"/>
  <c r="AF61" i="2"/>
  <c r="AF62" i="2"/>
  <c r="AF63" i="2"/>
  <c r="AF64" i="2"/>
  <c r="AF65" i="2"/>
  <c r="AF66" i="2"/>
  <c r="AF67" i="2"/>
  <c r="AF68" i="2"/>
  <c r="AF69" i="2"/>
  <c r="AF70" i="2"/>
  <c r="AF71" i="2"/>
  <c r="AF72" i="2"/>
  <c r="AF73" i="2"/>
  <c r="AF74" i="2"/>
  <c r="AF75" i="2"/>
  <c r="AF76" i="2"/>
  <c r="AF77" i="2"/>
  <c r="AF78" i="2"/>
  <c r="AF79" i="2"/>
  <c r="AF80" i="2"/>
  <c r="AF81" i="2"/>
  <c r="AF82" i="2"/>
  <c r="AF83" i="2"/>
  <c r="AF54" i="2"/>
  <c r="AG56" i="2"/>
  <c r="AG57" i="2"/>
  <c r="AG58" i="2"/>
  <c r="AG59" i="2"/>
  <c r="AG60" i="2"/>
  <c r="AG61" i="2"/>
  <c r="AG62" i="2"/>
  <c r="AG63" i="2"/>
  <c r="AG64" i="2"/>
  <c r="AG65" i="2"/>
  <c r="AG66" i="2"/>
  <c r="AG67" i="2"/>
  <c r="AG68" i="2"/>
  <c r="AG69" i="2"/>
  <c r="AG70" i="2"/>
  <c r="AG71" i="2"/>
  <c r="AG72" i="2"/>
  <c r="AG73" i="2"/>
  <c r="AG74" i="2"/>
  <c r="AG75" i="2"/>
  <c r="AG76" i="2"/>
  <c r="AG77" i="2"/>
  <c r="AG78" i="2"/>
  <c r="AG79" i="2"/>
  <c r="AG80" i="2"/>
  <c r="AG81" i="2"/>
  <c r="AG82" i="2"/>
  <c r="AG83" i="2"/>
  <c r="AG54" i="2"/>
  <c r="BZ42" i="2"/>
  <c r="AM44" i="2"/>
  <c r="AP44" i="2"/>
  <c r="AS44" i="2"/>
  <c r="AV44" i="2"/>
  <c r="AY44" i="2"/>
  <c r="BB44" i="2"/>
  <c r="BE44" i="2"/>
  <c r="BH44" i="2"/>
  <c r="BK44" i="2"/>
  <c r="BN44" i="2"/>
  <c r="BQ44" i="2"/>
  <c r="BT44" i="2"/>
  <c r="BW44" i="2"/>
  <c r="BZ44" i="2"/>
  <c r="AM47" i="2"/>
  <c r="AP47" i="2"/>
  <c r="AS47" i="2"/>
  <c r="AV47" i="2"/>
  <c r="AY47" i="2"/>
  <c r="BB47" i="2"/>
  <c r="BE47" i="2"/>
  <c r="BH47" i="2"/>
  <c r="BK47" i="2"/>
  <c r="BN47" i="2"/>
  <c r="BQ47" i="2"/>
  <c r="BT47" i="2"/>
  <c r="BW47" i="2"/>
  <c r="BZ47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BA42" i="2"/>
  <c r="BB42" i="2"/>
  <c r="BC42" i="2"/>
  <c r="BD42" i="2"/>
  <c r="BE42" i="2"/>
  <c r="BF42" i="2"/>
  <c r="BG42" i="2"/>
  <c r="BH42" i="2"/>
  <c r="BI42" i="2"/>
  <c r="BJ42" i="2"/>
  <c r="BK42" i="2"/>
  <c r="BL42" i="2"/>
  <c r="BM42" i="2"/>
  <c r="BN42" i="2"/>
  <c r="BO42" i="2"/>
  <c r="BP42" i="2"/>
  <c r="BQ42" i="2"/>
  <c r="BR42" i="2"/>
  <c r="BS42" i="2"/>
  <c r="BT42" i="2"/>
  <c r="BU42" i="2"/>
  <c r="BV42" i="2"/>
  <c r="BW42" i="2"/>
  <c r="BX42" i="2"/>
  <c r="BY42" i="2"/>
  <c r="CA42" i="2"/>
  <c r="CB42" i="2"/>
  <c r="AL42" i="2"/>
  <c r="AK42" i="2"/>
  <c r="AJ42" i="2"/>
  <c r="BE48" i="2" l="1"/>
  <c r="BK48" i="2"/>
  <c r="BQ48" i="2"/>
  <c r="BN48" i="2"/>
  <c r="BH48" i="2"/>
  <c r="BB48" i="2"/>
  <c r="BW48" i="2"/>
  <c r="AY48" i="2"/>
  <c r="BT48" i="2"/>
  <c r="BZ48" i="2"/>
  <c r="G25" i="3"/>
  <c r="J32" i="3" l="1"/>
  <c r="I32" i="3"/>
  <c r="K26" i="3"/>
  <c r="L26" i="3"/>
  <c r="K27" i="3"/>
  <c r="L27" i="3"/>
  <c r="K28" i="3"/>
  <c r="L28" i="3"/>
  <c r="K29" i="3"/>
  <c r="L29" i="3"/>
  <c r="K30" i="3"/>
  <c r="L30" i="3"/>
  <c r="K31" i="3"/>
  <c r="L31" i="3"/>
  <c r="F27" i="3"/>
  <c r="G27" i="3"/>
  <c r="F28" i="3"/>
  <c r="G28" i="3"/>
  <c r="F29" i="3"/>
  <c r="G29" i="3"/>
  <c r="F30" i="3"/>
  <c r="G30" i="3"/>
  <c r="F31" i="3"/>
  <c r="G31" i="3"/>
  <c r="F26" i="3"/>
  <c r="G26" i="3"/>
  <c r="L25" i="3"/>
  <c r="K25" i="3"/>
  <c r="F25" i="3" l="1"/>
  <c r="AO232" i="2" l="1"/>
  <c r="AO185" i="2"/>
  <c r="B20" i="3" l="1"/>
  <c r="N26" i="3" l="1"/>
  <c r="N27" i="3"/>
  <c r="N28" i="3"/>
  <c r="N29" i="3"/>
  <c r="N30" i="3"/>
  <c r="N31" i="3"/>
  <c r="N25" i="3"/>
  <c r="E32" i="3" l="1"/>
  <c r="D32" i="3" l="1"/>
  <c r="N32" i="3" l="1"/>
  <c r="AG525" i="2"/>
  <c r="AG526" i="2"/>
  <c r="AG527" i="2"/>
  <c r="AG528" i="2"/>
  <c r="AG529" i="2"/>
  <c r="AG530" i="2"/>
  <c r="AG531" i="2"/>
  <c r="AG532" i="2"/>
  <c r="AG533" i="2"/>
  <c r="AG534" i="2"/>
  <c r="AG535" i="2"/>
  <c r="AG536" i="2"/>
  <c r="AG537" i="2"/>
  <c r="AG538" i="2"/>
  <c r="AG539" i="2"/>
  <c r="AG540" i="2"/>
  <c r="AG541" i="2"/>
  <c r="AG542" i="2"/>
  <c r="AG543" i="2"/>
  <c r="AG544" i="2"/>
  <c r="AG545" i="2"/>
  <c r="AG546" i="2"/>
  <c r="AG547" i="2"/>
  <c r="AG548" i="2"/>
  <c r="AG549" i="2"/>
  <c r="AG550" i="2"/>
  <c r="AG551" i="2"/>
  <c r="AG552" i="2"/>
  <c r="AG553" i="2"/>
  <c r="AG554" i="2"/>
  <c r="AG524" i="2"/>
  <c r="AF525" i="2"/>
  <c r="AF526" i="2"/>
  <c r="AF527" i="2"/>
  <c r="AF528" i="2"/>
  <c r="AF529" i="2"/>
  <c r="AF530" i="2"/>
  <c r="AF531" i="2"/>
  <c r="AF532" i="2"/>
  <c r="AF533" i="2"/>
  <c r="AF534" i="2"/>
  <c r="AF535" i="2"/>
  <c r="AF536" i="2"/>
  <c r="AF537" i="2"/>
  <c r="AF538" i="2"/>
  <c r="AF539" i="2"/>
  <c r="AF540" i="2"/>
  <c r="AF541" i="2"/>
  <c r="AF542" i="2"/>
  <c r="AF543" i="2"/>
  <c r="AF544" i="2"/>
  <c r="AF545" i="2"/>
  <c r="AF546" i="2"/>
  <c r="AF547" i="2"/>
  <c r="AF548" i="2"/>
  <c r="AF549" i="2"/>
  <c r="AF550" i="2"/>
  <c r="AF551" i="2"/>
  <c r="AF552" i="2"/>
  <c r="AF553" i="2"/>
  <c r="AF554" i="2"/>
  <c r="AF524" i="2"/>
  <c r="AG478" i="2"/>
  <c r="AG479" i="2"/>
  <c r="AG480" i="2"/>
  <c r="AG481" i="2"/>
  <c r="AG482" i="2"/>
  <c r="AG483" i="2"/>
  <c r="AG484" i="2"/>
  <c r="AG485" i="2"/>
  <c r="AG486" i="2"/>
  <c r="AG487" i="2"/>
  <c r="AG488" i="2"/>
  <c r="AG489" i="2"/>
  <c r="AG490" i="2"/>
  <c r="AG491" i="2"/>
  <c r="AG492" i="2"/>
  <c r="AG493" i="2"/>
  <c r="AG494" i="2"/>
  <c r="AG495" i="2"/>
  <c r="AG496" i="2"/>
  <c r="AG497" i="2"/>
  <c r="AG498" i="2"/>
  <c r="AG499" i="2"/>
  <c r="AG500" i="2"/>
  <c r="AG501" i="2"/>
  <c r="AG502" i="2"/>
  <c r="AG503" i="2"/>
  <c r="AG504" i="2"/>
  <c r="AG505" i="2"/>
  <c r="AG506" i="2"/>
  <c r="AG507" i="2"/>
  <c r="AG477" i="2"/>
  <c r="AF478" i="2"/>
  <c r="AF479" i="2"/>
  <c r="AF480" i="2"/>
  <c r="AF481" i="2"/>
  <c r="AF482" i="2"/>
  <c r="AF483" i="2"/>
  <c r="AF484" i="2"/>
  <c r="AF485" i="2"/>
  <c r="AF486" i="2"/>
  <c r="AF487" i="2"/>
  <c r="AF488" i="2"/>
  <c r="AF489" i="2"/>
  <c r="AF490" i="2"/>
  <c r="AF491" i="2"/>
  <c r="AF492" i="2"/>
  <c r="AF493" i="2"/>
  <c r="AF494" i="2"/>
  <c r="AF495" i="2"/>
  <c r="AF496" i="2"/>
  <c r="AF497" i="2"/>
  <c r="AF498" i="2"/>
  <c r="AF499" i="2"/>
  <c r="AF500" i="2"/>
  <c r="AF501" i="2"/>
  <c r="AF502" i="2"/>
  <c r="AF503" i="2"/>
  <c r="AF504" i="2"/>
  <c r="AF505" i="2"/>
  <c r="AF506" i="2"/>
  <c r="AF507" i="2"/>
  <c r="AF477" i="2"/>
  <c r="AG431" i="2"/>
  <c r="AG432" i="2"/>
  <c r="AG433" i="2"/>
  <c r="AG434" i="2"/>
  <c r="AG435" i="2"/>
  <c r="AG436" i="2"/>
  <c r="AG437" i="2"/>
  <c r="AG438" i="2"/>
  <c r="AG439" i="2"/>
  <c r="AG440" i="2"/>
  <c r="AG441" i="2"/>
  <c r="AG442" i="2"/>
  <c r="AG443" i="2"/>
  <c r="AG444" i="2"/>
  <c r="AG445" i="2"/>
  <c r="AG446" i="2"/>
  <c r="AG447" i="2"/>
  <c r="AG448" i="2"/>
  <c r="AG449" i="2"/>
  <c r="AG450" i="2"/>
  <c r="AG451" i="2"/>
  <c r="AG452" i="2"/>
  <c r="AG453" i="2"/>
  <c r="AG454" i="2"/>
  <c r="AG455" i="2"/>
  <c r="AG456" i="2"/>
  <c r="AG457" i="2"/>
  <c r="AG458" i="2"/>
  <c r="AG459" i="2"/>
  <c r="AG460" i="2"/>
  <c r="AG430" i="2"/>
  <c r="AF431" i="2"/>
  <c r="AF432" i="2"/>
  <c r="AF433" i="2"/>
  <c r="AF434" i="2"/>
  <c r="AF435" i="2"/>
  <c r="AF436" i="2"/>
  <c r="AF437" i="2"/>
  <c r="AF438" i="2"/>
  <c r="AF439" i="2"/>
  <c r="AF440" i="2"/>
  <c r="AF441" i="2"/>
  <c r="AF442" i="2"/>
  <c r="AF443" i="2"/>
  <c r="AF444" i="2"/>
  <c r="AF445" i="2"/>
  <c r="AF446" i="2"/>
  <c r="AF447" i="2"/>
  <c r="AF448" i="2"/>
  <c r="AF449" i="2"/>
  <c r="AF450" i="2"/>
  <c r="AF451" i="2"/>
  <c r="AF452" i="2"/>
  <c r="AF453" i="2"/>
  <c r="AF454" i="2"/>
  <c r="AF455" i="2"/>
  <c r="AF456" i="2"/>
  <c r="AF457" i="2"/>
  <c r="AF458" i="2"/>
  <c r="AF459" i="2"/>
  <c r="AF460" i="2"/>
  <c r="AF430" i="2"/>
  <c r="AG384" i="2"/>
  <c r="AG385" i="2"/>
  <c r="AG386" i="2"/>
  <c r="AG387" i="2"/>
  <c r="AG388" i="2"/>
  <c r="AG389" i="2"/>
  <c r="AG390" i="2"/>
  <c r="AG391" i="2"/>
  <c r="AG392" i="2"/>
  <c r="AG393" i="2"/>
  <c r="AG394" i="2"/>
  <c r="AG395" i="2"/>
  <c r="AG396" i="2"/>
  <c r="AG397" i="2"/>
  <c r="AG398" i="2"/>
  <c r="AG399" i="2"/>
  <c r="AG400" i="2"/>
  <c r="AG401" i="2"/>
  <c r="AG402" i="2"/>
  <c r="AG403" i="2"/>
  <c r="AG404" i="2"/>
  <c r="AG405" i="2"/>
  <c r="AG406" i="2"/>
  <c r="AG407" i="2"/>
  <c r="AG408" i="2"/>
  <c r="AG409" i="2"/>
  <c r="AG410" i="2"/>
  <c r="AG411" i="2"/>
  <c r="AG412" i="2"/>
  <c r="AG413" i="2"/>
  <c r="AG383" i="2"/>
  <c r="AF384" i="2"/>
  <c r="AF385" i="2"/>
  <c r="AF386" i="2"/>
  <c r="AF387" i="2"/>
  <c r="AF388" i="2"/>
  <c r="AF389" i="2"/>
  <c r="AF390" i="2"/>
  <c r="AF391" i="2"/>
  <c r="AF392" i="2"/>
  <c r="AF393" i="2"/>
  <c r="AF394" i="2"/>
  <c r="AF395" i="2"/>
  <c r="AF396" i="2"/>
  <c r="AF397" i="2"/>
  <c r="AF398" i="2"/>
  <c r="AF399" i="2"/>
  <c r="AF400" i="2"/>
  <c r="AF401" i="2"/>
  <c r="AF402" i="2"/>
  <c r="AF403" i="2"/>
  <c r="AF404" i="2"/>
  <c r="AF405" i="2"/>
  <c r="AF406" i="2"/>
  <c r="AF407" i="2"/>
  <c r="AF408" i="2"/>
  <c r="AF409" i="2"/>
  <c r="AF410" i="2"/>
  <c r="AF411" i="2"/>
  <c r="AF412" i="2"/>
  <c r="AF413" i="2"/>
  <c r="AF383" i="2"/>
  <c r="AG337" i="2"/>
  <c r="AG338" i="2"/>
  <c r="AG339" i="2"/>
  <c r="AG340" i="2"/>
  <c r="AG341" i="2"/>
  <c r="AG342" i="2"/>
  <c r="AG343" i="2"/>
  <c r="AG344" i="2"/>
  <c r="AG345" i="2"/>
  <c r="AG346" i="2"/>
  <c r="AG347" i="2"/>
  <c r="AG348" i="2"/>
  <c r="AG349" i="2"/>
  <c r="AG350" i="2"/>
  <c r="AG351" i="2"/>
  <c r="AG352" i="2"/>
  <c r="AG353" i="2"/>
  <c r="AG354" i="2"/>
  <c r="AG355" i="2"/>
  <c r="AG356" i="2"/>
  <c r="AG357" i="2"/>
  <c r="AG358" i="2"/>
  <c r="AG359" i="2"/>
  <c r="AG360" i="2"/>
  <c r="AG361" i="2"/>
  <c r="AG362" i="2"/>
  <c r="AG363" i="2"/>
  <c r="AG364" i="2"/>
  <c r="AG365" i="2"/>
  <c r="AG366" i="2"/>
  <c r="AG336" i="2"/>
  <c r="AF337" i="2"/>
  <c r="AF338" i="2"/>
  <c r="AF339" i="2"/>
  <c r="AF340" i="2"/>
  <c r="AF341" i="2"/>
  <c r="AF342" i="2"/>
  <c r="AF343" i="2"/>
  <c r="AF344" i="2"/>
  <c r="AF345" i="2"/>
  <c r="AF346" i="2"/>
  <c r="AF347" i="2"/>
  <c r="AF348" i="2"/>
  <c r="AF349" i="2"/>
  <c r="AF350" i="2"/>
  <c r="AF351" i="2"/>
  <c r="AF352" i="2"/>
  <c r="AF353" i="2"/>
  <c r="AF354" i="2"/>
  <c r="AF355" i="2"/>
  <c r="AF356" i="2"/>
  <c r="AF357" i="2"/>
  <c r="AF358" i="2"/>
  <c r="AF359" i="2"/>
  <c r="AF360" i="2"/>
  <c r="AF361" i="2"/>
  <c r="AF362" i="2"/>
  <c r="AF363" i="2"/>
  <c r="AF364" i="2"/>
  <c r="AF365" i="2"/>
  <c r="AF366" i="2"/>
  <c r="AF336" i="2"/>
  <c r="AG290" i="2"/>
  <c r="AG291" i="2"/>
  <c r="AG292" i="2"/>
  <c r="AG293" i="2"/>
  <c r="AG294" i="2"/>
  <c r="AG295" i="2"/>
  <c r="AG296" i="2"/>
  <c r="AG297" i="2"/>
  <c r="AG298" i="2"/>
  <c r="AG299" i="2"/>
  <c r="AG300" i="2"/>
  <c r="AG301" i="2"/>
  <c r="AG302" i="2"/>
  <c r="AG303" i="2"/>
  <c r="AG304" i="2"/>
  <c r="AG305" i="2"/>
  <c r="AG306" i="2"/>
  <c r="AG307" i="2"/>
  <c r="AG308" i="2"/>
  <c r="AG309" i="2"/>
  <c r="AG310" i="2"/>
  <c r="AG311" i="2"/>
  <c r="AG312" i="2"/>
  <c r="AG313" i="2"/>
  <c r="AG314" i="2"/>
  <c r="AG315" i="2"/>
  <c r="AG316" i="2"/>
  <c r="AG317" i="2"/>
  <c r="AG318" i="2"/>
  <c r="AG319" i="2"/>
  <c r="AG289" i="2"/>
  <c r="AF290" i="2"/>
  <c r="AF291" i="2"/>
  <c r="AF292" i="2"/>
  <c r="AF293" i="2"/>
  <c r="AF294" i="2"/>
  <c r="AF295" i="2"/>
  <c r="AF296" i="2"/>
  <c r="AF297" i="2"/>
  <c r="AF298" i="2"/>
  <c r="AF299" i="2"/>
  <c r="AF300" i="2"/>
  <c r="AF301" i="2"/>
  <c r="AF302" i="2"/>
  <c r="AF303" i="2"/>
  <c r="AF304" i="2"/>
  <c r="AF305" i="2"/>
  <c r="AF306" i="2"/>
  <c r="AF307" i="2"/>
  <c r="AF308" i="2"/>
  <c r="AF309" i="2"/>
  <c r="AF310" i="2"/>
  <c r="AF311" i="2"/>
  <c r="AF312" i="2"/>
  <c r="AF313" i="2"/>
  <c r="AF314" i="2"/>
  <c r="AF315" i="2"/>
  <c r="AF316" i="2"/>
  <c r="AF317" i="2"/>
  <c r="AF318" i="2"/>
  <c r="AF319" i="2"/>
  <c r="AF289" i="2"/>
  <c r="AG243" i="2"/>
  <c r="AG244" i="2"/>
  <c r="AG245" i="2"/>
  <c r="AG246" i="2"/>
  <c r="AG247" i="2"/>
  <c r="AG248" i="2"/>
  <c r="AG249" i="2"/>
  <c r="AG250" i="2"/>
  <c r="AG251" i="2"/>
  <c r="AG252" i="2"/>
  <c r="AG253" i="2"/>
  <c r="AG254" i="2"/>
  <c r="AG255" i="2"/>
  <c r="AG256" i="2"/>
  <c r="AG257" i="2"/>
  <c r="AG258" i="2"/>
  <c r="AG259" i="2"/>
  <c r="AG260" i="2"/>
  <c r="AG261" i="2"/>
  <c r="AG262" i="2"/>
  <c r="AG263" i="2"/>
  <c r="AG264" i="2"/>
  <c r="AG265" i="2"/>
  <c r="AG266" i="2"/>
  <c r="AG267" i="2"/>
  <c r="AG268" i="2"/>
  <c r="AG269" i="2"/>
  <c r="AG270" i="2"/>
  <c r="AG271" i="2"/>
  <c r="AG272" i="2"/>
  <c r="AG242" i="2"/>
  <c r="AF243" i="2"/>
  <c r="AF244" i="2"/>
  <c r="AF245" i="2"/>
  <c r="AF246" i="2"/>
  <c r="AF247" i="2"/>
  <c r="AF248" i="2"/>
  <c r="AF249" i="2"/>
  <c r="AF250" i="2"/>
  <c r="AF251" i="2"/>
  <c r="AF252" i="2"/>
  <c r="AF253" i="2"/>
  <c r="AF254" i="2"/>
  <c r="AF255" i="2"/>
  <c r="AF256" i="2"/>
  <c r="AF257" i="2"/>
  <c r="AF258" i="2"/>
  <c r="AF259" i="2"/>
  <c r="AF260" i="2"/>
  <c r="AF261" i="2"/>
  <c r="AF262" i="2"/>
  <c r="AF263" i="2"/>
  <c r="AF264" i="2"/>
  <c r="AF265" i="2"/>
  <c r="AF266" i="2"/>
  <c r="AF267" i="2"/>
  <c r="AF268" i="2"/>
  <c r="AF269" i="2"/>
  <c r="AF270" i="2"/>
  <c r="AF271" i="2"/>
  <c r="AF272" i="2"/>
  <c r="AF242" i="2"/>
  <c r="AG196" i="2"/>
  <c r="AG197" i="2"/>
  <c r="AG198" i="2"/>
  <c r="AG199" i="2"/>
  <c r="AG200" i="2"/>
  <c r="AG201" i="2"/>
  <c r="AG202" i="2"/>
  <c r="AG203" i="2"/>
  <c r="AG204" i="2"/>
  <c r="AG205" i="2"/>
  <c r="AG206" i="2"/>
  <c r="AG207" i="2"/>
  <c r="AG208" i="2"/>
  <c r="AG209" i="2"/>
  <c r="AG210" i="2"/>
  <c r="AG211" i="2"/>
  <c r="AG212" i="2"/>
  <c r="AG213" i="2"/>
  <c r="AG214" i="2"/>
  <c r="AG215" i="2"/>
  <c r="AG216" i="2"/>
  <c r="AG217" i="2"/>
  <c r="AG218" i="2"/>
  <c r="AG219" i="2"/>
  <c r="AG220" i="2"/>
  <c r="AG221" i="2"/>
  <c r="AG222" i="2"/>
  <c r="AG223" i="2"/>
  <c r="AG224" i="2"/>
  <c r="AG225" i="2"/>
  <c r="AG195" i="2"/>
  <c r="AF196" i="2"/>
  <c r="AF197" i="2"/>
  <c r="AF198" i="2"/>
  <c r="AF199" i="2"/>
  <c r="AF200" i="2"/>
  <c r="AF201" i="2"/>
  <c r="AF202" i="2"/>
  <c r="AF203" i="2"/>
  <c r="AF204" i="2"/>
  <c r="AF205" i="2"/>
  <c r="AF206" i="2"/>
  <c r="AF207" i="2"/>
  <c r="AF208" i="2"/>
  <c r="AF209" i="2"/>
  <c r="AF210" i="2"/>
  <c r="AF211" i="2"/>
  <c r="AF212" i="2"/>
  <c r="AF213" i="2"/>
  <c r="AF214" i="2"/>
  <c r="AF215" i="2"/>
  <c r="AF216" i="2"/>
  <c r="AF217" i="2"/>
  <c r="AF218" i="2"/>
  <c r="AF219" i="2"/>
  <c r="AF220" i="2"/>
  <c r="AF221" i="2"/>
  <c r="AF222" i="2"/>
  <c r="AF223" i="2"/>
  <c r="AF224" i="2"/>
  <c r="AF225" i="2"/>
  <c r="AF195" i="2"/>
  <c r="AG149" i="2"/>
  <c r="AG150" i="2"/>
  <c r="AG151" i="2"/>
  <c r="AG152" i="2"/>
  <c r="AG153" i="2"/>
  <c r="AG154" i="2"/>
  <c r="AG155" i="2"/>
  <c r="AG156" i="2"/>
  <c r="AG157" i="2"/>
  <c r="AG158" i="2"/>
  <c r="AG159" i="2"/>
  <c r="AG160" i="2"/>
  <c r="AG161" i="2"/>
  <c r="AG162" i="2"/>
  <c r="AG163" i="2"/>
  <c r="AG164" i="2"/>
  <c r="AG165" i="2"/>
  <c r="AG166" i="2"/>
  <c r="AG167" i="2"/>
  <c r="AG168" i="2"/>
  <c r="AG169" i="2"/>
  <c r="AG170" i="2"/>
  <c r="AG171" i="2"/>
  <c r="AG172" i="2"/>
  <c r="AG173" i="2"/>
  <c r="AG174" i="2"/>
  <c r="AG175" i="2"/>
  <c r="AG176" i="2"/>
  <c r="AG177" i="2"/>
  <c r="AG178" i="2"/>
  <c r="AG148" i="2"/>
  <c r="AF149" i="2"/>
  <c r="AF150" i="2"/>
  <c r="AF151" i="2"/>
  <c r="AF152" i="2"/>
  <c r="AF153" i="2"/>
  <c r="AF154" i="2"/>
  <c r="AF155" i="2"/>
  <c r="AF156" i="2"/>
  <c r="AF157" i="2"/>
  <c r="AF158" i="2"/>
  <c r="AF159" i="2"/>
  <c r="AF160" i="2"/>
  <c r="AF161" i="2"/>
  <c r="AF162" i="2"/>
  <c r="AF163" i="2"/>
  <c r="AF164" i="2"/>
  <c r="AF165" i="2"/>
  <c r="AF166" i="2"/>
  <c r="AF167" i="2"/>
  <c r="AF168" i="2"/>
  <c r="AF169" i="2"/>
  <c r="AF170" i="2"/>
  <c r="AF171" i="2"/>
  <c r="AF172" i="2"/>
  <c r="AF173" i="2"/>
  <c r="AF174" i="2"/>
  <c r="AF175" i="2"/>
  <c r="AF176" i="2"/>
  <c r="AF177" i="2"/>
  <c r="AF178" i="2"/>
  <c r="AF148" i="2"/>
  <c r="AG102" i="2"/>
  <c r="AG103" i="2"/>
  <c r="AG104" i="2"/>
  <c r="AG105" i="2"/>
  <c r="AG106" i="2"/>
  <c r="AG107" i="2"/>
  <c r="AG108" i="2"/>
  <c r="AG109" i="2"/>
  <c r="AG110" i="2"/>
  <c r="AG111" i="2"/>
  <c r="AG112" i="2"/>
  <c r="AG113" i="2"/>
  <c r="AG114" i="2"/>
  <c r="AG115" i="2"/>
  <c r="AG116" i="2"/>
  <c r="AG117" i="2"/>
  <c r="AG118" i="2"/>
  <c r="AG119" i="2"/>
  <c r="AG120" i="2"/>
  <c r="AG121" i="2"/>
  <c r="AG122" i="2"/>
  <c r="AG123" i="2"/>
  <c r="AG124" i="2"/>
  <c r="AG125" i="2"/>
  <c r="AG126" i="2"/>
  <c r="AG127" i="2"/>
  <c r="AG128" i="2"/>
  <c r="AG129" i="2"/>
  <c r="AG130" i="2"/>
  <c r="AG131" i="2"/>
  <c r="AG101" i="2"/>
  <c r="AF102" i="2"/>
  <c r="AF103" i="2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F122" i="2"/>
  <c r="AF123" i="2"/>
  <c r="AF124" i="2"/>
  <c r="AF125" i="2"/>
  <c r="AF126" i="2"/>
  <c r="AF127" i="2"/>
  <c r="AF128" i="2"/>
  <c r="AF129" i="2"/>
  <c r="AF130" i="2"/>
  <c r="AF131" i="2"/>
  <c r="AF101" i="2"/>
  <c r="M28" i="3" l="1"/>
  <c r="H28" i="3"/>
  <c r="M31" i="3"/>
  <c r="H31" i="3"/>
  <c r="M30" i="3" l="1"/>
  <c r="H30" i="3"/>
  <c r="M26" i="3"/>
  <c r="H26" i="3"/>
  <c r="H27" i="3"/>
  <c r="M27" i="3"/>
  <c r="AO516" i="2"/>
  <c r="AP516" i="2"/>
  <c r="AQ516" i="2"/>
  <c r="AR516" i="2"/>
  <c r="AS516" i="2"/>
  <c r="AT516" i="2"/>
  <c r="AU516" i="2"/>
  <c r="AV516" i="2"/>
  <c r="AW516" i="2"/>
  <c r="AX516" i="2"/>
  <c r="AY516" i="2"/>
  <c r="AZ516" i="2"/>
  <c r="BA516" i="2"/>
  <c r="BB516" i="2"/>
  <c r="BC516" i="2"/>
  <c r="AJ516" i="2"/>
  <c r="AO514" i="2"/>
  <c r="BC517" i="2"/>
  <c r="BB517" i="2"/>
  <c r="BA517" i="2"/>
  <c r="AZ517" i="2"/>
  <c r="AY517" i="2"/>
  <c r="AX517" i="2"/>
  <c r="AW517" i="2"/>
  <c r="AV517" i="2"/>
  <c r="AU517" i="2"/>
  <c r="AT517" i="2"/>
  <c r="AS517" i="2"/>
  <c r="AR517" i="2"/>
  <c r="AQ517" i="2"/>
  <c r="AP517" i="2"/>
  <c r="AO517" i="2"/>
  <c r="AJ517" i="2"/>
  <c r="AO469" i="2"/>
  <c r="AP469" i="2"/>
  <c r="AQ469" i="2"/>
  <c r="AR469" i="2"/>
  <c r="AS469" i="2"/>
  <c r="AT469" i="2"/>
  <c r="AU469" i="2"/>
  <c r="AV469" i="2"/>
  <c r="AW469" i="2"/>
  <c r="AX469" i="2"/>
  <c r="AY469" i="2"/>
  <c r="AZ469" i="2"/>
  <c r="BA469" i="2"/>
  <c r="BB469" i="2"/>
  <c r="BC469" i="2"/>
  <c r="AJ469" i="2"/>
  <c r="BC470" i="2"/>
  <c r="BB470" i="2"/>
  <c r="BA470" i="2"/>
  <c r="AZ470" i="2"/>
  <c r="AY470" i="2"/>
  <c r="AX470" i="2"/>
  <c r="AW470" i="2"/>
  <c r="AV470" i="2"/>
  <c r="AU470" i="2"/>
  <c r="AT470" i="2"/>
  <c r="AS470" i="2"/>
  <c r="AR470" i="2"/>
  <c r="AQ470" i="2"/>
  <c r="AP470" i="2"/>
  <c r="AO470" i="2"/>
  <c r="AJ470" i="2"/>
  <c r="AO422" i="2"/>
  <c r="AP422" i="2"/>
  <c r="AQ422" i="2"/>
  <c r="AR422" i="2"/>
  <c r="AS422" i="2"/>
  <c r="AT422" i="2"/>
  <c r="AU422" i="2"/>
  <c r="AV422" i="2"/>
  <c r="AW422" i="2"/>
  <c r="AX422" i="2"/>
  <c r="AY422" i="2"/>
  <c r="AZ422" i="2"/>
  <c r="BA422" i="2"/>
  <c r="BB422" i="2"/>
  <c r="BC422" i="2"/>
  <c r="AJ422" i="2"/>
  <c r="BC423" i="2"/>
  <c r="BB423" i="2"/>
  <c r="BA423" i="2"/>
  <c r="AZ423" i="2"/>
  <c r="AY423" i="2"/>
  <c r="AX423" i="2"/>
  <c r="AW423" i="2"/>
  <c r="AV423" i="2"/>
  <c r="AU423" i="2"/>
  <c r="AT423" i="2"/>
  <c r="AS423" i="2"/>
  <c r="AR423" i="2"/>
  <c r="AQ423" i="2"/>
  <c r="AP423" i="2"/>
  <c r="AO423" i="2"/>
  <c r="AJ423" i="2"/>
  <c r="AO375" i="2"/>
  <c r="AP375" i="2"/>
  <c r="AQ375" i="2"/>
  <c r="AR375" i="2"/>
  <c r="AS375" i="2"/>
  <c r="AT375" i="2"/>
  <c r="AU375" i="2"/>
  <c r="AV375" i="2"/>
  <c r="AW375" i="2"/>
  <c r="AX375" i="2"/>
  <c r="AY375" i="2"/>
  <c r="AZ375" i="2"/>
  <c r="BA375" i="2"/>
  <c r="BB375" i="2"/>
  <c r="BC375" i="2"/>
  <c r="AJ375" i="2"/>
  <c r="BC376" i="2"/>
  <c r="BB376" i="2"/>
  <c r="BA376" i="2"/>
  <c r="AZ376" i="2"/>
  <c r="AY376" i="2"/>
  <c r="AX376" i="2"/>
  <c r="AW376" i="2"/>
  <c r="AV376" i="2"/>
  <c r="AU376" i="2"/>
  <c r="AT376" i="2"/>
  <c r="AS376" i="2"/>
  <c r="AR376" i="2"/>
  <c r="AQ376" i="2"/>
  <c r="AP376" i="2"/>
  <c r="AO376" i="2"/>
  <c r="AJ376" i="2"/>
  <c r="AO328" i="2"/>
  <c r="AP328" i="2"/>
  <c r="AQ328" i="2"/>
  <c r="AR328" i="2"/>
  <c r="AS328" i="2"/>
  <c r="AT328" i="2"/>
  <c r="AU328" i="2"/>
  <c r="AV328" i="2"/>
  <c r="AW328" i="2"/>
  <c r="AX328" i="2"/>
  <c r="AY328" i="2"/>
  <c r="AZ328" i="2"/>
  <c r="BA328" i="2"/>
  <c r="BB328" i="2"/>
  <c r="BC328" i="2"/>
  <c r="AJ328" i="2"/>
  <c r="BC329" i="2"/>
  <c r="BB329" i="2"/>
  <c r="BA329" i="2"/>
  <c r="AZ329" i="2"/>
  <c r="AY329" i="2"/>
  <c r="AX329" i="2"/>
  <c r="AW329" i="2"/>
  <c r="AV329" i="2"/>
  <c r="AU329" i="2"/>
  <c r="AT329" i="2"/>
  <c r="AS329" i="2"/>
  <c r="AR329" i="2"/>
  <c r="AQ329" i="2"/>
  <c r="AP329" i="2"/>
  <c r="AO329" i="2"/>
  <c r="AJ329" i="2"/>
  <c r="AO326" i="2"/>
  <c r="AO281" i="2"/>
  <c r="AP281" i="2"/>
  <c r="AQ281" i="2"/>
  <c r="AR281" i="2"/>
  <c r="AS281" i="2"/>
  <c r="AT281" i="2"/>
  <c r="AU281" i="2"/>
  <c r="AV281" i="2"/>
  <c r="AW281" i="2"/>
  <c r="AX281" i="2"/>
  <c r="AY281" i="2"/>
  <c r="AZ281" i="2"/>
  <c r="BA281" i="2"/>
  <c r="BB281" i="2"/>
  <c r="BC281" i="2"/>
  <c r="AJ281" i="2"/>
  <c r="BC282" i="2"/>
  <c r="BB282" i="2"/>
  <c r="BA282" i="2"/>
  <c r="AZ282" i="2"/>
  <c r="AY282" i="2"/>
  <c r="AX282" i="2"/>
  <c r="AW282" i="2"/>
  <c r="AV282" i="2"/>
  <c r="AU282" i="2"/>
  <c r="AT282" i="2"/>
  <c r="AS282" i="2"/>
  <c r="AR282" i="2"/>
  <c r="AQ282" i="2"/>
  <c r="AP282" i="2"/>
  <c r="AO282" i="2"/>
  <c r="AJ282" i="2"/>
  <c r="AO279" i="2"/>
  <c r="BC235" i="2"/>
  <c r="BB235" i="2"/>
  <c r="BA235" i="2"/>
  <c r="AZ235" i="2"/>
  <c r="AY235" i="2"/>
  <c r="AX235" i="2"/>
  <c r="AW235" i="2"/>
  <c r="AV235" i="2"/>
  <c r="AU235" i="2"/>
  <c r="AT235" i="2"/>
  <c r="AS235" i="2"/>
  <c r="AR235" i="2"/>
  <c r="AQ235" i="2"/>
  <c r="AP235" i="2"/>
  <c r="AO235" i="2"/>
  <c r="AJ235" i="2"/>
  <c r="BC188" i="2"/>
  <c r="BB188" i="2"/>
  <c r="BA188" i="2"/>
  <c r="AZ188" i="2"/>
  <c r="AY188" i="2"/>
  <c r="AX188" i="2"/>
  <c r="AW188" i="2"/>
  <c r="AV188" i="2"/>
  <c r="AU188" i="2"/>
  <c r="AT188" i="2"/>
  <c r="AS188" i="2"/>
  <c r="AR188" i="2"/>
  <c r="AQ188" i="2"/>
  <c r="AP188" i="2"/>
  <c r="AO188" i="2"/>
  <c r="AJ188" i="2"/>
  <c r="BC141" i="2"/>
  <c r="BB141" i="2"/>
  <c r="BA141" i="2"/>
  <c r="AZ141" i="2"/>
  <c r="AY141" i="2"/>
  <c r="AX141" i="2"/>
  <c r="AW141" i="2"/>
  <c r="AV141" i="2"/>
  <c r="AU141" i="2"/>
  <c r="AT141" i="2"/>
  <c r="AS141" i="2"/>
  <c r="AR141" i="2"/>
  <c r="AQ141" i="2"/>
  <c r="AP141" i="2"/>
  <c r="AO141" i="2"/>
  <c r="AJ141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J94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B140" i="2"/>
  <c r="BC140" i="2"/>
  <c r="AJ140" i="2"/>
  <c r="AO187" i="2"/>
  <c r="AP187" i="2"/>
  <c r="AQ187" i="2"/>
  <c r="AR187" i="2"/>
  <c r="AS187" i="2"/>
  <c r="AT187" i="2"/>
  <c r="AU187" i="2"/>
  <c r="AV187" i="2"/>
  <c r="AW187" i="2"/>
  <c r="AX187" i="2"/>
  <c r="AY187" i="2"/>
  <c r="AZ187" i="2"/>
  <c r="BA187" i="2"/>
  <c r="BB187" i="2"/>
  <c r="BC187" i="2"/>
  <c r="AJ187" i="2"/>
  <c r="AO234" i="2"/>
  <c r="AP234" i="2"/>
  <c r="AQ234" i="2"/>
  <c r="AR234" i="2"/>
  <c r="AS234" i="2"/>
  <c r="AT234" i="2"/>
  <c r="AU234" i="2"/>
  <c r="AV234" i="2"/>
  <c r="AW234" i="2"/>
  <c r="AX234" i="2"/>
  <c r="AY234" i="2"/>
  <c r="AZ234" i="2"/>
  <c r="BA234" i="2"/>
  <c r="BB234" i="2"/>
  <c r="BC234" i="2"/>
  <c r="AJ234" i="2"/>
  <c r="AH524" i="2"/>
  <c r="BC518" i="2"/>
  <c r="BB518" i="2"/>
  <c r="BA518" i="2"/>
  <c r="AZ518" i="2"/>
  <c r="AY518" i="2"/>
  <c r="AX518" i="2"/>
  <c r="AW518" i="2"/>
  <c r="AV518" i="2"/>
  <c r="AU518" i="2"/>
  <c r="AT518" i="2"/>
  <c r="AS518" i="2"/>
  <c r="AR518" i="2"/>
  <c r="AQ518" i="2"/>
  <c r="AP518" i="2"/>
  <c r="AO518" i="2"/>
  <c r="AJ518" i="2"/>
  <c r="AU513" i="2"/>
  <c r="AH477" i="2"/>
  <c r="BC471" i="2"/>
  <c r="BB471" i="2"/>
  <c r="BA471" i="2"/>
  <c r="AZ471" i="2"/>
  <c r="AY471" i="2"/>
  <c r="AX471" i="2"/>
  <c r="AW471" i="2"/>
  <c r="AV471" i="2"/>
  <c r="AU471" i="2"/>
  <c r="AT471" i="2"/>
  <c r="AS471" i="2"/>
  <c r="AR471" i="2"/>
  <c r="AQ471" i="2"/>
  <c r="AP471" i="2"/>
  <c r="AO471" i="2"/>
  <c r="AJ471" i="2"/>
  <c r="AO467" i="2"/>
  <c r="AU466" i="2"/>
  <c r="AH430" i="2"/>
  <c r="BC424" i="2"/>
  <c r="BB424" i="2"/>
  <c r="BA424" i="2"/>
  <c r="AZ424" i="2"/>
  <c r="AY424" i="2"/>
  <c r="AX424" i="2"/>
  <c r="AW424" i="2"/>
  <c r="AV424" i="2"/>
  <c r="AU424" i="2"/>
  <c r="AT424" i="2"/>
  <c r="AS424" i="2"/>
  <c r="AR424" i="2"/>
  <c r="AQ424" i="2"/>
  <c r="AP424" i="2"/>
  <c r="AO424" i="2"/>
  <c r="AJ424" i="2"/>
  <c r="AO420" i="2"/>
  <c r="AU419" i="2"/>
  <c r="AH383" i="2"/>
  <c r="BC377" i="2"/>
  <c r="BB377" i="2"/>
  <c r="BA377" i="2"/>
  <c r="AZ377" i="2"/>
  <c r="AY377" i="2"/>
  <c r="AX377" i="2"/>
  <c r="AW377" i="2"/>
  <c r="AV377" i="2"/>
  <c r="AU377" i="2"/>
  <c r="AT377" i="2"/>
  <c r="AS377" i="2"/>
  <c r="AR377" i="2"/>
  <c r="AQ377" i="2"/>
  <c r="AP377" i="2"/>
  <c r="AO377" i="2"/>
  <c r="AJ377" i="2"/>
  <c r="AO373" i="2"/>
  <c r="AU372" i="2"/>
  <c r="AH336" i="2"/>
  <c r="BC330" i="2"/>
  <c r="BB330" i="2"/>
  <c r="BA330" i="2"/>
  <c r="AZ330" i="2"/>
  <c r="AY330" i="2"/>
  <c r="AX330" i="2"/>
  <c r="AW330" i="2"/>
  <c r="AV330" i="2"/>
  <c r="AU330" i="2"/>
  <c r="AT330" i="2"/>
  <c r="AS330" i="2"/>
  <c r="AR330" i="2"/>
  <c r="AQ330" i="2"/>
  <c r="AP330" i="2"/>
  <c r="AO330" i="2"/>
  <c r="AJ330" i="2"/>
  <c r="AU325" i="2"/>
  <c r="AH289" i="2"/>
  <c r="BC283" i="2"/>
  <c r="BB283" i="2"/>
  <c r="BA283" i="2"/>
  <c r="AZ283" i="2"/>
  <c r="AY283" i="2"/>
  <c r="AX283" i="2"/>
  <c r="AW283" i="2"/>
  <c r="AV283" i="2"/>
  <c r="AU283" i="2"/>
  <c r="AT283" i="2"/>
  <c r="AS283" i="2"/>
  <c r="AR283" i="2"/>
  <c r="AQ283" i="2"/>
  <c r="AP283" i="2"/>
  <c r="AO283" i="2"/>
  <c r="AJ283" i="2"/>
  <c r="AU278" i="2"/>
  <c r="AH242" i="2"/>
  <c r="BC236" i="2"/>
  <c r="BB236" i="2"/>
  <c r="BA236" i="2"/>
  <c r="AZ236" i="2"/>
  <c r="AY236" i="2"/>
  <c r="AX236" i="2"/>
  <c r="AW236" i="2"/>
  <c r="AV236" i="2"/>
  <c r="AU236" i="2"/>
  <c r="AT236" i="2"/>
  <c r="AS236" i="2"/>
  <c r="AR236" i="2"/>
  <c r="AQ236" i="2"/>
  <c r="AP236" i="2"/>
  <c r="AO236" i="2"/>
  <c r="AJ236" i="2"/>
  <c r="AU231" i="2"/>
  <c r="AH195" i="2"/>
  <c r="BC189" i="2"/>
  <c r="BB189" i="2"/>
  <c r="BA189" i="2"/>
  <c r="AZ189" i="2"/>
  <c r="AY189" i="2"/>
  <c r="AX189" i="2"/>
  <c r="AW189" i="2"/>
  <c r="AV189" i="2"/>
  <c r="AU189" i="2"/>
  <c r="AT189" i="2"/>
  <c r="AS189" i="2"/>
  <c r="AR189" i="2"/>
  <c r="AQ189" i="2"/>
  <c r="AP189" i="2"/>
  <c r="AO189" i="2"/>
  <c r="AJ189" i="2"/>
  <c r="AU184" i="2"/>
  <c r="AH148" i="2"/>
  <c r="BC142" i="2"/>
  <c r="BB142" i="2"/>
  <c r="BA142" i="2"/>
  <c r="AZ142" i="2"/>
  <c r="AY142" i="2"/>
  <c r="AX142" i="2"/>
  <c r="AW142" i="2"/>
  <c r="AV142" i="2"/>
  <c r="AU142" i="2"/>
  <c r="AT142" i="2"/>
  <c r="AS142" i="2"/>
  <c r="AR142" i="2"/>
  <c r="AQ142" i="2"/>
  <c r="AP142" i="2"/>
  <c r="AO142" i="2"/>
  <c r="AJ142" i="2"/>
  <c r="AO138" i="2"/>
  <c r="AU137" i="2"/>
  <c r="AH101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J95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J93" i="2"/>
  <c r="AO91" i="2"/>
  <c r="AU90" i="2"/>
  <c r="AG84" i="2"/>
  <c r="AF84" i="2"/>
  <c r="AH54" i="2"/>
  <c r="AO40" i="2"/>
  <c r="BE39" i="2"/>
  <c r="F13" i="1"/>
  <c r="B13" i="1"/>
  <c r="F12" i="1"/>
  <c r="B12" i="1"/>
  <c r="F11" i="1"/>
  <c r="B11" i="1"/>
  <c r="F10" i="1"/>
  <c r="B10" i="1"/>
  <c r="F9" i="1"/>
  <c r="B9" i="1"/>
  <c r="F5" i="1"/>
  <c r="B5" i="1"/>
  <c r="F4" i="1"/>
  <c r="B4" i="1"/>
  <c r="F2" i="1"/>
  <c r="F8" i="1" s="1"/>
  <c r="B2" i="1"/>
  <c r="B3" i="1" s="1"/>
  <c r="F1" i="1"/>
  <c r="B1" i="1"/>
  <c r="M29" i="3" l="1"/>
  <c r="H29" i="3"/>
  <c r="AP48" i="2"/>
  <c r="AS48" i="2"/>
  <c r="AP96" i="2"/>
  <c r="AX96" i="2"/>
  <c r="AS96" i="2"/>
  <c r="BA96" i="2"/>
  <c r="AO96" i="2"/>
  <c r="AW96" i="2"/>
  <c r="AR96" i="2"/>
  <c r="AZ96" i="2"/>
  <c r="AQ96" i="2"/>
  <c r="AY96" i="2"/>
  <c r="AJ96" i="2"/>
  <c r="AV96" i="2"/>
  <c r="AQ519" i="2"/>
  <c r="AW378" i="2"/>
  <c r="AS472" i="2"/>
  <c r="AH290" i="2"/>
  <c r="AH291" i="2" s="1"/>
  <c r="AH292" i="2" s="1"/>
  <c r="AH293" i="2" s="1"/>
  <c r="AH294" i="2" s="1"/>
  <c r="AH295" i="2" s="1"/>
  <c r="AH296" i="2" s="1"/>
  <c r="AH297" i="2" s="1"/>
  <c r="AH298" i="2" s="1"/>
  <c r="AH299" i="2" s="1"/>
  <c r="AH300" i="2" s="1"/>
  <c r="AH301" i="2" s="1"/>
  <c r="AH302" i="2" s="1"/>
  <c r="AH303" i="2" s="1"/>
  <c r="AH304" i="2" s="1"/>
  <c r="AH305" i="2" s="1"/>
  <c r="AH306" i="2" s="1"/>
  <c r="AH307" i="2" s="1"/>
  <c r="AH308" i="2" s="1"/>
  <c r="AH309" i="2" s="1"/>
  <c r="AH310" i="2" s="1"/>
  <c r="AH311" i="2" s="1"/>
  <c r="AH312" i="2" s="1"/>
  <c r="AH313" i="2" s="1"/>
  <c r="AH314" i="2" s="1"/>
  <c r="AH315" i="2" s="1"/>
  <c r="AH316" i="2" s="1"/>
  <c r="AH317" i="2" s="1"/>
  <c r="AH318" i="2" s="1"/>
  <c r="AH319" i="2" s="1"/>
  <c r="AU96" i="2"/>
  <c r="BC96" i="2"/>
  <c r="AV48" i="2"/>
  <c r="AM48" i="2"/>
  <c r="AS519" i="2"/>
  <c r="AT96" i="2"/>
  <c r="BB96" i="2"/>
  <c r="AO331" i="2"/>
  <c r="AO425" i="2"/>
  <c r="AR519" i="2"/>
  <c r="AX237" i="2"/>
  <c r="AP237" i="2"/>
  <c r="AX190" i="2"/>
  <c r="AP190" i="2"/>
  <c r="AX143" i="2"/>
  <c r="AP143" i="2"/>
  <c r="AY284" i="2"/>
  <c r="AQ284" i="2"/>
  <c r="BA331" i="2"/>
  <c r="AS331" i="2"/>
  <c r="BA378" i="2"/>
  <c r="AS378" i="2"/>
  <c r="BB425" i="2"/>
  <c r="AT425" i="2"/>
  <c r="BB472" i="2"/>
  <c r="AT472" i="2"/>
  <c r="BC519" i="2"/>
  <c r="AU519" i="2"/>
  <c r="AW237" i="2"/>
  <c r="AO237" i="2"/>
  <c r="AW190" i="2"/>
  <c r="AO190" i="2"/>
  <c r="AW143" i="2"/>
  <c r="AO143" i="2"/>
  <c r="AX284" i="2"/>
  <c r="AP284" i="2"/>
  <c r="AZ331" i="2"/>
  <c r="AR331" i="2"/>
  <c r="AZ378" i="2"/>
  <c r="AR378" i="2"/>
  <c r="BA425" i="2"/>
  <c r="AS425" i="2"/>
  <c r="BA472" i="2"/>
  <c r="BB519" i="2"/>
  <c r="AT519" i="2"/>
  <c r="AJ237" i="2"/>
  <c r="AV237" i="2"/>
  <c r="AJ190" i="2"/>
  <c r="AV190" i="2"/>
  <c r="AJ143" i="2"/>
  <c r="AV143" i="2"/>
  <c r="AW284" i="2"/>
  <c r="AO284" i="2"/>
  <c r="AY331" i="2"/>
  <c r="AQ331" i="2"/>
  <c r="AY378" i="2"/>
  <c r="AQ378" i="2"/>
  <c r="AZ425" i="2"/>
  <c r="AR425" i="2"/>
  <c r="AZ472" i="2"/>
  <c r="AR472" i="2"/>
  <c r="BA519" i="2"/>
  <c r="BC237" i="2"/>
  <c r="AU237" i="2"/>
  <c r="BC190" i="2"/>
  <c r="AU190" i="2"/>
  <c r="BC143" i="2"/>
  <c r="AU143" i="2"/>
  <c r="AJ284" i="2"/>
  <c r="AV284" i="2"/>
  <c r="AX331" i="2"/>
  <c r="AP331" i="2"/>
  <c r="AX378" i="2"/>
  <c r="AP378" i="2"/>
  <c r="AY425" i="2"/>
  <c r="AQ425" i="2"/>
  <c r="AY472" i="2"/>
  <c r="AQ472" i="2"/>
  <c r="AZ519" i="2"/>
  <c r="BB237" i="2"/>
  <c r="AT237" i="2"/>
  <c r="BB190" i="2"/>
  <c r="AT190" i="2"/>
  <c r="BB143" i="2"/>
  <c r="AT143" i="2"/>
  <c r="BC284" i="2"/>
  <c r="AU284" i="2"/>
  <c r="AW331" i="2"/>
  <c r="AO378" i="2"/>
  <c r="AX425" i="2"/>
  <c r="AP425" i="2"/>
  <c r="AX472" i="2"/>
  <c r="AP472" i="2"/>
  <c r="AY519" i="2"/>
  <c r="BA237" i="2"/>
  <c r="AS237" i="2"/>
  <c r="BA190" i="2"/>
  <c r="AS190" i="2"/>
  <c r="BA143" i="2"/>
  <c r="AS143" i="2"/>
  <c r="BB284" i="2"/>
  <c r="AT284" i="2"/>
  <c r="AJ331" i="2"/>
  <c r="AV331" i="2"/>
  <c r="AJ378" i="2"/>
  <c r="AV378" i="2"/>
  <c r="AW425" i="2"/>
  <c r="AW472" i="2"/>
  <c r="AO472" i="2"/>
  <c r="AX519" i="2"/>
  <c r="AP519" i="2"/>
  <c r="AZ237" i="2"/>
  <c r="AR237" i="2"/>
  <c r="AZ190" i="2"/>
  <c r="AR190" i="2"/>
  <c r="AZ143" i="2"/>
  <c r="AR143" i="2"/>
  <c r="BA284" i="2"/>
  <c r="AS284" i="2"/>
  <c r="BC331" i="2"/>
  <c r="AU331" i="2"/>
  <c r="BC378" i="2"/>
  <c r="AU378" i="2"/>
  <c r="AJ425" i="2"/>
  <c r="AV425" i="2"/>
  <c r="AJ472" i="2"/>
  <c r="AV472" i="2"/>
  <c r="AW519" i="2"/>
  <c r="AO519" i="2"/>
  <c r="AY237" i="2"/>
  <c r="AQ237" i="2"/>
  <c r="AY190" i="2"/>
  <c r="AQ190" i="2"/>
  <c r="AY143" i="2"/>
  <c r="AQ143" i="2"/>
  <c r="AZ284" i="2"/>
  <c r="AR284" i="2"/>
  <c r="BB331" i="2"/>
  <c r="AT331" i="2"/>
  <c r="BB378" i="2"/>
  <c r="AT378" i="2"/>
  <c r="BC425" i="2"/>
  <c r="AU425" i="2"/>
  <c r="BC472" i="2"/>
  <c r="AU472" i="2"/>
  <c r="AJ519" i="2"/>
  <c r="AV519" i="2"/>
  <c r="AH525" i="2"/>
  <c r="AH526" i="2" s="1"/>
  <c r="AH527" i="2" s="1"/>
  <c r="AH528" i="2" s="1"/>
  <c r="AH529" i="2" s="1"/>
  <c r="AH530" i="2" s="1"/>
  <c r="AH531" i="2" s="1"/>
  <c r="AH532" i="2" s="1"/>
  <c r="AH533" i="2" s="1"/>
  <c r="AH534" i="2" s="1"/>
  <c r="AH535" i="2" s="1"/>
  <c r="AH536" i="2" s="1"/>
  <c r="AH537" i="2" s="1"/>
  <c r="AH538" i="2" s="1"/>
  <c r="AH539" i="2" s="1"/>
  <c r="AH540" i="2" s="1"/>
  <c r="AH541" i="2" s="1"/>
  <c r="AH542" i="2" s="1"/>
  <c r="AH543" i="2" s="1"/>
  <c r="AH544" i="2" s="1"/>
  <c r="AH545" i="2" s="1"/>
  <c r="AH546" i="2" s="1"/>
  <c r="AH547" i="2" s="1"/>
  <c r="AH548" i="2" s="1"/>
  <c r="AH549" i="2" s="1"/>
  <c r="AH550" i="2" s="1"/>
  <c r="AH551" i="2" s="1"/>
  <c r="AH552" i="2" s="1"/>
  <c r="AH553" i="2" s="1"/>
  <c r="AH554" i="2" s="1"/>
  <c r="AH243" i="2"/>
  <c r="AH244" i="2" s="1"/>
  <c r="AH245" i="2" s="1"/>
  <c r="AH246" i="2" s="1"/>
  <c r="AH247" i="2" s="1"/>
  <c r="AH248" i="2" s="1"/>
  <c r="AH249" i="2" s="1"/>
  <c r="AH250" i="2" s="1"/>
  <c r="AH251" i="2" s="1"/>
  <c r="AH252" i="2" s="1"/>
  <c r="AH253" i="2" s="1"/>
  <c r="AH254" i="2" s="1"/>
  <c r="AH255" i="2" s="1"/>
  <c r="AH256" i="2" s="1"/>
  <c r="AH257" i="2" s="1"/>
  <c r="AH258" i="2" s="1"/>
  <c r="AH259" i="2" s="1"/>
  <c r="AH260" i="2" s="1"/>
  <c r="AH261" i="2" s="1"/>
  <c r="AH262" i="2" s="1"/>
  <c r="AH263" i="2" s="1"/>
  <c r="AH264" i="2" s="1"/>
  <c r="AH265" i="2" s="1"/>
  <c r="AH266" i="2" s="1"/>
  <c r="AH267" i="2" s="1"/>
  <c r="AH268" i="2" s="1"/>
  <c r="AH269" i="2" s="1"/>
  <c r="AH270" i="2" s="1"/>
  <c r="AH271" i="2" s="1"/>
  <c r="AH272" i="2" s="1"/>
  <c r="AH102" i="2"/>
  <c r="AH103" i="2" s="1"/>
  <c r="AH104" i="2" s="1"/>
  <c r="AH105" i="2" s="1"/>
  <c r="AH106" i="2" s="1"/>
  <c r="AH107" i="2" s="1"/>
  <c r="AH108" i="2" s="1"/>
  <c r="AH109" i="2" s="1"/>
  <c r="AH110" i="2" s="1"/>
  <c r="AH111" i="2" s="1"/>
  <c r="AH112" i="2" s="1"/>
  <c r="AH113" i="2" s="1"/>
  <c r="AH114" i="2" s="1"/>
  <c r="AH115" i="2" s="1"/>
  <c r="AH116" i="2" s="1"/>
  <c r="AH117" i="2" s="1"/>
  <c r="AH118" i="2" s="1"/>
  <c r="AH119" i="2" s="1"/>
  <c r="AH120" i="2" s="1"/>
  <c r="AH121" i="2" s="1"/>
  <c r="AH122" i="2" s="1"/>
  <c r="AH123" i="2" s="1"/>
  <c r="AH124" i="2" s="1"/>
  <c r="AH125" i="2" s="1"/>
  <c r="AH126" i="2" s="1"/>
  <c r="AH127" i="2" s="1"/>
  <c r="AH128" i="2" s="1"/>
  <c r="AH129" i="2" s="1"/>
  <c r="AH130" i="2" s="1"/>
  <c r="AH131" i="2" s="1"/>
  <c r="AH149" i="2"/>
  <c r="AH150" i="2" s="1"/>
  <c r="AH151" i="2" s="1"/>
  <c r="AH152" i="2" s="1"/>
  <c r="AH153" i="2" s="1"/>
  <c r="AH154" i="2" s="1"/>
  <c r="AH155" i="2" s="1"/>
  <c r="AH156" i="2" s="1"/>
  <c r="AH157" i="2" s="1"/>
  <c r="AH158" i="2" s="1"/>
  <c r="AH159" i="2" s="1"/>
  <c r="AH160" i="2" s="1"/>
  <c r="AH161" i="2" s="1"/>
  <c r="AH162" i="2" s="1"/>
  <c r="AH163" i="2" s="1"/>
  <c r="AH164" i="2" s="1"/>
  <c r="AH165" i="2" s="1"/>
  <c r="AH166" i="2" s="1"/>
  <c r="AH167" i="2" s="1"/>
  <c r="AH168" i="2" s="1"/>
  <c r="AH169" i="2" s="1"/>
  <c r="AH170" i="2" s="1"/>
  <c r="AH171" i="2" s="1"/>
  <c r="AH172" i="2" s="1"/>
  <c r="AH173" i="2" s="1"/>
  <c r="AH174" i="2" s="1"/>
  <c r="AH175" i="2" s="1"/>
  <c r="AH176" i="2" s="1"/>
  <c r="AH177" i="2" s="1"/>
  <c r="AH178" i="2" s="1"/>
  <c r="AH196" i="2"/>
  <c r="AH197" i="2" s="1"/>
  <c r="AH198" i="2" s="1"/>
  <c r="AH199" i="2" s="1"/>
  <c r="AH200" i="2" s="1"/>
  <c r="AH201" i="2" s="1"/>
  <c r="AH202" i="2" s="1"/>
  <c r="AH203" i="2" s="1"/>
  <c r="AH204" i="2" s="1"/>
  <c r="AH205" i="2" s="1"/>
  <c r="AH206" i="2" s="1"/>
  <c r="AH207" i="2" s="1"/>
  <c r="AH208" i="2" s="1"/>
  <c r="AH209" i="2" s="1"/>
  <c r="AH210" i="2" s="1"/>
  <c r="AH211" i="2" s="1"/>
  <c r="AH212" i="2" s="1"/>
  <c r="AH213" i="2" s="1"/>
  <c r="AH214" i="2" s="1"/>
  <c r="AH215" i="2" s="1"/>
  <c r="AH216" i="2" s="1"/>
  <c r="AH217" i="2" s="1"/>
  <c r="AH218" i="2" s="1"/>
  <c r="AH219" i="2" s="1"/>
  <c r="AH220" i="2" s="1"/>
  <c r="AH221" i="2" s="1"/>
  <c r="AH222" i="2" s="1"/>
  <c r="AH223" i="2" s="1"/>
  <c r="AH224" i="2" s="1"/>
  <c r="AH225" i="2" s="1"/>
  <c r="AH478" i="2"/>
  <c r="AH479" i="2" s="1"/>
  <c r="AH480" i="2" s="1"/>
  <c r="AH481" i="2" s="1"/>
  <c r="AH482" i="2" s="1"/>
  <c r="AH483" i="2" s="1"/>
  <c r="AH484" i="2" s="1"/>
  <c r="AH485" i="2" s="1"/>
  <c r="AH486" i="2" s="1"/>
  <c r="AH487" i="2" s="1"/>
  <c r="AH488" i="2" s="1"/>
  <c r="AH489" i="2" s="1"/>
  <c r="AH490" i="2" s="1"/>
  <c r="AH491" i="2" s="1"/>
  <c r="AH492" i="2" s="1"/>
  <c r="AH493" i="2" s="1"/>
  <c r="AH494" i="2" s="1"/>
  <c r="AH495" i="2" s="1"/>
  <c r="AH496" i="2" s="1"/>
  <c r="AH497" i="2" s="1"/>
  <c r="AH498" i="2" s="1"/>
  <c r="AH499" i="2" s="1"/>
  <c r="AH500" i="2" s="1"/>
  <c r="AH501" i="2" s="1"/>
  <c r="AH502" i="2" s="1"/>
  <c r="AH503" i="2" s="1"/>
  <c r="AH504" i="2" s="1"/>
  <c r="AH505" i="2" s="1"/>
  <c r="AH506" i="2" s="1"/>
  <c r="AH507" i="2" s="1"/>
  <c r="AH431" i="2"/>
  <c r="AH432" i="2" s="1"/>
  <c r="AH433" i="2" s="1"/>
  <c r="AH434" i="2" s="1"/>
  <c r="AH435" i="2" s="1"/>
  <c r="AH436" i="2" s="1"/>
  <c r="AH437" i="2" s="1"/>
  <c r="AH438" i="2" s="1"/>
  <c r="AH439" i="2" s="1"/>
  <c r="AH440" i="2" s="1"/>
  <c r="AH441" i="2" s="1"/>
  <c r="AH442" i="2" s="1"/>
  <c r="AH443" i="2" s="1"/>
  <c r="AH444" i="2" s="1"/>
  <c r="AH445" i="2" s="1"/>
  <c r="AH446" i="2" s="1"/>
  <c r="AH447" i="2" s="1"/>
  <c r="AH448" i="2" s="1"/>
  <c r="AH449" i="2" s="1"/>
  <c r="AH450" i="2" s="1"/>
  <c r="AH451" i="2" s="1"/>
  <c r="AH452" i="2" s="1"/>
  <c r="AH453" i="2" s="1"/>
  <c r="AH454" i="2" s="1"/>
  <c r="AH455" i="2" s="1"/>
  <c r="AH456" i="2" s="1"/>
  <c r="AH457" i="2" s="1"/>
  <c r="AH458" i="2" s="1"/>
  <c r="AH459" i="2" s="1"/>
  <c r="AH460" i="2" s="1"/>
  <c r="AH384" i="2"/>
  <c r="AH385" i="2" s="1"/>
  <c r="AH386" i="2" s="1"/>
  <c r="AH387" i="2" s="1"/>
  <c r="AH388" i="2" s="1"/>
  <c r="AH389" i="2" s="1"/>
  <c r="AH390" i="2" s="1"/>
  <c r="AH391" i="2" s="1"/>
  <c r="AH392" i="2" s="1"/>
  <c r="AH393" i="2" s="1"/>
  <c r="AH394" i="2" s="1"/>
  <c r="AH395" i="2" s="1"/>
  <c r="AH396" i="2" s="1"/>
  <c r="AH397" i="2" s="1"/>
  <c r="AH398" i="2" s="1"/>
  <c r="AH399" i="2" s="1"/>
  <c r="AH400" i="2" s="1"/>
  <c r="AH401" i="2" s="1"/>
  <c r="AH402" i="2" s="1"/>
  <c r="AH403" i="2" s="1"/>
  <c r="AH404" i="2" s="1"/>
  <c r="AH405" i="2" s="1"/>
  <c r="AH406" i="2" s="1"/>
  <c r="AH407" i="2" s="1"/>
  <c r="AH408" i="2" s="1"/>
  <c r="AH409" i="2" s="1"/>
  <c r="AH410" i="2" s="1"/>
  <c r="AH411" i="2" s="1"/>
  <c r="AH412" i="2" s="1"/>
  <c r="AH413" i="2" s="1"/>
  <c r="AH337" i="2"/>
  <c r="AH338" i="2" s="1"/>
  <c r="AH339" i="2" s="1"/>
  <c r="AH340" i="2" s="1"/>
  <c r="AH341" i="2" s="1"/>
  <c r="AH342" i="2" s="1"/>
  <c r="AH343" i="2" s="1"/>
  <c r="AH344" i="2" s="1"/>
  <c r="AH345" i="2" s="1"/>
  <c r="AH346" i="2" s="1"/>
  <c r="AH347" i="2" s="1"/>
  <c r="AH348" i="2" s="1"/>
  <c r="AH349" i="2" s="1"/>
  <c r="AH350" i="2" s="1"/>
  <c r="AH351" i="2" s="1"/>
  <c r="AH352" i="2" s="1"/>
  <c r="AH353" i="2" s="1"/>
  <c r="AH354" i="2" s="1"/>
  <c r="AH355" i="2" s="1"/>
  <c r="AH356" i="2" s="1"/>
  <c r="AH357" i="2" s="1"/>
  <c r="AH358" i="2" s="1"/>
  <c r="AH359" i="2" s="1"/>
  <c r="AH360" i="2" s="1"/>
  <c r="AH361" i="2" s="1"/>
  <c r="AH362" i="2" s="1"/>
  <c r="AH363" i="2" s="1"/>
  <c r="AH364" i="2" s="1"/>
  <c r="AH365" i="2" s="1"/>
  <c r="AH366" i="2" s="1"/>
  <c r="AH55" i="2"/>
  <c r="AH56" i="2" s="1"/>
  <c r="AH57" i="2" s="1"/>
  <c r="AH58" i="2" s="1"/>
  <c r="AH59" i="2" s="1"/>
  <c r="AH60" i="2" s="1"/>
  <c r="AH61" i="2" s="1"/>
  <c r="AH62" i="2" s="1"/>
  <c r="AH63" i="2" s="1"/>
  <c r="AH64" i="2" s="1"/>
  <c r="AH65" i="2" s="1"/>
  <c r="AH66" i="2" s="1"/>
  <c r="AH67" i="2" s="1"/>
  <c r="AH68" i="2" s="1"/>
  <c r="AH69" i="2" s="1"/>
  <c r="AH70" i="2" s="1"/>
  <c r="AH71" i="2" s="1"/>
  <c r="AH72" i="2" s="1"/>
  <c r="AH73" i="2" s="1"/>
  <c r="AH74" i="2" s="1"/>
  <c r="AH75" i="2" s="1"/>
  <c r="AH76" i="2" s="1"/>
  <c r="AH77" i="2" s="1"/>
  <c r="AH78" i="2" s="1"/>
  <c r="AH79" i="2" s="1"/>
  <c r="AH80" i="2" s="1"/>
  <c r="AH81" i="2" s="1"/>
  <c r="AH82" i="2" s="1"/>
  <c r="AH83" i="2" s="1"/>
  <c r="AH84" i="2" s="1"/>
  <c r="F6" i="1"/>
  <c r="B6" i="1"/>
  <c r="F3" i="1"/>
  <c r="F7" i="1"/>
  <c r="B7" i="1"/>
  <c r="B8" i="1"/>
  <c r="H25" i="3" l="1"/>
  <c r="M25" i="3"/>
</calcChain>
</file>

<file path=xl/sharedStrings.xml><?xml version="1.0" encoding="utf-8"?>
<sst xmlns="http://schemas.openxmlformats.org/spreadsheetml/2006/main" count="473" uniqueCount="130">
  <si>
    <t>Jour de l'an</t>
  </si>
  <si>
    <t>année</t>
  </si>
  <si>
    <t>service</t>
  </si>
  <si>
    <t>Pâques</t>
  </si>
  <si>
    <t>MAT</t>
  </si>
  <si>
    <t>Lundi de Pâques</t>
  </si>
  <si>
    <t>PRIM</t>
  </si>
  <si>
    <t>Fête du travail</t>
  </si>
  <si>
    <t>Armistice 39/45</t>
  </si>
  <si>
    <t>Ascension</t>
  </si>
  <si>
    <t>Pentecôte</t>
  </si>
  <si>
    <t>Lundi de Pentecôte</t>
  </si>
  <si>
    <t>Fête national</t>
  </si>
  <si>
    <t>Assomption</t>
  </si>
  <si>
    <t>Toussaint</t>
  </si>
  <si>
    <t>Armistice 14/18</t>
  </si>
  <si>
    <t>Noël</t>
  </si>
  <si>
    <t>Vacances Scolaires</t>
  </si>
  <si>
    <t>Automne</t>
  </si>
  <si>
    <t>Fin d'année</t>
  </si>
  <si>
    <t>Hivers</t>
  </si>
  <si>
    <t>Printemps</t>
  </si>
  <si>
    <t>Eté</t>
  </si>
  <si>
    <t>Référente du site</t>
  </si>
  <si>
    <t>Nom</t>
  </si>
  <si>
    <t>Prénom</t>
  </si>
  <si>
    <t>AFFECTATION</t>
  </si>
  <si>
    <t>GM</t>
  </si>
  <si>
    <t>TM</t>
  </si>
  <si>
    <t>GS</t>
  </si>
  <si>
    <t>E</t>
  </si>
  <si>
    <t>ACS</t>
  </si>
  <si>
    <t>REUNION</t>
  </si>
  <si>
    <t>R</t>
  </si>
  <si>
    <t>REF</t>
  </si>
  <si>
    <t>D</t>
  </si>
  <si>
    <t>F</t>
  </si>
  <si>
    <t>07h15</t>
  </si>
  <si>
    <t>08h30</t>
  </si>
  <si>
    <t>11h30</t>
  </si>
  <si>
    <t>13h45</t>
  </si>
  <si>
    <t>16h30</t>
  </si>
  <si>
    <t>18h00</t>
  </si>
  <si>
    <t>17h30</t>
  </si>
  <si>
    <t>00h30</t>
  </si>
  <si>
    <t>01h00</t>
  </si>
  <si>
    <t>Catherine</t>
  </si>
  <si>
    <t>Guillot</t>
  </si>
  <si>
    <t>Nadine</t>
  </si>
  <si>
    <t>Nectoux</t>
  </si>
  <si>
    <t>Marion</t>
  </si>
  <si>
    <t>Reygianeri</t>
  </si>
  <si>
    <t>Yael</t>
  </si>
  <si>
    <t>Bicanin</t>
  </si>
  <si>
    <t>Dominique</t>
  </si>
  <si>
    <t>Srihi</t>
  </si>
  <si>
    <t>Alhem</t>
  </si>
  <si>
    <t>P</t>
  </si>
  <si>
    <t>Présent</t>
  </si>
  <si>
    <t>A</t>
  </si>
  <si>
    <t>Absent</t>
  </si>
  <si>
    <t>M</t>
  </si>
  <si>
    <t>Maladie</t>
  </si>
  <si>
    <t>Date début</t>
  </si>
  <si>
    <t>MOIS DE</t>
  </si>
  <si>
    <t>Formation</t>
  </si>
  <si>
    <t>Date fin</t>
  </si>
  <si>
    <t>C</t>
  </si>
  <si>
    <t>Congé</t>
  </si>
  <si>
    <t>G</t>
  </si>
  <si>
    <t>Gréviste</t>
  </si>
  <si>
    <t>Nombre jours</t>
  </si>
  <si>
    <t>Total Heures</t>
  </si>
  <si>
    <t>Jours effectués</t>
  </si>
  <si>
    <t>Animateurs</t>
  </si>
  <si>
    <t>CALCUL EFFECTIF</t>
  </si>
  <si>
    <t>Maternelle</t>
  </si>
  <si>
    <t>Primaire</t>
  </si>
  <si>
    <t>Besoin animateur</t>
  </si>
  <si>
    <t>Marie Curie</t>
  </si>
  <si>
    <t>Raymond Rochette</t>
  </si>
  <si>
    <t>Rosa parks</t>
  </si>
  <si>
    <t>Charles de Gaulle</t>
  </si>
  <si>
    <t>Sud Michelet</t>
  </si>
  <si>
    <t>Charmille</t>
  </si>
  <si>
    <t>Victor Hugo</t>
  </si>
  <si>
    <t>HC</t>
  </si>
  <si>
    <t>HS</t>
  </si>
  <si>
    <t>LISTING ANIMATEURS</t>
  </si>
  <si>
    <t>EQUIPE</t>
  </si>
  <si>
    <t>SUIVI PERISCOLAIRE</t>
  </si>
  <si>
    <t>Date "portes ouvertes"</t>
  </si>
  <si>
    <t>Andrejeswki</t>
  </si>
  <si>
    <t>Catherine Andrejeswki</t>
  </si>
  <si>
    <t>SPE</t>
  </si>
  <si>
    <t>S1</t>
  </si>
  <si>
    <t>S2</t>
  </si>
  <si>
    <t>Renfort</t>
  </si>
  <si>
    <t>Effectif Réel</t>
  </si>
  <si>
    <t>Grille entretien vierge</t>
  </si>
  <si>
    <t>Charte periscolaire</t>
  </si>
  <si>
    <t>TEST CLAS</t>
  </si>
  <si>
    <t>Projet Pédagogique</t>
  </si>
  <si>
    <t>Guide animateur</t>
  </si>
  <si>
    <t>JEUX</t>
  </si>
  <si>
    <t>Calme</t>
  </si>
  <si>
    <t>Connaissance</t>
  </si>
  <si>
    <t>Cooperation</t>
  </si>
  <si>
    <t>Poursuite</t>
  </si>
  <si>
    <t>Rapidité</t>
  </si>
  <si>
    <t>Sportif</t>
  </si>
  <si>
    <t>DOCUMENT</t>
  </si>
  <si>
    <t>SUIVI DE L'ANNEE</t>
  </si>
  <si>
    <t>Organisation Pré rentrée</t>
  </si>
  <si>
    <t>incidents</t>
  </si>
  <si>
    <t>Projet CLAS/CAF</t>
  </si>
  <si>
    <t>Les ateliers CLAS</t>
  </si>
  <si>
    <t>Réunions Ref</t>
  </si>
  <si>
    <t>Stenger</t>
  </si>
  <si>
    <t>Laetitia</t>
  </si>
  <si>
    <t>stagiaire</t>
  </si>
  <si>
    <t>Ibrahim</t>
  </si>
  <si>
    <t xml:space="preserve">Dahou </t>
  </si>
  <si>
    <t>Rico</t>
  </si>
  <si>
    <t>Alexandra</t>
  </si>
  <si>
    <t>STATS</t>
  </si>
  <si>
    <t>30/04/202</t>
  </si>
  <si>
    <t>Poste</t>
  </si>
  <si>
    <t>mission</t>
  </si>
  <si>
    <t>Resto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</si>
</sst>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h:mm:ss;@"/>
    <numFmt numFmtId="165" formatCode="[$-F400]h:mm:ss\ AM/PM"/>
    <numFmt numFmtId="166" formatCode="[$-40C]d\-mmm;@"/>
    <numFmt numFmtId="167" formatCode="[&lt;=9999999]###\-####;\(###\)\ ###\-####"/>
  </numFmts>
  <fonts count="3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1"/>
      <name val="Maven Pro"/>
    </font>
    <font>
      <b/>
      <sz val="11"/>
      <color theme="0"/>
      <name val="Maven Pro"/>
    </font>
    <font>
      <b/>
      <sz val="12"/>
      <name val="Maven Pro"/>
    </font>
    <font>
      <b/>
      <sz val="24"/>
      <color theme="0"/>
      <name val="Maven Pro"/>
    </font>
    <font>
      <b/>
      <sz val="14"/>
      <color theme="0"/>
      <name val="Maven Pro"/>
    </font>
    <font>
      <b/>
      <sz val="12"/>
      <color theme="0"/>
      <name val="Maven Pro"/>
    </font>
    <font>
      <b/>
      <sz val="12"/>
      <color theme="1"/>
      <name val="Maven Pro"/>
    </font>
    <font>
      <b/>
      <sz val="11"/>
      <color theme="1"/>
      <name val="Maven Pro"/>
    </font>
    <font>
      <b/>
      <sz val="20"/>
      <color theme="0"/>
      <name val="Maven Pro"/>
    </font>
    <font>
      <b/>
      <sz val="26"/>
      <name val="Maven Pro"/>
    </font>
    <font>
      <b/>
      <i/>
      <sz val="8"/>
      <color rgb="FF0070C0"/>
      <name val="Maven Pro"/>
    </font>
    <font>
      <b/>
      <i/>
      <sz val="11"/>
      <color theme="1"/>
      <name val="Maven Pro"/>
    </font>
    <font>
      <b/>
      <i/>
      <sz val="6"/>
      <color rgb="FF0070C0"/>
      <name val="Maven Pro"/>
    </font>
    <font>
      <b/>
      <sz val="9"/>
      <color theme="1"/>
      <name val="Maven Pro"/>
    </font>
    <font>
      <b/>
      <sz val="10"/>
      <color theme="1"/>
      <name val="Maven Pro"/>
    </font>
    <font>
      <b/>
      <sz val="20"/>
      <color theme="1"/>
      <name val="Maven Pro"/>
    </font>
    <font>
      <b/>
      <i/>
      <sz val="12"/>
      <color theme="1"/>
      <name val="Maven Pro"/>
    </font>
    <font>
      <b/>
      <sz val="16"/>
      <color theme="1"/>
      <name val="Maven Pro"/>
    </font>
    <font>
      <b/>
      <sz val="22"/>
      <color theme="1"/>
      <name val="Maven Pro"/>
    </font>
    <font>
      <b/>
      <sz val="24"/>
      <color theme="1"/>
      <name val="Maven Pro"/>
    </font>
    <font>
      <sz val="11"/>
      <name val="Calibri"/>
      <family val="2"/>
      <scheme val="minor"/>
    </font>
    <font>
      <sz val="11"/>
      <name val="Arial"/>
      <family val="2"/>
    </font>
    <font>
      <b/>
      <sz val="18"/>
      <color theme="0"/>
      <name val="Calibri Light"/>
      <family val="2"/>
      <scheme val="major"/>
    </font>
    <font>
      <b/>
      <i/>
      <sz val="12"/>
      <color rgb="FFFF0000"/>
      <name val="Maven Pro"/>
    </font>
    <font>
      <b/>
      <sz val="11"/>
      <color rgb="FFFF0000"/>
      <name val="Maven Pro"/>
    </font>
    <font>
      <sz val="10"/>
      <color theme="1"/>
      <name val="Arial"/>
      <family val="2"/>
    </font>
    <font>
      <b/>
      <i/>
      <sz val="10"/>
      <color rgb="FF0070C0"/>
      <name val="Maven Pro"/>
    </font>
    <font>
      <b/>
      <i/>
      <sz val="9"/>
      <color rgb="FF0070C0"/>
      <name val="Maven Pro"/>
    </font>
  </fonts>
  <fills count="22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6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7F8F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7" tint="0.79998168889431442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23" fillId="0" borderId="0">
      <alignment horizontal="left" wrapText="1" indent="1"/>
    </xf>
    <xf numFmtId="167" fontId="24" fillId="0" borderId="0" applyFont="0" applyFill="0" applyBorder="0" applyAlignment="0">
      <alignment wrapText="1"/>
    </xf>
    <xf numFmtId="0" fontId="25" fillId="20" borderId="0" applyNumberFormat="0" applyBorder="0" applyProtection="0">
      <alignment horizontal="left" vertical="center"/>
    </xf>
    <xf numFmtId="0" fontId="28" fillId="0" borderId="0"/>
  </cellStyleXfs>
  <cellXfs count="3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/>
    <xf numFmtId="0" fontId="1" fillId="2" borderId="0" xfId="0" applyFont="1" applyFill="1"/>
    <xf numFmtId="0" fontId="0" fillId="0" borderId="0" xfId="0" applyAlignment="1">
      <alignment horizontal="center" vertical="center"/>
    </xf>
    <xf numFmtId="0" fontId="3" fillId="3" borderId="0" xfId="0" applyFont="1" applyFill="1"/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164" fontId="9" fillId="6" borderId="31" xfId="0" applyNumberFormat="1" applyFont="1" applyFill="1" applyBorder="1" applyAlignment="1">
      <alignment horizontal="center" vertical="center"/>
    </xf>
    <xf numFmtId="165" fontId="9" fillId="6" borderId="31" xfId="0" applyNumberFormat="1" applyFont="1" applyFill="1" applyBorder="1" applyAlignment="1">
      <alignment horizontal="center" vertical="center"/>
    </xf>
    <xf numFmtId="165" fontId="9" fillId="6" borderId="32" xfId="0" applyNumberFormat="1" applyFont="1" applyFill="1" applyBorder="1" applyAlignment="1">
      <alignment horizontal="center" vertical="center"/>
    </xf>
    <xf numFmtId="0" fontId="3" fillId="0" borderId="10" xfId="0" applyFont="1" applyBorder="1"/>
    <xf numFmtId="0" fontId="3" fillId="0" borderId="11" xfId="0" applyFont="1" applyBorder="1"/>
    <xf numFmtId="0" fontId="3" fillId="0" borderId="16" xfId="0" applyFont="1" applyBorder="1"/>
    <xf numFmtId="0" fontId="3" fillId="0" borderId="18" xfId="0" applyFont="1" applyBorder="1"/>
    <xf numFmtId="0" fontId="3" fillId="0" borderId="48" xfId="0" applyFont="1" applyBorder="1"/>
    <xf numFmtId="0" fontId="3" fillId="0" borderId="49" xfId="0" applyFont="1" applyBorder="1"/>
    <xf numFmtId="0" fontId="4" fillId="7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4" fillId="12" borderId="0" xfId="0" applyFont="1" applyFill="1" applyAlignment="1">
      <alignment horizontal="center" vertical="center"/>
    </xf>
    <xf numFmtId="0" fontId="8" fillId="2" borderId="37" xfId="0" applyFont="1" applyFill="1" applyBorder="1" applyAlignment="1">
      <alignment horizontal="left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8" fillId="2" borderId="12" xfId="0" applyFont="1" applyFill="1" applyBorder="1" applyAlignment="1">
      <alignment horizontal="left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8" fillId="2" borderId="46" xfId="0" applyFont="1" applyFill="1" applyBorder="1" applyAlignment="1">
      <alignment horizontal="left"/>
    </xf>
    <xf numFmtId="0" fontId="3" fillId="0" borderId="47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166" fontId="3" fillId="0" borderId="39" xfId="0" applyNumberFormat="1" applyFont="1" applyBorder="1" applyAlignment="1">
      <alignment horizontal="center" vertical="center"/>
    </xf>
    <xf numFmtId="16" fontId="3" fillId="0" borderId="10" xfId="0" applyNumberFormat="1" applyFont="1" applyBorder="1" applyAlignment="1">
      <alignment horizontal="center" vertical="center"/>
    </xf>
    <xf numFmtId="166" fontId="3" fillId="0" borderId="21" xfId="0" applyNumberFormat="1" applyFont="1" applyBorder="1" applyAlignment="1">
      <alignment horizontal="center" vertical="center"/>
    </xf>
    <xf numFmtId="166" fontId="3" fillId="0" borderId="19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13" fillId="13" borderId="52" xfId="0" applyFont="1" applyFill="1" applyBorder="1" applyAlignment="1">
      <alignment horizontal="center" vertical="center"/>
    </xf>
    <xf numFmtId="0" fontId="3" fillId="15" borderId="0" xfId="0" applyFont="1" applyFill="1"/>
    <xf numFmtId="0" fontId="0" fillId="15" borderId="0" xfId="0" applyFill="1"/>
    <xf numFmtId="0" fontId="10" fillId="15" borderId="0" xfId="0" applyFont="1" applyFill="1" applyAlignment="1">
      <alignment horizontal="center" vertical="center"/>
    </xf>
    <xf numFmtId="166" fontId="14" fillId="15" borderId="0" xfId="0" applyNumberFormat="1" applyFont="1" applyFill="1" applyAlignment="1">
      <alignment horizontal="center" vertical="center"/>
    </xf>
    <xf numFmtId="0" fontId="3" fillId="15" borderId="0" xfId="0" applyFont="1" applyFill="1" applyAlignment="1">
      <alignment horizontal="center" vertical="center"/>
    </xf>
    <xf numFmtId="0" fontId="15" fillId="13" borderId="52" xfId="0" applyFont="1" applyFill="1" applyBorder="1" applyAlignment="1">
      <alignment horizontal="center" vertical="center"/>
    </xf>
    <xf numFmtId="0" fontId="16" fillId="15" borderId="0" xfId="0" applyFont="1" applyFill="1"/>
    <xf numFmtId="0" fontId="17" fillId="15" borderId="0" xfId="0" applyFont="1" applyFill="1"/>
    <xf numFmtId="0" fontId="19" fillId="0" borderId="0" xfId="0" applyFont="1"/>
    <xf numFmtId="0" fontId="3" fillId="0" borderId="0" xfId="0" applyFont="1"/>
    <xf numFmtId="0" fontId="16" fillId="15" borderId="0" xfId="0" applyFont="1" applyFill="1" applyAlignment="1">
      <alignment horizontal="center" vertical="center"/>
    </xf>
    <xf numFmtId="0" fontId="0" fillId="17" borderId="0" xfId="0" applyFill="1"/>
    <xf numFmtId="0" fontId="3" fillId="0" borderId="56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8" fillId="2" borderId="9" xfId="0" applyFont="1" applyFill="1" applyBorder="1" applyAlignment="1">
      <alignment horizontal="left"/>
    </xf>
    <xf numFmtId="0" fontId="8" fillId="2" borderId="15" xfId="0" applyFont="1" applyFill="1" applyBorder="1" applyAlignment="1">
      <alignment horizontal="left"/>
    </xf>
    <xf numFmtId="0" fontId="8" fillId="2" borderId="47" xfId="0" applyFont="1" applyFill="1" applyBorder="1" applyAlignment="1">
      <alignment horizontal="left"/>
    </xf>
    <xf numFmtId="0" fontId="8" fillId="2" borderId="42" xfId="0" applyFont="1" applyFill="1" applyBorder="1" applyAlignment="1">
      <alignment horizontal="left"/>
    </xf>
    <xf numFmtId="0" fontId="3" fillId="0" borderId="26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17" borderId="0" xfId="0" applyFont="1" applyFill="1"/>
    <xf numFmtId="0" fontId="20" fillId="0" borderId="0" xfId="0" applyFont="1"/>
    <xf numFmtId="0" fontId="0" fillId="3" borderId="0" xfId="0" applyFill="1"/>
    <xf numFmtId="14" fontId="26" fillId="21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Continuous"/>
    </xf>
    <xf numFmtId="0" fontId="3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3" borderId="15" xfId="0" applyFont="1" applyFill="1" applyBorder="1" applyAlignment="1" applyProtection="1">
      <alignment horizontal="center" vertical="center"/>
      <protection locked="0"/>
    </xf>
    <xf numFmtId="0" fontId="10" fillId="14" borderId="53" xfId="0" applyFont="1" applyFill="1" applyBorder="1" applyAlignment="1">
      <alignment horizontal="center" vertical="center"/>
    </xf>
    <xf numFmtId="0" fontId="3" fillId="14" borderId="15" xfId="0" applyFont="1" applyFill="1" applyBorder="1" applyAlignment="1" applyProtection="1">
      <alignment horizontal="center" vertical="center"/>
      <protection locked="0"/>
    </xf>
    <xf numFmtId="0" fontId="3" fillId="18" borderId="0" xfId="0" applyFont="1" applyFill="1"/>
    <xf numFmtId="0" fontId="3" fillId="19" borderId="0" xfId="0" applyFont="1" applyFill="1"/>
    <xf numFmtId="0" fontId="10" fillId="0" borderId="0" xfId="0" applyFont="1" applyAlignment="1">
      <alignment horizontal="centerContinuous"/>
    </xf>
    <xf numFmtId="0" fontId="0" fillId="0" borderId="17" xfId="0" applyBorder="1" applyAlignment="1">
      <alignment horizontal="center"/>
    </xf>
    <xf numFmtId="0" fontId="29" fillId="13" borderId="52" xfId="0" applyFont="1" applyFill="1" applyBorder="1" applyAlignment="1">
      <alignment horizontal="center" vertical="center"/>
    </xf>
    <xf numFmtId="9" fontId="0" fillId="0" borderId="0" xfId="0" applyNumberFormat="1"/>
    <xf numFmtId="0" fontId="30" fillId="13" borderId="52" xfId="0" applyFont="1" applyFill="1" applyBorder="1" applyAlignment="1">
      <alignment horizontal="center" vertical="center"/>
    </xf>
    <xf numFmtId="0" fontId="13" fillId="13" borderId="9" xfId="0" applyFont="1" applyFill="1" applyBorder="1" applyAlignment="1">
      <alignment horizontal="center" vertical="center"/>
    </xf>
    <xf numFmtId="0" fontId="13" fillId="13" borderId="39" xfId="0" applyFont="1" applyFill="1" applyBorder="1" applyAlignment="1">
      <alignment horizontal="center" vertical="center"/>
    </xf>
    <xf numFmtId="0" fontId="27" fillId="0" borderId="6" xfId="0" applyFont="1" applyBorder="1" applyAlignment="1">
      <alignment horizontal="center"/>
    </xf>
    <xf numFmtId="0" fontId="27" fillId="0" borderId="6" xfId="0" applyFont="1" applyBorder="1" applyAlignment="1">
      <alignment horizontal="center"/>
    </xf>
    <xf numFmtId="0" fontId="10" fillId="3" borderId="53" xfId="0" applyFont="1" applyFill="1" applyBorder="1" applyAlignment="1">
      <alignment horizontal="center" vertical="center"/>
    </xf>
    <xf numFmtId="0" fontId="4" fillId="2" borderId="38" xfId="0" applyFont="1" applyFill="1" applyBorder="1" applyAlignment="1">
      <alignment horizontal="left" vertical="center"/>
    </xf>
    <xf numFmtId="0" fontId="4" fillId="2" borderId="33" xfId="0" applyFont="1" applyFill="1" applyBorder="1" applyAlignment="1">
      <alignment horizontal="left"/>
    </xf>
    <xf numFmtId="0" fontId="3" fillId="0" borderId="44" xfId="0" applyFont="1" applyBorder="1" applyAlignment="1">
      <alignment horizontal="center" vertical="center"/>
    </xf>
    <xf numFmtId="0" fontId="3" fillId="3" borderId="56" xfId="0" applyFont="1" applyFill="1" applyBorder="1" applyAlignment="1" applyProtection="1">
      <alignment horizontal="center" vertical="center"/>
      <protection locked="0"/>
    </xf>
    <xf numFmtId="0" fontId="10" fillId="3" borderId="55" xfId="0" applyFont="1" applyFill="1" applyBorder="1" applyAlignment="1">
      <alignment horizontal="center" vertical="center"/>
    </xf>
    <xf numFmtId="0" fontId="3" fillId="14" borderId="56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3" fillId="3" borderId="23" xfId="0" applyFont="1" applyFill="1" applyBorder="1" applyAlignment="1" applyProtection="1">
      <alignment horizontal="center" vertical="center"/>
      <protection locked="0"/>
    </xf>
    <xf numFmtId="0" fontId="3" fillId="3" borderId="43" xfId="0" applyFont="1" applyFill="1" applyBorder="1" applyAlignment="1" applyProtection="1">
      <alignment horizontal="center" vertical="center"/>
      <protection locked="0"/>
    </xf>
    <xf numFmtId="0" fontId="27" fillId="3" borderId="26" xfId="0" applyFont="1" applyFill="1" applyBorder="1" applyAlignment="1">
      <alignment horizontal="center" vertical="center"/>
    </xf>
    <xf numFmtId="0" fontId="27" fillId="3" borderId="45" xfId="0" applyFont="1" applyFill="1" applyBorder="1" applyAlignment="1">
      <alignment horizontal="center" vertical="center"/>
    </xf>
    <xf numFmtId="0" fontId="27" fillId="3" borderId="36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/>
    </xf>
    <xf numFmtId="0" fontId="3" fillId="3" borderId="47" xfId="0" applyFont="1" applyFill="1" applyBorder="1" applyAlignment="1">
      <alignment horizontal="center"/>
    </xf>
    <xf numFmtId="0" fontId="3" fillId="3" borderId="49" xfId="0" applyFont="1" applyFill="1" applyBorder="1" applyAlignment="1">
      <alignment horizontal="center"/>
    </xf>
    <xf numFmtId="0" fontId="3" fillId="14" borderId="23" xfId="0" applyFont="1" applyFill="1" applyBorder="1" applyAlignment="1" applyProtection="1">
      <alignment horizontal="center" vertical="center"/>
      <protection locked="0"/>
    </xf>
    <xf numFmtId="0" fontId="3" fillId="14" borderId="43" xfId="0" applyFont="1" applyFill="1" applyBorder="1" applyAlignment="1" applyProtection="1">
      <alignment horizontal="center" vertical="center"/>
      <protection locked="0"/>
    </xf>
    <xf numFmtId="0" fontId="27" fillId="14" borderId="26" xfId="0" applyFont="1" applyFill="1" applyBorder="1" applyAlignment="1">
      <alignment horizontal="center" vertical="center"/>
    </xf>
    <xf numFmtId="0" fontId="27" fillId="14" borderId="45" xfId="0" applyFont="1" applyFill="1" applyBorder="1" applyAlignment="1">
      <alignment horizontal="center" vertical="center"/>
    </xf>
    <xf numFmtId="0" fontId="27" fillId="14" borderId="36" xfId="0" applyFont="1" applyFill="1" applyBorder="1" applyAlignment="1">
      <alignment horizontal="center" vertical="center"/>
    </xf>
    <xf numFmtId="0" fontId="10" fillId="14" borderId="55" xfId="0" applyFont="1" applyFill="1" applyBorder="1" applyAlignment="1">
      <alignment horizontal="center" vertical="center"/>
    </xf>
    <xf numFmtId="0" fontId="3" fillId="14" borderId="9" xfId="0" applyFont="1" applyFill="1" applyBorder="1" applyAlignment="1">
      <alignment horizontal="center"/>
    </xf>
    <xf numFmtId="0" fontId="3" fillId="14" borderId="11" xfId="0" applyFont="1" applyFill="1" applyBorder="1" applyAlignment="1">
      <alignment horizontal="center"/>
    </xf>
    <xf numFmtId="0" fontId="3" fillId="14" borderId="15" xfId="0" applyFont="1" applyFill="1" applyBorder="1" applyAlignment="1">
      <alignment horizontal="center"/>
    </xf>
    <xf numFmtId="0" fontId="3" fillId="14" borderId="18" xfId="0" applyFont="1" applyFill="1" applyBorder="1" applyAlignment="1">
      <alignment horizontal="center"/>
    </xf>
    <xf numFmtId="0" fontId="3" fillId="14" borderId="47" xfId="0" applyFont="1" applyFill="1" applyBorder="1" applyAlignment="1">
      <alignment horizontal="center"/>
    </xf>
    <xf numFmtId="0" fontId="3" fillId="14" borderId="49" xfId="0" applyFont="1" applyFill="1" applyBorder="1" applyAlignment="1">
      <alignment horizontal="center"/>
    </xf>
    <xf numFmtId="0" fontId="8" fillId="4" borderId="59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4" fillId="2" borderId="62" xfId="0" applyFont="1" applyFill="1" applyBorder="1" applyAlignment="1">
      <alignment vertical="center"/>
    </xf>
    <xf numFmtId="0" fontId="4" fillId="2" borderId="33" xfId="0" applyFont="1" applyFill="1" applyBorder="1" applyAlignment="1">
      <alignment horizontal="left"/>
    </xf>
    <xf numFmtId="0" fontId="4" fillId="2" borderId="38" xfId="0" applyFont="1" applyFill="1" applyBorder="1" applyAlignment="1">
      <alignment horizontal="left" vertical="center"/>
    </xf>
    <xf numFmtId="166" fontId="3" fillId="0" borderId="39" xfId="0" applyNumberFormat="1" applyFont="1" applyBorder="1" applyAlignment="1">
      <alignment horizontal="center" vertical="center"/>
    </xf>
    <xf numFmtId="166" fontId="3" fillId="0" borderId="21" xfId="0" applyNumberFormat="1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9" fillId="5" borderId="39" xfId="0" applyFont="1" applyFill="1" applyBorder="1" applyAlignment="1">
      <alignment horizontal="center" vertical="center"/>
    </xf>
    <xf numFmtId="164" fontId="9" fillId="6" borderId="29" xfId="0" applyNumberFormat="1" applyFont="1" applyFill="1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3" fillId="0" borderId="17" xfId="0" applyFont="1" applyBorder="1" applyAlignment="1">
      <alignment vertical="center"/>
    </xf>
    <xf numFmtId="0" fontId="3" fillId="0" borderId="44" xfId="0" applyFont="1" applyBorder="1" applyAlignment="1">
      <alignment vertical="center"/>
    </xf>
    <xf numFmtId="0" fontId="3" fillId="6" borderId="0" xfId="0" applyFont="1" applyFill="1" applyBorder="1"/>
    <xf numFmtId="0" fontId="0" fillId="6" borderId="0" xfId="0" applyFill="1" applyBorder="1"/>
    <xf numFmtId="0" fontId="8" fillId="6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164" fontId="9" fillId="6" borderId="0" xfId="0" applyNumberFormat="1" applyFont="1" applyFill="1" applyBorder="1" applyAlignment="1">
      <alignment horizontal="center" vertical="center"/>
    </xf>
    <xf numFmtId="165" fontId="9" fillId="6" borderId="0" xfId="0" applyNumberFormat="1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4" fillId="6" borderId="0" xfId="0" applyFont="1" applyFill="1" applyBorder="1" applyAlignment="1">
      <alignment horizontal="left" vertical="center"/>
    </xf>
    <xf numFmtId="0" fontId="5" fillId="6" borderId="0" xfId="0" applyFont="1" applyFill="1" applyBorder="1" applyAlignment="1">
      <alignment horizontal="left"/>
    </xf>
    <xf numFmtId="0" fontId="0" fillId="0" borderId="47" xfId="0" applyBorder="1" applyAlignment="1">
      <alignment horizontal="center"/>
    </xf>
    <xf numFmtId="0" fontId="8" fillId="2" borderId="56" xfId="0" applyFont="1" applyFill="1" applyBorder="1" applyAlignment="1">
      <alignment horizontal="left"/>
    </xf>
    <xf numFmtId="0" fontId="3" fillId="0" borderId="6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14" borderId="55" xfId="0" applyFont="1" applyFill="1" applyBorder="1" applyAlignment="1">
      <alignment horizontal="center" vertical="center"/>
    </xf>
    <xf numFmtId="0" fontId="10" fillId="14" borderId="57" xfId="0" applyFont="1" applyFill="1" applyBorder="1" applyAlignment="1">
      <alignment horizontal="center" vertical="center"/>
    </xf>
    <xf numFmtId="0" fontId="21" fillId="19" borderId="0" xfId="0" applyFont="1" applyFill="1" applyAlignment="1">
      <alignment horizontal="center" vertical="center"/>
    </xf>
    <xf numFmtId="0" fontId="22" fillId="18" borderId="0" xfId="0" applyFont="1" applyFill="1" applyAlignment="1">
      <alignment horizontal="center" vertical="center"/>
    </xf>
    <xf numFmtId="0" fontId="14" fillId="3" borderId="5" xfId="0" applyFont="1" applyFill="1" applyBorder="1" applyAlignment="1">
      <alignment horizontal="center" vertical="center"/>
    </xf>
    <xf numFmtId="0" fontId="14" fillId="3" borderId="6" xfId="0" applyFont="1" applyFill="1" applyBorder="1" applyAlignment="1">
      <alignment horizontal="center" vertical="center"/>
    </xf>
    <xf numFmtId="0" fontId="14" fillId="3" borderId="53" xfId="0" applyFont="1" applyFill="1" applyBorder="1" applyAlignment="1">
      <alignment horizontal="center" vertical="center"/>
    </xf>
    <xf numFmtId="0" fontId="14" fillId="14" borderId="2" xfId="0" applyFont="1" applyFill="1" applyBorder="1" applyAlignment="1">
      <alignment horizontal="center" vertical="center"/>
    </xf>
    <xf numFmtId="0" fontId="14" fillId="14" borderId="3" xfId="0" applyFont="1" applyFill="1" applyBorder="1" applyAlignment="1">
      <alignment horizontal="center" vertical="center"/>
    </xf>
    <xf numFmtId="0" fontId="14" fillId="14" borderId="53" xfId="0" applyFont="1" applyFill="1" applyBorder="1" applyAlignment="1">
      <alignment horizontal="center" vertical="center"/>
    </xf>
    <xf numFmtId="0" fontId="18" fillId="16" borderId="5" xfId="0" applyFont="1" applyFill="1" applyBorder="1" applyAlignment="1">
      <alignment horizontal="center" vertical="center"/>
    </xf>
    <xf numFmtId="0" fontId="18" fillId="16" borderId="6" xfId="0" applyFont="1" applyFill="1" applyBorder="1" applyAlignment="1">
      <alignment horizontal="center" vertical="center"/>
    </xf>
    <xf numFmtId="0" fontId="18" fillId="16" borderId="53" xfId="0" applyFont="1" applyFill="1" applyBorder="1" applyAlignment="1">
      <alignment horizontal="center" vertical="center"/>
    </xf>
    <xf numFmtId="0" fontId="18" fillId="16" borderId="27" xfId="0" applyFont="1" applyFill="1" applyBorder="1" applyAlignment="1">
      <alignment horizontal="center" vertical="center"/>
    </xf>
    <xf numFmtId="0" fontId="18" fillId="16" borderId="28" xfId="0" applyFont="1" applyFill="1" applyBorder="1" applyAlignment="1">
      <alignment horizontal="center" vertical="center"/>
    </xf>
    <xf numFmtId="0" fontId="18" fillId="16" borderId="54" xfId="0" applyFont="1" applyFill="1" applyBorder="1" applyAlignment="1">
      <alignment horizontal="center" vertical="center"/>
    </xf>
    <xf numFmtId="0" fontId="16" fillId="3" borderId="55" xfId="0" applyFont="1" applyFill="1" applyBorder="1" applyAlignment="1">
      <alignment horizontal="center" vertical="center"/>
    </xf>
    <xf numFmtId="0" fontId="16" fillId="3" borderId="57" xfId="0" applyFont="1" applyFill="1" applyBorder="1" applyAlignment="1">
      <alignment horizontal="center" vertical="center"/>
    </xf>
    <xf numFmtId="0" fontId="16" fillId="14" borderId="55" xfId="0" applyFont="1" applyFill="1" applyBorder="1" applyAlignment="1">
      <alignment horizontal="center" vertical="center"/>
    </xf>
    <xf numFmtId="0" fontId="16" fillId="14" borderId="57" xfId="0" applyFont="1" applyFill="1" applyBorder="1" applyAlignment="1">
      <alignment horizontal="center" vertical="center"/>
    </xf>
    <xf numFmtId="0" fontId="10" fillId="14" borderId="39" xfId="0" applyFont="1" applyFill="1" applyBorder="1" applyAlignment="1">
      <alignment horizontal="center" vertical="center"/>
    </xf>
    <xf numFmtId="0" fontId="10" fillId="14" borderId="40" xfId="0" applyFont="1" applyFill="1" applyBorder="1" applyAlignment="1">
      <alignment horizontal="center" vertical="center"/>
    </xf>
    <xf numFmtId="0" fontId="10" fillId="3" borderId="55" xfId="0" applyFont="1" applyFill="1" applyBorder="1" applyAlignment="1">
      <alignment horizontal="center" vertical="center"/>
    </xf>
    <xf numFmtId="0" fontId="10" fillId="3" borderId="57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10" fillId="3" borderId="53" xfId="0" applyFont="1" applyFill="1" applyBorder="1" applyAlignment="1">
      <alignment horizontal="center" vertical="center"/>
    </xf>
    <xf numFmtId="0" fontId="3" fillId="0" borderId="6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3" xfId="0" applyFont="1" applyFill="1" applyBorder="1" applyAlignment="1">
      <alignment horizontal="center" vertical="center"/>
    </xf>
    <xf numFmtId="0" fontId="10" fillId="15" borderId="3" xfId="0" applyFont="1" applyFill="1" applyBorder="1" applyAlignment="1">
      <alignment horizontal="center" vertical="center"/>
    </xf>
    <xf numFmtId="0" fontId="3" fillId="15" borderId="0" xfId="0" applyFont="1" applyFill="1" applyAlignment="1">
      <alignment horizontal="center"/>
    </xf>
    <xf numFmtId="0" fontId="3" fillId="0" borderId="35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166" fontId="3" fillId="0" borderId="37" xfId="0" applyNumberFormat="1" applyFont="1" applyBorder="1" applyAlignment="1">
      <alignment horizontal="center" vertical="center"/>
    </xf>
    <xf numFmtId="166" fontId="3" fillId="0" borderId="38" xfId="0" applyNumberFormat="1" applyFont="1" applyBorder="1" applyAlignment="1">
      <alignment horizontal="center" vertical="center"/>
    </xf>
    <xf numFmtId="166" fontId="3" fillId="0" borderId="39" xfId="0" applyNumberFormat="1" applyFont="1" applyBorder="1" applyAlignment="1">
      <alignment horizontal="center" vertical="center"/>
    </xf>
    <xf numFmtId="166" fontId="3" fillId="0" borderId="62" xfId="0" applyNumberFormat="1" applyFont="1" applyBorder="1" applyAlignment="1">
      <alignment horizontal="center" vertical="center"/>
    </xf>
    <xf numFmtId="166" fontId="3" fillId="0" borderId="60" xfId="0" applyNumberFormat="1" applyFont="1" applyBorder="1" applyAlignment="1">
      <alignment horizontal="center" vertical="center"/>
    </xf>
    <xf numFmtId="166" fontId="3" fillId="0" borderId="21" xfId="0" applyNumberFormat="1" applyFont="1" applyBorder="1" applyAlignment="1">
      <alignment horizontal="center" vertical="center"/>
    </xf>
    <xf numFmtId="0" fontId="3" fillId="6" borderId="0" xfId="0" applyFont="1" applyFill="1" applyBorder="1" applyAlignment="1">
      <alignment horizontal="left" vertical="center"/>
    </xf>
    <xf numFmtId="164" fontId="3" fillId="6" borderId="0" xfId="0" applyNumberFormat="1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65" fontId="9" fillId="6" borderId="0" xfId="0" applyNumberFormat="1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2" xfId="0" applyFont="1" applyBorder="1" applyAlignment="1">
      <alignment horizontal="left" vertical="center"/>
    </xf>
    <xf numFmtId="0" fontId="3" fillId="0" borderId="43" xfId="0" applyFont="1" applyBorder="1" applyAlignment="1">
      <alignment horizontal="left" vertical="center"/>
    </xf>
    <xf numFmtId="0" fontId="3" fillId="0" borderId="44" xfId="0" applyFont="1" applyBorder="1" applyAlignment="1">
      <alignment horizontal="left" vertical="center"/>
    </xf>
    <xf numFmtId="0" fontId="3" fillId="0" borderId="17" xfId="0" applyFont="1" applyBorder="1" applyAlignment="1">
      <alignment horizontal="left" vertical="center"/>
    </xf>
    <xf numFmtId="0" fontId="3" fillId="0" borderId="45" xfId="0" applyFont="1" applyBorder="1" applyAlignment="1">
      <alignment horizontal="left" vertical="center"/>
    </xf>
    <xf numFmtId="0" fontId="0" fillId="6" borderId="0" xfId="0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14" fontId="3" fillId="15" borderId="9" xfId="0" applyNumberFormat="1" applyFont="1" applyFill="1" applyBorder="1" applyAlignment="1">
      <alignment horizontal="center"/>
    </xf>
    <xf numFmtId="14" fontId="3" fillId="15" borderId="11" xfId="0" applyNumberFormat="1" applyFont="1" applyFill="1" applyBorder="1" applyAlignment="1">
      <alignment horizontal="center"/>
    </xf>
    <xf numFmtId="0" fontId="11" fillId="2" borderId="9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47" xfId="0" applyFont="1" applyFill="1" applyBorder="1" applyAlignment="1">
      <alignment horizontal="center" vertical="center"/>
    </xf>
    <xf numFmtId="0" fontId="11" fillId="2" borderId="48" xfId="0" applyFont="1" applyFill="1" applyBorder="1" applyAlignment="1">
      <alignment horizontal="center" vertical="center"/>
    </xf>
    <xf numFmtId="0" fontId="12" fillId="0" borderId="10" xfId="0" applyNumberFormat="1" applyFont="1" applyFill="1" applyBorder="1" applyAlignment="1">
      <alignment horizontal="center" vertical="center"/>
    </xf>
    <xf numFmtId="0" fontId="12" fillId="0" borderId="11" xfId="0" applyNumberFormat="1" applyFont="1" applyFill="1" applyBorder="1" applyAlignment="1">
      <alignment horizontal="center" vertical="center"/>
    </xf>
    <xf numFmtId="0" fontId="12" fillId="0" borderId="48" xfId="0" applyNumberFormat="1" applyFont="1" applyFill="1" applyBorder="1" applyAlignment="1">
      <alignment horizontal="center" vertical="center"/>
    </xf>
    <xf numFmtId="0" fontId="12" fillId="0" borderId="49" xfId="0" applyNumberFormat="1" applyFont="1" applyFill="1" applyBorder="1" applyAlignment="1">
      <alignment horizontal="center" vertical="center"/>
    </xf>
    <xf numFmtId="0" fontId="4" fillId="2" borderId="46" xfId="0" applyFont="1" applyFill="1" applyBorder="1" applyAlignment="1">
      <alignment horizontal="left"/>
    </xf>
    <xf numFmtId="0" fontId="4" fillId="2" borderId="33" xfId="0" applyFont="1" applyFill="1" applyBorder="1" applyAlignment="1">
      <alignment horizontal="left"/>
    </xf>
    <xf numFmtId="14" fontId="3" fillId="15" borderId="47" xfId="0" applyNumberFormat="1" applyFont="1" applyFill="1" applyBorder="1" applyAlignment="1">
      <alignment horizontal="center"/>
    </xf>
    <xf numFmtId="14" fontId="3" fillId="15" borderId="49" xfId="0" applyNumberFormat="1" applyFont="1" applyFill="1" applyBorder="1" applyAlignment="1">
      <alignment horizontal="center"/>
    </xf>
    <xf numFmtId="0" fontId="4" fillId="2" borderId="37" xfId="0" applyFont="1" applyFill="1" applyBorder="1" applyAlignment="1">
      <alignment horizontal="left" vertical="center"/>
    </xf>
    <xf numFmtId="0" fontId="4" fillId="2" borderId="38" xfId="0" applyFont="1" applyFill="1" applyBorder="1" applyAlignment="1">
      <alignment horizontal="left" vertical="center"/>
    </xf>
    <xf numFmtId="0" fontId="4" fillId="2" borderId="50" xfId="0" applyFont="1" applyFill="1" applyBorder="1" applyAlignment="1">
      <alignment horizontal="left" vertical="center"/>
    </xf>
    <xf numFmtId="0" fontId="4" fillId="2" borderId="51" xfId="0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left"/>
    </xf>
    <xf numFmtId="0" fontId="5" fillId="0" borderId="3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left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6" fillId="2" borderId="29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5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61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54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8" fillId="4" borderId="44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/>
    </xf>
    <xf numFmtId="0" fontId="8" fillId="4" borderId="18" xfId="0" applyFont="1" applyFill="1" applyBorder="1" applyAlignment="1">
      <alignment horizontal="center"/>
    </xf>
    <xf numFmtId="0" fontId="9" fillId="5" borderId="20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5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9" fillId="5" borderId="22" xfId="0" applyFont="1" applyFill="1" applyBorder="1" applyAlignment="1">
      <alignment horizontal="center" vertical="center"/>
    </xf>
    <xf numFmtId="0" fontId="9" fillId="5" borderId="61" xfId="0" applyFont="1" applyFill="1" applyBorder="1" applyAlignment="1">
      <alignment horizontal="center" vertical="center"/>
    </xf>
    <xf numFmtId="0" fontId="9" fillId="5" borderId="26" xfId="0" applyFont="1" applyFill="1" applyBorder="1" applyAlignment="1">
      <alignment horizontal="center" vertical="center"/>
    </xf>
    <xf numFmtId="165" fontId="9" fillId="6" borderId="33" xfId="0" applyNumberFormat="1" applyFont="1" applyFill="1" applyBorder="1" applyAlignment="1">
      <alignment horizontal="center"/>
    </xf>
    <xf numFmtId="165" fontId="9" fillId="6" borderId="34" xfId="0" applyNumberFormat="1" applyFont="1" applyFill="1" applyBorder="1" applyAlignment="1">
      <alignment horizontal="center"/>
    </xf>
    <xf numFmtId="165" fontId="9" fillId="6" borderId="35" xfId="0" applyNumberFormat="1" applyFont="1" applyFill="1" applyBorder="1" applyAlignment="1">
      <alignment horizontal="center"/>
    </xf>
    <xf numFmtId="165" fontId="9" fillId="6" borderId="36" xfId="0" applyNumberFormat="1" applyFont="1" applyFill="1" applyBorder="1" applyAlignment="1">
      <alignment horizontal="center"/>
    </xf>
    <xf numFmtId="0" fontId="3" fillId="0" borderId="37" xfId="0" applyFont="1" applyBorder="1" applyAlignment="1">
      <alignment horizontal="left" vertical="center"/>
    </xf>
    <xf numFmtId="0" fontId="3" fillId="0" borderId="38" xfId="0" applyFont="1" applyBorder="1" applyAlignment="1">
      <alignment horizontal="left" vertical="center"/>
    </xf>
    <xf numFmtId="0" fontId="3" fillId="0" borderId="39" xfId="0" applyFont="1" applyBorder="1" applyAlignment="1">
      <alignment horizontal="left" vertical="center"/>
    </xf>
    <xf numFmtId="0" fontId="3" fillId="0" borderId="40" xfId="0" applyFont="1" applyBorder="1" applyAlignment="1">
      <alignment horizontal="left" vertical="center"/>
    </xf>
    <xf numFmtId="0" fontId="3" fillId="0" borderId="41" xfId="0" applyFont="1" applyBorder="1" applyAlignment="1">
      <alignment horizontal="left" vertical="center"/>
    </xf>
    <xf numFmtId="0" fontId="3" fillId="0" borderId="10" xfId="0" applyFont="1" applyBorder="1" applyAlignment="1">
      <alignment horizontal="center" vertical="center"/>
    </xf>
    <xf numFmtId="164" fontId="3" fillId="0" borderId="44" xfId="0" applyNumberFormat="1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3" fillId="0" borderId="18" xfId="0" applyFont="1" applyBorder="1" applyAlignment="1">
      <alignment horizontal="left" vertic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5" xfId="0" applyBorder="1" applyAlignment="1">
      <alignment horizontal="center"/>
    </xf>
    <xf numFmtId="0" fontId="3" fillId="0" borderId="42" xfId="0" applyFont="1" applyBorder="1" applyAlignment="1">
      <alignment horizontal="center" vertical="center"/>
    </xf>
    <xf numFmtId="0" fontId="3" fillId="0" borderId="47" xfId="0" applyFont="1" applyBorder="1" applyAlignment="1">
      <alignment horizontal="left" vertical="center"/>
    </xf>
    <xf numFmtId="0" fontId="3" fillId="0" borderId="48" xfId="0" applyFont="1" applyBorder="1" applyAlignment="1">
      <alignment horizontal="left" vertical="center"/>
    </xf>
    <xf numFmtId="0" fontId="3" fillId="0" borderId="48" xfId="0" applyFont="1" applyBorder="1" applyAlignment="1">
      <alignment horizontal="center" vertical="center"/>
    </xf>
    <xf numFmtId="0" fontId="13" fillId="13" borderId="27" xfId="0" applyFont="1" applyFill="1" applyBorder="1" applyAlignment="1">
      <alignment horizontal="center" vertical="center"/>
    </xf>
    <xf numFmtId="0" fontId="13" fillId="13" borderId="28" xfId="0" applyFont="1" applyFill="1" applyBorder="1" applyAlignment="1">
      <alignment horizontal="center" vertical="center"/>
    </xf>
    <xf numFmtId="0" fontId="13" fillId="13" borderId="54" xfId="0" applyFont="1" applyFill="1" applyBorder="1" applyAlignment="1">
      <alignment horizontal="center" vertical="center"/>
    </xf>
    <xf numFmtId="14" fontId="3" fillId="15" borderId="16" xfId="0" applyNumberFormat="1" applyFont="1" applyFill="1" applyBorder="1" applyAlignment="1">
      <alignment horizontal="center"/>
    </xf>
    <xf numFmtId="0" fontId="4" fillId="6" borderId="0" xfId="0" applyFont="1" applyFill="1" applyBorder="1" applyAlignment="1">
      <alignment horizontal="left" vertical="center"/>
    </xf>
    <xf numFmtId="0" fontId="5" fillId="6" borderId="0" xfId="0" applyFont="1" applyFill="1" applyBorder="1" applyAlignment="1">
      <alignment horizontal="left"/>
    </xf>
    <xf numFmtId="166" fontId="3" fillId="0" borderId="20" xfId="0" applyNumberFormat="1" applyFont="1" applyBorder="1" applyAlignment="1">
      <alignment horizontal="center" vertical="center"/>
    </xf>
    <xf numFmtId="166" fontId="3" fillId="0" borderId="40" xfId="0" applyNumberFormat="1" applyFont="1" applyBorder="1" applyAlignment="1">
      <alignment horizontal="center" vertical="center"/>
    </xf>
    <xf numFmtId="166" fontId="3" fillId="0" borderId="41" xfId="0" applyNumberFormat="1" applyFont="1" applyBorder="1" applyAlignment="1">
      <alignment horizontal="center" vertical="center"/>
    </xf>
    <xf numFmtId="166" fontId="3" fillId="0" borderId="22" xfId="0" applyNumberFormat="1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2" fillId="0" borderId="16" xfId="0" applyNumberFormat="1" applyFont="1" applyFill="1" applyBorder="1" applyAlignment="1">
      <alignment horizontal="center" vertical="center"/>
    </xf>
  </cellXfs>
  <cellStyles count="5">
    <cellStyle name="Normal" xfId="0" builtinId="0"/>
    <cellStyle name="Normal 2" xfId="4"/>
    <cellStyle name="Normal 3" xfId="1"/>
    <cellStyle name="Téléphone" xfId="2"/>
    <cellStyle name="Titre 2" xfId="3"/>
  </cellStyles>
  <dxfs count="16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/>
        <color theme="0"/>
      </font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C00000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color auto="1"/>
      </font>
      <fill>
        <patternFill patternType="solid">
          <fgColor theme="4"/>
          <bgColor theme="4" tint="0.39994506668294322"/>
        </patternFill>
      </fill>
      <border>
        <bottom style="medium">
          <color theme="1"/>
        </bottom>
      </border>
    </dxf>
    <dxf>
      <font>
        <color theme="1"/>
      </font>
      <border>
        <top style="medium">
          <color theme="1"/>
        </top>
        <bottom style="medium">
          <color theme="1"/>
        </bottom>
      </border>
    </dxf>
  </dxfs>
  <tableStyles count="1" defaultTableStyle="TableStyleMedium2" defaultPivotStyle="PivotStyleLight16">
    <tableStyle name="Membership List" pivot="0" count="4">
      <tableStyleElement type="wholeTable" dxfId="167"/>
      <tableStyleElement type="headerRow" dxfId="166"/>
      <tableStyleElement type="firstRowStripe" dxfId="165"/>
      <tableStyleElement type="firstColumnStripe" dxfId="164"/>
    </tableStyle>
  </tableStyles>
  <colors>
    <mruColors>
      <color rgb="FFD7F8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263770</xdr:colOff>
      <xdr:row>24</xdr:row>
      <xdr:rowOff>42572</xdr:rowOff>
    </xdr:from>
    <xdr:to>
      <xdr:col>2</xdr:col>
      <xdr:colOff>486507</xdr:colOff>
      <xdr:row>24</xdr:row>
      <xdr:rowOff>171524</xdr:rowOff>
    </xdr:to>
    <xdr:sp macro="[0]!MC" textlink="">
      <xdr:nvSpPr>
        <xdr:cNvPr id="2" name="Flèche gauche 1"/>
        <xdr:cNvSpPr/>
      </xdr:nvSpPr>
      <xdr:spPr>
        <a:xfrm>
          <a:off x="1963030" y="4203092"/>
          <a:ext cx="222737" cy="128952"/>
        </a:xfrm>
        <a:prstGeom prst="leftArrow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269632</xdr:colOff>
      <xdr:row>28</xdr:row>
      <xdr:rowOff>48869</xdr:rowOff>
    </xdr:from>
    <xdr:to>
      <xdr:col>2</xdr:col>
      <xdr:colOff>492369</xdr:colOff>
      <xdr:row>28</xdr:row>
      <xdr:rowOff>177821</xdr:rowOff>
    </xdr:to>
    <xdr:sp macro="[0]!RR" textlink="">
      <xdr:nvSpPr>
        <xdr:cNvPr id="3" name="Flèche gauche 2"/>
        <xdr:cNvSpPr/>
      </xdr:nvSpPr>
      <xdr:spPr>
        <a:xfrm>
          <a:off x="1968892" y="4971389"/>
          <a:ext cx="222737" cy="128952"/>
        </a:xfrm>
        <a:prstGeom prst="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269631</xdr:colOff>
      <xdr:row>26</xdr:row>
      <xdr:rowOff>54512</xdr:rowOff>
    </xdr:from>
    <xdr:to>
      <xdr:col>2</xdr:col>
      <xdr:colOff>492368</xdr:colOff>
      <xdr:row>26</xdr:row>
      <xdr:rowOff>183464</xdr:rowOff>
    </xdr:to>
    <xdr:sp macro="[0]!RP" textlink="">
      <xdr:nvSpPr>
        <xdr:cNvPr id="4" name="Flèche gauche 3"/>
        <xdr:cNvSpPr/>
      </xdr:nvSpPr>
      <xdr:spPr>
        <a:xfrm>
          <a:off x="1968891" y="4596032"/>
          <a:ext cx="222737" cy="128952"/>
        </a:xfrm>
        <a:prstGeom prst="leftArrow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269631</xdr:colOff>
      <xdr:row>29</xdr:row>
      <xdr:rowOff>54511</xdr:rowOff>
    </xdr:from>
    <xdr:to>
      <xdr:col>2</xdr:col>
      <xdr:colOff>492368</xdr:colOff>
      <xdr:row>29</xdr:row>
      <xdr:rowOff>183463</xdr:rowOff>
    </xdr:to>
    <xdr:sp macro="[0]!CGD" textlink="">
      <xdr:nvSpPr>
        <xdr:cNvPr id="5" name="Flèche gauche 4"/>
        <xdr:cNvSpPr/>
      </xdr:nvSpPr>
      <xdr:spPr>
        <a:xfrm>
          <a:off x="1968891" y="5167531"/>
          <a:ext cx="222737" cy="128952"/>
        </a:xfrm>
        <a:prstGeom prst="leftArrow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275492</xdr:colOff>
      <xdr:row>25</xdr:row>
      <xdr:rowOff>54511</xdr:rowOff>
    </xdr:from>
    <xdr:to>
      <xdr:col>2</xdr:col>
      <xdr:colOff>498229</xdr:colOff>
      <xdr:row>25</xdr:row>
      <xdr:rowOff>183463</xdr:rowOff>
    </xdr:to>
    <xdr:sp macro="[0]!SM" textlink="">
      <xdr:nvSpPr>
        <xdr:cNvPr id="6" name="Flèche gauche 5"/>
        <xdr:cNvSpPr/>
      </xdr:nvSpPr>
      <xdr:spPr>
        <a:xfrm>
          <a:off x="1974752" y="4405531"/>
          <a:ext cx="222737" cy="128952"/>
        </a:xfrm>
        <a:prstGeom prst="leftArrow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275492</xdr:colOff>
      <xdr:row>30</xdr:row>
      <xdr:rowOff>54510</xdr:rowOff>
    </xdr:from>
    <xdr:to>
      <xdr:col>2</xdr:col>
      <xdr:colOff>498229</xdr:colOff>
      <xdr:row>30</xdr:row>
      <xdr:rowOff>183462</xdr:rowOff>
    </xdr:to>
    <xdr:sp macro="[0]!Charm" textlink="">
      <xdr:nvSpPr>
        <xdr:cNvPr id="7" name="Flèche gauche 6"/>
        <xdr:cNvSpPr/>
      </xdr:nvSpPr>
      <xdr:spPr>
        <a:xfrm>
          <a:off x="1974752" y="5358030"/>
          <a:ext cx="222737" cy="128952"/>
        </a:xfrm>
        <a:prstGeom prst="leftArrow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275491</xdr:colOff>
      <xdr:row>27</xdr:row>
      <xdr:rowOff>54511</xdr:rowOff>
    </xdr:from>
    <xdr:to>
      <xdr:col>2</xdr:col>
      <xdr:colOff>498228</xdr:colOff>
      <xdr:row>27</xdr:row>
      <xdr:rowOff>183463</xdr:rowOff>
    </xdr:to>
    <xdr:sp macro="[0]!VH" textlink="">
      <xdr:nvSpPr>
        <xdr:cNvPr id="8" name="Flèche gauche 7"/>
        <xdr:cNvSpPr/>
      </xdr:nvSpPr>
      <xdr:spPr>
        <a:xfrm>
          <a:off x="1974751" y="4786531"/>
          <a:ext cx="222737" cy="128952"/>
        </a:xfrm>
        <a:prstGeom prst="leftArrow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716280</xdr:colOff>
      <xdr:row>14</xdr:row>
      <xdr:rowOff>152400</xdr:rowOff>
    </xdr:from>
    <xdr:to>
      <xdr:col>3</xdr:col>
      <xdr:colOff>259080</xdr:colOff>
      <xdr:row>16</xdr:row>
      <xdr:rowOff>144780</xdr:rowOff>
    </xdr:to>
    <xdr:sp macro="[0]!Matin" textlink="">
      <xdr:nvSpPr>
        <xdr:cNvPr id="9" name="Rectangle à coins arrondis 8"/>
        <xdr:cNvSpPr/>
      </xdr:nvSpPr>
      <xdr:spPr>
        <a:xfrm>
          <a:off x="716280" y="2346960"/>
          <a:ext cx="1912620" cy="35814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GARDERIE MATIN</a:t>
          </a:r>
        </a:p>
      </xdr:txBody>
    </xdr:sp>
    <xdr:clientData/>
  </xdr:twoCellAnchor>
  <xdr:twoCellAnchor>
    <xdr:from>
      <xdr:col>5</xdr:col>
      <xdr:colOff>45720</xdr:colOff>
      <xdr:row>15</xdr:row>
      <xdr:rowOff>7620</xdr:rowOff>
    </xdr:from>
    <xdr:to>
      <xdr:col>7</xdr:col>
      <xdr:colOff>373380</xdr:colOff>
      <xdr:row>17</xdr:row>
      <xdr:rowOff>0</xdr:rowOff>
    </xdr:to>
    <xdr:sp macro="[0]!Soir" textlink="">
      <xdr:nvSpPr>
        <xdr:cNvPr id="10" name="Rectangle à coins arrondis 9"/>
        <xdr:cNvSpPr/>
      </xdr:nvSpPr>
      <xdr:spPr>
        <a:xfrm>
          <a:off x="4000500" y="2385060"/>
          <a:ext cx="1912620" cy="35814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GARDERIE SOIR</a:t>
          </a:r>
        </a:p>
      </xdr:txBody>
    </xdr:sp>
    <xdr:clientData/>
  </xdr:twoCellAnchor>
  <xdr:twoCellAnchor>
    <xdr:from>
      <xdr:col>9</xdr:col>
      <xdr:colOff>297180</xdr:colOff>
      <xdr:row>15</xdr:row>
      <xdr:rowOff>7620</xdr:rowOff>
    </xdr:from>
    <xdr:to>
      <xdr:col>11</xdr:col>
      <xdr:colOff>624840</xdr:colOff>
      <xdr:row>17</xdr:row>
      <xdr:rowOff>0</xdr:rowOff>
    </xdr:to>
    <xdr:sp macro="[0]!Scolaire" textlink="">
      <xdr:nvSpPr>
        <xdr:cNvPr id="12" name="Rectangle à coins arrondis 11"/>
        <xdr:cNvSpPr/>
      </xdr:nvSpPr>
      <xdr:spPr>
        <a:xfrm>
          <a:off x="7421880" y="2385060"/>
          <a:ext cx="1912620" cy="35814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ACC</a:t>
          </a:r>
          <a:r>
            <a:rPr lang="fr-FR" sz="1200" b="1" baseline="0">
              <a:latin typeface="Maven Pro" panose="02000000000000000000" pitchFamily="2" charset="0"/>
            </a:rPr>
            <a:t> SCOLAIRE</a:t>
          </a:r>
          <a:endParaRPr lang="fr-FR" sz="1200" b="1">
            <a:latin typeface="Maven Pro" panose="02000000000000000000" pitchFamily="2" charset="0"/>
          </a:endParaRPr>
        </a:p>
      </xdr:txBody>
    </xdr:sp>
    <xdr:clientData/>
  </xdr:twoCellAnchor>
  <xdr:twoCellAnchor>
    <xdr:from>
      <xdr:col>13</xdr:col>
      <xdr:colOff>464820</xdr:colOff>
      <xdr:row>15</xdr:row>
      <xdr:rowOff>7620</xdr:rowOff>
    </xdr:from>
    <xdr:to>
      <xdr:col>16</xdr:col>
      <xdr:colOff>0</xdr:colOff>
      <xdr:row>17</xdr:row>
      <xdr:rowOff>0</xdr:rowOff>
    </xdr:to>
    <xdr:sp macro="[0]!ETUDE" textlink="">
      <xdr:nvSpPr>
        <xdr:cNvPr id="13" name="Rectangle à coins arrondis 12"/>
        <xdr:cNvSpPr/>
      </xdr:nvSpPr>
      <xdr:spPr>
        <a:xfrm>
          <a:off x="10759440" y="2385060"/>
          <a:ext cx="1912620" cy="35814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ETUDE</a:t>
          </a:r>
        </a:p>
      </xdr:txBody>
    </xdr:sp>
    <xdr:clientData/>
  </xdr:twoCellAnchor>
  <xdr:twoCellAnchor>
    <xdr:from>
      <xdr:col>7</xdr:col>
      <xdr:colOff>312420</xdr:colOff>
      <xdr:row>12</xdr:row>
      <xdr:rowOff>7620</xdr:rowOff>
    </xdr:from>
    <xdr:to>
      <xdr:col>7</xdr:col>
      <xdr:colOff>678180</xdr:colOff>
      <xdr:row>13</xdr:row>
      <xdr:rowOff>7620</xdr:rowOff>
    </xdr:to>
    <xdr:sp macro="[0]!ListeAnimateur" textlink="">
      <xdr:nvSpPr>
        <xdr:cNvPr id="14" name="Chevron 13"/>
        <xdr:cNvSpPr/>
      </xdr:nvSpPr>
      <xdr:spPr>
        <a:xfrm>
          <a:off x="5852160" y="1760220"/>
          <a:ext cx="365760" cy="175260"/>
        </a:xfrm>
        <a:prstGeom prst="chevron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1333500</xdr:colOff>
      <xdr:row>3</xdr:row>
      <xdr:rowOff>0</xdr:rowOff>
    </xdr:from>
    <xdr:to>
      <xdr:col>1</xdr:col>
      <xdr:colOff>1501140</xdr:colOff>
      <xdr:row>3</xdr:row>
      <xdr:rowOff>167640</xdr:rowOff>
    </xdr:to>
    <xdr:sp macro="[0]!ouvrirdoc1" textlink="">
      <xdr:nvSpPr>
        <xdr:cNvPr id="11" name="Ellipse 10"/>
        <xdr:cNvSpPr/>
      </xdr:nvSpPr>
      <xdr:spPr>
        <a:xfrm>
          <a:off x="1455420" y="525780"/>
          <a:ext cx="167640" cy="167640"/>
        </a:xfrm>
        <a:prstGeom prst="ellipse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541020</xdr:colOff>
      <xdr:row>5</xdr:row>
      <xdr:rowOff>15240</xdr:rowOff>
    </xdr:from>
    <xdr:to>
      <xdr:col>3</xdr:col>
      <xdr:colOff>716280</xdr:colOff>
      <xdr:row>5</xdr:row>
      <xdr:rowOff>167640</xdr:rowOff>
    </xdr:to>
    <xdr:sp macro="[0]!ouvrirdoc2" textlink="">
      <xdr:nvSpPr>
        <xdr:cNvPr id="16" name="Ellipse 15"/>
        <xdr:cNvSpPr/>
      </xdr:nvSpPr>
      <xdr:spPr>
        <a:xfrm>
          <a:off x="3032760" y="891540"/>
          <a:ext cx="175260" cy="152400"/>
        </a:xfrm>
        <a:prstGeom prst="ellipse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541020</xdr:colOff>
      <xdr:row>5</xdr:row>
      <xdr:rowOff>15240</xdr:rowOff>
    </xdr:from>
    <xdr:to>
      <xdr:col>7</xdr:col>
      <xdr:colOff>723900</xdr:colOff>
      <xdr:row>6</xdr:row>
      <xdr:rowOff>7620</xdr:rowOff>
    </xdr:to>
    <xdr:sp macro="[0]!ouvrirdoc3" textlink="">
      <xdr:nvSpPr>
        <xdr:cNvPr id="15" name="Ellipse 14"/>
        <xdr:cNvSpPr/>
      </xdr:nvSpPr>
      <xdr:spPr>
        <a:xfrm>
          <a:off x="6202680" y="891540"/>
          <a:ext cx="182880" cy="167640"/>
        </a:xfrm>
        <a:prstGeom prst="ellipse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541020</xdr:colOff>
      <xdr:row>3</xdr:row>
      <xdr:rowOff>7620</xdr:rowOff>
    </xdr:from>
    <xdr:to>
      <xdr:col>3</xdr:col>
      <xdr:colOff>708660</xdr:colOff>
      <xdr:row>3</xdr:row>
      <xdr:rowOff>167640</xdr:rowOff>
    </xdr:to>
    <xdr:sp macro="[0]!ouvrirdoc4" textlink="">
      <xdr:nvSpPr>
        <xdr:cNvPr id="17" name="Ellipse 16"/>
        <xdr:cNvSpPr/>
      </xdr:nvSpPr>
      <xdr:spPr>
        <a:xfrm>
          <a:off x="3032760" y="533400"/>
          <a:ext cx="167640" cy="160020"/>
        </a:xfrm>
        <a:prstGeom prst="ellipse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541020</xdr:colOff>
      <xdr:row>3</xdr:row>
      <xdr:rowOff>0</xdr:rowOff>
    </xdr:from>
    <xdr:to>
      <xdr:col>7</xdr:col>
      <xdr:colOff>723900</xdr:colOff>
      <xdr:row>3</xdr:row>
      <xdr:rowOff>160020</xdr:rowOff>
    </xdr:to>
    <xdr:sp macro="[0]!Rentrée" textlink="">
      <xdr:nvSpPr>
        <xdr:cNvPr id="18" name="Ellipse 17"/>
        <xdr:cNvSpPr/>
      </xdr:nvSpPr>
      <xdr:spPr>
        <a:xfrm>
          <a:off x="6202680" y="525780"/>
          <a:ext cx="182880" cy="160020"/>
        </a:xfrm>
        <a:prstGeom prst="ellipse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495300</xdr:colOff>
      <xdr:row>5</xdr:row>
      <xdr:rowOff>7620</xdr:rowOff>
    </xdr:from>
    <xdr:to>
      <xdr:col>10</xdr:col>
      <xdr:colOff>670560</xdr:colOff>
      <xdr:row>5</xdr:row>
      <xdr:rowOff>167640</xdr:rowOff>
    </xdr:to>
    <xdr:sp macro="[0]!Rentrée2" textlink="">
      <xdr:nvSpPr>
        <xdr:cNvPr id="19" name="Ellipse 18"/>
        <xdr:cNvSpPr/>
      </xdr:nvSpPr>
      <xdr:spPr>
        <a:xfrm>
          <a:off x="8534400" y="883920"/>
          <a:ext cx="175260" cy="160020"/>
        </a:xfrm>
        <a:prstGeom prst="ellipse">
          <a:avLst/>
        </a:prstGeom>
        <a:ln>
          <a:noFill/>
        </a:ln>
      </xdr:spPr>
      <xdr:style>
        <a:lnRef idx="0">
          <a:scrgbClr r="0" g="0" b="0"/>
        </a:lnRef>
        <a:fillRef idx="1003">
          <a:schemeClr val="dk2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1310640</xdr:colOff>
      <xdr:row>4</xdr:row>
      <xdr:rowOff>137160</xdr:rowOff>
    </xdr:from>
    <xdr:to>
      <xdr:col>1</xdr:col>
      <xdr:colOff>1531620</xdr:colOff>
      <xdr:row>6</xdr:row>
      <xdr:rowOff>7620</xdr:rowOff>
    </xdr:to>
    <xdr:sp macro="[0]!ouvrirdoc5" textlink="">
      <xdr:nvSpPr>
        <xdr:cNvPr id="20" name="Étoile à 5 branches 19"/>
        <xdr:cNvSpPr/>
      </xdr:nvSpPr>
      <xdr:spPr>
        <a:xfrm>
          <a:off x="1432560" y="838200"/>
          <a:ext cx="220980" cy="220980"/>
        </a:xfrm>
        <a:prstGeom prst="star5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472440</xdr:colOff>
      <xdr:row>2</xdr:row>
      <xdr:rowOff>144780</xdr:rowOff>
    </xdr:from>
    <xdr:to>
      <xdr:col>10</xdr:col>
      <xdr:colOff>678180</xdr:colOff>
      <xdr:row>4</xdr:row>
      <xdr:rowOff>0</xdr:rowOff>
    </xdr:to>
    <xdr:sp macro="[0]!PO" textlink="">
      <xdr:nvSpPr>
        <xdr:cNvPr id="21" name="Étoile à 5 branches 20"/>
        <xdr:cNvSpPr/>
      </xdr:nvSpPr>
      <xdr:spPr>
        <a:xfrm>
          <a:off x="8511540" y="495300"/>
          <a:ext cx="205740" cy="205740"/>
        </a:xfrm>
        <a:prstGeom prst="star5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1295400</xdr:colOff>
      <xdr:row>6</xdr:row>
      <xdr:rowOff>144780</xdr:rowOff>
    </xdr:from>
    <xdr:to>
      <xdr:col>1</xdr:col>
      <xdr:colOff>1539240</xdr:colOff>
      <xdr:row>8</xdr:row>
      <xdr:rowOff>30480</xdr:rowOff>
    </xdr:to>
    <xdr:sp macro="[0]!ouvrirdoc6" textlink="">
      <xdr:nvSpPr>
        <xdr:cNvPr id="22" name="Étoile à 5 branches 21"/>
        <xdr:cNvSpPr/>
      </xdr:nvSpPr>
      <xdr:spPr>
        <a:xfrm>
          <a:off x="1417320" y="1196340"/>
          <a:ext cx="243840" cy="236220"/>
        </a:xfrm>
        <a:prstGeom prst="star5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510540</xdr:colOff>
      <xdr:row>3</xdr:row>
      <xdr:rowOff>30480</xdr:rowOff>
    </xdr:from>
    <xdr:to>
      <xdr:col>16</xdr:col>
      <xdr:colOff>670560</xdr:colOff>
      <xdr:row>4</xdr:row>
      <xdr:rowOff>15240</xdr:rowOff>
    </xdr:to>
    <xdr:sp macro="[0]!ouvrirdoc7" textlink="">
      <xdr:nvSpPr>
        <xdr:cNvPr id="23" name="Émoticône 22"/>
        <xdr:cNvSpPr/>
      </xdr:nvSpPr>
      <xdr:spPr>
        <a:xfrm>
          <a:off x="13304520" y="556260"/>
          <a:ext cx="160020" cy="160020"/>
        </a:xfrm>
        <a:prstGeom prst="smileyFace">
          <a:avLst/>
        </a:prstGeom>
        <a:solidFill>
          <a:schemeClr val="accent4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518160</xdr:colOff>
      <xdr:row>5</xdr:row>
      <xdr:rowOff>15240</xdr:rowOff>
    </xdr:from>
    <xdr:to>
      <xdr:col>16</xdr:col>
      <xdr:colOff>678180</xdr:colOff>
      <xdr:row>6</xdr:row>
      <xdr:rowOff>0</xdr:rowOff>
    </xdr:to>
    <xdr:sp macro="[0]!ouvrirdoc8" textlink="">
      <xdr:nvSpPr>
        <xdr:cNvPr id="24" name="Émoticône 23"/>
        <xdr:cNvSpPr/>
      </xdr:nvSpPr>
      <xdr:spPr>
        <a:xfrm>
          <a:off x="13312140" y="891540"/>
          <a:ext cx="160020" cy="160020"/>
        </a:xfrm>
        <a:prstGeom prst="smileyFace">
          <a:avLst/>
        </a:prstGeom>
        <a:solidFill>
          <a:schemeClr val="accent6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487680</xdr:colOff>
      <xdr:row>3</xdr:row>
      <xdr:rowOff>22860</xdr:rowOff>
    </xdr:from>
    <xdr:to>
      <xdr:col>14</xdr:col>
      <xdr:colOff>647700</xdr:colOff>
      <xdr:row>4</xdr:row>
      <xdr:rowOff>7620</xdr:rowOff>
    </xdr:to>
    <xdr:sp macro="[0]!ouvrirdocs1" textlink="">
      <xdr:nvSpPr>
        <xdr:cNvPr id="25" name="Émoticône 24"/>
        <xdr:cNvSpPr/>
      </xdr:nvSpPr>
      <xdr:spPr>
        <a:xfrm>
          <a:off x="11696700" y="548640"/>
          <a:ext cx="160020" cy="160020"/>
        </a:xfrm>
        <a:prstGeom prst="smileyFace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495300</xdr:colOff>
      <xdr:row>5</xdr:row>
      <xdr:rowOff>7620</xdr:rowOff>
    </xdr:from>
    <xdr:to>
      <xdr:col>14</xdr:col>
      <xdr:colOff>655320</xdr:colOff>
      <xdr:row>5</xdr:row>
      <xdr:rowOff>167640</xdr:rowOff>
    </xdr:to>
    <xdr:sp macro="[0]!ouvrirdocs2" textlink="">
      <xdr:nvSpPr>
        <xdr:cNvPr id="26" name="Émoticône 25"/>
        <xdr:cNvSpPr/>
      </xdr:nvSpPr>
      <xdr:spPr>
        <a:xfrm>
          <a:off x="11704320" y="883920"/>
          <a:ext cx="160020" cy="160020"/>
        </a:xfrm>
        <a:prstGeom prst="smileyFace">
          <a:avLst/>
        </a:prstGeom>
        <a:solidFill>
          <a:schemeClr val="accent1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495300</xdr:colOff>
      <xdr:row>7</xdr:row>
      <xdr:rowOff>30480</xdr:rowOff>
    </xdr:from>
    <xdr:to>
      <xdr:col>14</xdr:col>
      <xdr:colOff>655320</xdr:colOff>
      <xdr:row>8</xdr:row>
      <xdr:rowOff>15240</xdr:rowOff>
    </xdr:to>
    <xdr:sp macro="[0]!ouvrirdocs3" textlink="">
      <xdr:nvSpPr>
        <xdr:cNvPr id="27" name="Émoticône 26"/>
        <xdr:cNvSpPr/>
      </xdr:nvSpPr>
      <xdr:spPr>
        <a:xfrm>
          <a:off x="11704320" y="1257300"/>
          <a:ext cx="160020" cy="160020"/>
        </a:xfrm>
        <a:prstGeom prst="smileyFace">
          <a:avLst/>
        </a:prstGeom>
        <a:solidFill>
          <a:schemeClr val="dk1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525780</xdr:colOff>
      <xdr:row>7</xdr:row>
      <xdr:rowOff>30480</xdr:rowOff>
    </xdr:from>
    <xdr:to>
      <xdr:col>16</xdr:col>
      <xdr:colOff>685800</xdr:colOff>
      <xdr:row>8</xdr:row>
      <xdr:rowOff>15240</xdr:rowOff>
    </xdr:to>
    <xdr:sp macro="[0]!ouvrirdoc9" textlink="">
      <xdr:nvSpPr>
        <xdr:cNvPr id="28" name="Émoticône 27"/>
        <xdr:cNvSpPr/>
      </xdr:nvSpPr>
      <xdr:spPr>
        <a:xfrm>
          <a:off x="13319760" y="1257300"/>
          <a:ext cx="160020" cy="160020"/>
        </a:xfrm>
        <a:prstGeom prst="smileyFace">
          <a:avLst/>
        </a:prstGeom>
        <a:solidFill>
          <a:schemeClr val="accent5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541020</xdr:colOff>
      <xdr:row>7</xdr:row>
      <xdr:rowOff>0</xdr:rowOff>
    </xdr:from>
    <xdr:to>
      <xdr:col>7</xdr:col>
      <xdr:colOff>723900</xdr:colOff>
      <xdr:row>8</xdr:row>
      <xdr:rowOff>7620</xdr:rowOff>
    </xdr:to>
    <xdr:sp macro="[0]!CLAS" textlink="">
      <xdr:nvSpPr>
        <xdr:cNvPr id="29" name="Ellipse 28"/>
        <xdr:cNvSpPr/>
      </xdr:nvSpPr>
      <xdr:spPr>
        <a:xfrm>
          <a:off x="6202680" y="1226820"/>
          <a:ext cx="182880" cy="182880"/>
        </a:xfrm>
        <a:prstGeom prst="ellipse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472440</xdr:colOff>
      <xdr:row>6</xdr:row>
      <xdr:rowOff>144780</xdr:rowOff>
    </xdr:from>
    <xdr:to>
      <xdr:col>10</xdr:col>
      <xdr:colOff>693420</xdr:colOff>
      <xdr:row>8</xdr:row>
      <xdr:rowOff>22860</xdr:rowOff>
    </xdr:to>
    <xdr:sp macro="[0]!réunions" textlink="">
      <xdr:nvSpPr>
        <xdr:cNvPr id="30" name="Étoile à 5 branches 29"/>
        <xdr:cNvSpPr/>
      </xdr:nvSpPr>
      <xdr:spPr>
        <a:xfrm>
          <a:off x="8511540" y="1196340"/>
          <a:ext cx="220980" cy="228600"/>
        </a:xfrm>
        <a:prstGeom prst="star5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177435</xdr:colOff>
      <xdr:row>22</xdr:row>
      <xdr:rowOff>79827</xdr:rowOff>
    </xdr:from>
    <xdr:to>
      <xdr:col>2</xdr:col>
      <xdr:colOff>515257</xdr:colOff>
      <xdr:row>23</xdr:row>
      <xdr:rowOff>108856</xdr:rowOff>
    </xdr:to>
    <xdr:sp macro="[0]!stats" textlink="">
      <xdr:nvSpPr>
        <xdr:cNvPr id="31" name="Chevron 30"/>
        <xdr:cNvSpPr/>
      </xdr:nvSpPr>
      <xdr:spPr>
        <a:xfrm rot="10800000">
          <a:off x="1868349" y="4042227"/>
          <a:ext cx="337822" cy="217715"/>
        </a:xfrm>
        <a:prstGeom prst="chevron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58</xdr:col>
      <xdr:colOff>213360</xdr:colOff>
      <xdr:row>35</xdr:row>
      <xdr:rowOff>53340</xdr:rowOff>
    </xdr:from>
    <xdr:to>
      <xdr:col>62</xdr:col>
      <xdr:colOff>175260</xdr:colOff>
      <xdr:row>36</xdr:row>
      <xdr:rowOff>175260</xdr:rowOff>
    </xdr:to>
    <xdr:sp macro="[0]!Avril" textlink="">
      <xdr:nvSpPr>
        <xdr:cNvPr id="10" name="Rectangle avec coins rognés du même côté 9"/>
        <xdr:cNvSpPr/>
      </xdr:nvSpPr>
      <xdr:spPr>
        <a:xfrm>
          <a:off x="8618220" y="53340"/>
          <a:ext cx="98298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Avril</a:t>
          </a:r>
        </a:p>
      </xdr:txBody>
    </xdr:sp>
    <xdr:clientData/>
  </xdr:twoCellAnchor>
  <xdr:twoCellAnchor editAs="absolute">
    <xdr:from>
      <xdr:col>62</xdr:col>
      <xdr:colOff>190500</xdr:colOff>
      <xdr:row>35</xdr:row>
      <xdr:rowOff>53340</xdr:rowOff>
    </xdr:from>
    <xdr:to>
      <xdr:col>66</xdr:col>
      <xdr:colOff>188595</xdr:colOff>
      <xdr:row>36</xdr:row>
      <xdr:rowOff>175260</xdr:rowOff>
    </xdr:to>
    <xdr:sp macro="[0]!Mai" textlink="">
      <xdr:nvSpPr>
        <xdr:cNvPr id="11" name="Rectangle avec coins rognés du même côté 10"/>
        <xdr:cNvSpPr/>
      </xdr:nvSpPr>
      <xdr:spPr>
        <a:xfrm>
          <a:off x="9616440" y="53340"/>
          <a:ext cx="98298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Mai</a:t>
          </a:r>
        </a:p>
      </xdr:txBody>
    </xdr:sp>
    <xdr:clientData/>
  </xdr:twoCellAnchor>
  <xdr:twoCellAnchor editAs="absolute">
    <xdr:from>
      <xdr:col>66</xdr:col>
      <xdr:colOff>203835</xdr:colOff>
      <xdr:row>35</xdr:row>
      <xdr:rowOff>53340</xdr:rowOff>
    </xdr:from>
    <xdr:to>
      <xdr:col>70</xdr:col>
      <xdr:colOff>165735</xdr:colOff>
      <xdr:row>36</xdr:row>
      <xdr:rowOff>175260</xdr:rowOff>
    </xdr:to>
    <xdr:sp macro="[0]!Juin" textlink="">
      <xdr:nvSpPr>
        <xdr:cNvPr id="12" name="Rectangle avec coins rognés du même côté 11"/>
        <xdr:cNvSpPr/>
      </xdr:nvSpPr>
      <xdr:spPr>
        <a:xfrm>
          <a:off x="10614660" y="53340"/>
          <a:ext cx="98298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Juin</a:t>
          </a:r>
        </a:p>
      </xdr:txBody>
    </xdr:sp>
    <xdr:clientData/>
  </xdr:twoCellAnchor>
  <xdr:twoCellAnchor editAs="absolute">
    <xdr:from>
      <xdr:col>70</xdr:col>
      <xdr:colOff>188595</xdr:colOff>
      <xdr:row>35</xdr:row>
      <xdr:rowOff>53340</xdr:rowOff>
    </xdr:from>
    <xdr:to>
      <xdr:col>74</xdr:col>
      <xdr:colOff>165735</xdr:colOff>
      <xdr:row>36</xdr:row>
      <xdr:rowOff>175260</xdr:rowOff>
    </xdr:to>
    <xdr:sp macro="[0]!Juillet" textlink="">
      <xdr:nvSpPr>
        <xdr:cNvPr id="13" name="Rectangle avec coins rognés du même côté 12"/>
        <xdr:cNvSpPr/>
      </xdr:nvSpPr>
      <xdr:spPr>
        <a:xfrm>
          <a:off x="11620500" y="53340"/>
          <a:ext cx="99822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Juillet</a:t>
          </a:r>
        </a:p>
      </xdr:txBody>
    </xdr:sp>
    <xdr:clientData/>
  </xdr:twoCellAnchor>
  <xdr:twoCellAnchor editAs="absolute">
    <xdr:from>
      <xdr:col>69</xdr:col>
      <xdr:colOff>153960</xdr:colOff>
      <xdr:row>37</xdr:row>
      <xdr:rowOff>83820</xdr:rowOff>
    </xdr:from>
    <xdr:to>
      <xdr:col>73</xdr:col>
      <xdr:colOff>234316</xdr:colOff>
      <xdr:row>40</xdr:row>
      <xdr:rowOff>129540</xdr:rowOff>
    </xdr:to>
    <xdr:pic macro="[0]!Logo"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40120" y="449580"/>
          <a:ext cx="1086196" cy="609600"/>
        </a:xfrm>
        <a:prstGeom prst="rect">
          <a:avLst/>
        </a:prstGeom>
      </xdr:spPr>
    </xdr:pic>
    <xdr:clientData/>
  </xdr:twoCellAnchor>
  <xdr:twoCellAnchor editAs="absolute">
    <xdr:from>
      <xdr:col>31</xdr:col>
      <xdr:colOff>121920</xdr:colOff>
      <xdr:row>35</xdr:row>
      <xdr:rowOff>30480</xdr:rowOff>
    </xdr:from>
    <xdr:to>
      <xdr:col>33</xdr:col>
      <xdr:colOff>603885</xdr:colOff>
      <xdr:row>40</xdr:row>
      <xdr:rowOff>0</xdr:rowOff>
    </xdr:to>
    <xdr:sp macro="[0]!MarieCurie" textlink="">
      <xdr:nvSpPr>
        <xdr:cNvPr id="15" name="Rectangle à coins arrondis 14"/>
        <xdr:cNvSpPr/>
      </xdr:nvSpPr>
      <xdr:spPr>
        <a:xfrm>
          <a:off x="121920" y="30480"/>
          <a:ext cx="1287780" cy="89916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latin typeface="Maven Pro" panose="02000000000000000000" pitchFamily="2" charset="0"/>
            </a:rPr>
            <a:t>Marie </a:t>
          </a:r>
        </a:p>
        <a:p>
          <a:pPr algn="ctr"/>
          <a:r>
            <a:rPr lang="fr-FR" sz="2400" b="1">
              <a:latin typeface="Maven Pro" panose="02000000000000000000" pitchFamily="2" charset="0"/>
            </a:rPr>
            <a:t>Curie</a:t>
          </a:r>
        </a:p>
      </xdr:txBody>
    </xdr:sp>
    <xdr:clientData/>
  </xdr:twoCellAnchor>
  <xdr:twoCellAnchor editAs="absolute">
    <xdr:from>
      <xdr:col>34</xdr:col>
      <xdr:colOff>114300</xdr:colOff>
      <xdr:row>35</xdr:row>
      <xdr:rowOff>53340</xdr:rowOff>
    </xdr:from>
    <xdr:to>
      <xdr:col>35</xdr:col>
      <xdr:colOff>0</xdr:colOff>
      <xdr:row>36</xdr:row>
      <xdr:rowOff>175260</xdr:rowOff>
    </xdr:to>
    <xdr:sp macro="[0]!Septembre" textlink="">
      <xdr:nvSpPr>
        <xdr:cNvPr id="16" name="Rectangle avec coins rognés du même côté 15"/>
        <xdr:cNvSpPr/>
      </xdr:nvSpPr>
      <xdr:spPr>
        <a:xfrm>
          <a:off x="1607820" y="53340"/>
          <a:ext cx="102870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Septembre</a:t>
          </a:r>
        </a:p>
      </xdr:txBody>
    </xdr:sp>
    <xdr:clientData/>
  </xdr:twoCellAnchor>
  <xdr:twoCellAnchor editAs="absolute">
    <xdr:from>
      <xdr:col>35</xdr:col>
      <xdr:colOff>13335</xdr:colOff>
      <xdr:row>35</xdr:row>
      <xdr:rowOff>53340</xdr:rowOff>
    </xdr:from>
    <xdr:to>
      <xdr:col>38</xdr:col>
      <xdr:colOff>240030</xdr:colOff>
      <xdr:row>36</xdr:row>
      <xdr:rowOff>175260</xdr:rowOff>
    </xdr:to>
    <xdr:sp macro="[0]!Octobre" textlink="">
      <xdr:nvSpPr>
        <xdr:cNvPr id="17" name="Rectangle avec coins rognés du même côté 16"/>
        <xdr:cNvSpPr/>
      </xdr:nvSpPr>
      <xdr:spPr>
        <a:xfrm>
          <a:off x="2628900" y="53340"/>
          <a:ext cx="98298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Octobre</a:t>
          </a:r>
        </a:p>
      </xdr:txBody>
    </xdr:sp>
    <xdr:clientData/>
  </xdr:twoCellAnchor>
  <xdr:twoCellAnchor editAs="absolute">
    <xdr:from>
      <xdr:col>39</xdr:col>
      <xdr:colOff>3810</xdr:colOff>
      <xdr:row>35</xdr:row>
      <xdr:rowOff>53340</xdr:rowOff>
    </xdr:from>
    <xdr:to>
      <xdr:col>42</xdr:col>
      <xdr:colOff>217170</xdr:colOff>
      <xdr:row>36</xdr:row>
      <xdr:rowOff>175260</xdr:rowOff>
    </xdr:to>
    <xdr:sp macro="[0]!Novembre" textlink="">
      <xdr:nvSpPr>
        <xdr:cNvPr id="18" name="Rectangle avec coins rognés du même côté 17"/>
        <xdr:cNvSpPr/>
      </xdr:nvSpPr>
      <xdr:spPr>
        <a:xfrm>
          <a:off x="3627120" y="53340"/>
          <a:ext cx="98298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Novembre</a:t>
          </a:r>
        </a:p>
      </xdr:txBody>
    </xdr:sp>
    <xdr:clientData/>
  </xdr:twoCellAnchor>
  <xdr:twoCellAnchor editAs="absolute">
    <xdr:from>
      <xdr:col>42</xdr:col>
      <xdr:colOff>232410</xdr:colOff>
      <xdr:row>35</xdr:row>
      <xdr:rowOff>53340</xdr:rowOff>
    </xdr:from>
    <xdr:to>
      <xdr:col>46</xdr:col>
      <xdr:colOff>230505</xdr:colOff>
      <xdr:row>36</xdr:row>
      <xdr:rowOff>175260</xdr:rowOff>
    </xdr:to>
    <xdr:sp macro="[0]!Décembre" textlink="">
      <xdr:nvSpPr>
        <xdr:cNvPr id="19" name="Rectangle avec coins rognés du même côté 18"/>
        <xdr:cNvSpPr/>
      </xdr:nvSpPr>
      <xdr:spPr>
        <a:xfrm>
          <a:off x="4625340" y="53340"/>
          <a:ext cx="98298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latin typeface="Maven Pro" panose="02000000000000000000" pitchFamily="2" charset="0"/>
            </a:rPr>
            <a:t>Décembre</a:t>
          </a:r>
        </a:p>
      </xdr:txBody>
    </xdr:sp>
    <xdr:clientData/>
  </xdr:twoCellAnchor>
  <xdr:twoCellAnchor editAs="absolute">
    <xdr:from>
      <xdr:col>46</xdr:col>
      <xdr:colOff>245745</xdr:colOff>
      <xdr:row>35</xdr:row>
      <xdr:rowOff>53340</xdr:rowOff>
    </xdr:from>
    <xdr:to>
      <xdr:col>50</xdr:col>
      <xdr:colOff>207645</xdr:colOff>
      <xdr:row>36</xdr:row>
      <xdr:rowOff>175260</xdr:rowOff>
    </xdr:to>
    <xdr:sp macro="[0]!Janvier" textlink="">
      <xdr:nvSpPr>
        <xdr:cNvPr id="20" name="Rectangle avec coins rognés du même côté 19"/>
        <xdr:cNvSpPr/>
      </xdr:nvSpPr>
      <xdr:spPr>
        <a:xfrm>
          <a:off x="5623560" y="53340"/>
          <a:ext cx="98298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Janvier</a:t>
          </a:r>
        </a:p>
      </xdr:txBody>
    </xdr:sp>
    <xdr:clientData/>
  </xdr:twoCellAnchor>
  <xdr:twoCellAnchor editAs="absolute">
    <xdr:from>
      <xdr:col>50</xdr:col>
      <xdr:colOff>222885</xdr:colOff>
      <xdr:row>35</xdr:row>
      <xdr:rowOff>53340</xdr:rowOff>
    </xdr:from>
    <xdr:to>
      <xdr:col>54</xdr:col>
      <xdr:colOff>201930</xdr:colOff>
      <xdr:row>36</xdr:row>
      <xdr:rowOff>175260</xdr:rowOff>
    </xdr:to>
    <xdr:sp macro="[0]!Février" textlink="">
      <xdr:nvSpPr>
        <xdr:cNvPr id="21" name="Rectangle avec coins rognés du même côté 20"/>
        <xdr:cNvSpPr/>
      </xdr:nvSpPr>
      <xdr:spPr>
        <a:xfrm>
          <a:off x="6621780" y="53340"/>
          <a:ext cx="98298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Février</a:t>
          </a:r>
        </a:p>
      </xdr:txBody>
    </xdr:sp>
    <xdr:clientData/>
  </xdr:twoCellAnchor>
  <xdr:twoCellAnchor editAs="absolute">
    <xdr:from>
      <xdr:col>54</xdr:col>
      <xdr:colOff>217170</xdr:colOff>
      <xdr:row>35</xdr:row>
      <xdr:rowOff>53340</xdr:rowOff>
    </xdr:from>
    <xdr:to>
      <xdr:col>58</xdr:col>
      <xdr:colOff>198120</xdr:colOff>
      <xdr:row>36</xdr:row>
      <xdr:rowOff>175260</xdr:rowOff>
    </xdr:to>
    <xdr:sp macro="[0]!Mars" textlink="">
      <xdr:nvSpPr>
        <xdr:cNvPr id="22" name="Rectangle avec coins rognés du même côté 21"/>
        <xdr:cNvSpPr/>
      </xdr:nvSpPr>
      <xdr:spPr>
        <a:xfrm>
          <a:off x="7620000" y="53340"/>
          <a:ext cx="982980" cy="304800"/>
        </a:xfrm>
        <a:prstGeom prst="snip2Same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Maven Pro" panose="02000000000000000000" pitchFamily="2" charset="0"/>
            </a:rPr>
            <a:t>Mars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&#233;riscolair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riscolaire"/>
    </sheetNames>
    <definedNames>
      <definedName name="liste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3" name="Tableau4" displayName="Tableau4" ref="J1:J13" totalsRowShown="0" headerRowDxfId="163">
  <autoFilter ref="J1:J13"/>
  <tableColumns count="1">
    <tableColumn id="1" name="anné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21"/>
  <sheetViews>
    <sheetView workbookViewId="0">
      <selection activeCell="P11" sqref="P11"/>
    </sheetView>
  </sheetViews>
  <sheetFormatPr baseColWidth="10" defaultRowHeight="14.4" x14ac:dyDescent="0.3"/>
  <cols>
    <col min="2" max="2" width="10.5546875" bestFit="1" customWidth="1"/>
    <col min="3" max="3" width="16.6640625" bestFit="1" customWidth="1"/>
    <col min="7" max="7" width="16.6640625" bestFit="1" customWidth="1"/>
  </cols>
  <sheetData>
    <row r="1" spans="1:16" ht="15" thickBot="1" x14ac:dyDescent="0.35">
      <c r="A1" s="1">
        <v>2024</v>
      </c>
      <c r="B1" s="2">
        <f>DATE(A1,1,1)</f>
        <v>45292</v>
      </c>
      <c r="C1" t="s">
        <v>0</v>
      </c>
      <c r="E1" s="1">
        <v>2025</v>
      </c>
      <c r="F1" s="2">
        <f>DATE(E1,1,1)</f>
        <v>45658</v>
      </c>
      <c r="G1" t="s">
        <v>0</v>
      </c>
      <c r="J1" s="3" t="s">
        <v>1</v>
      </c>
      <c r="M1" t="s">
        <v>2</v>
      </c>
      <c r="O1" t="s">
        <v>128</v>
      </c>
      <c r="P1" t="s">
        <v>27</v>
      </c>
    </row>
    <row r="2" spans="1:16" x14ac:dyDescent="0.3">
      <c r="B2" s="2">
        <f>FLOOR(DAY(MINUTE(A1/38)/2+56)&amp;"/5/"&amp;A1,7)-34</f>
        <v>45382</v>
      </c>
      <c r="C2" t="s">
        <v>3</v>
      </c>
      <c r="F2" s="2">
        <f>FLOOR(DAY(MINUTE(E1/38)/2+56)&amp;"/5/"&amp;E1,7)-34</f>
        <v>45767</v>
      </c>
      <c r="G2" t="s">
        <v>3</v>
      </c>
      <c r="J2">
        <v>2023</v>
      </c>
      <c r="M2" s="4" t="s">
        <v>4</v>
      </c>
      <c r="P2" t="s">
        <v>33</v>
      </c>
    </row>
    <row r="3" spans="1:16" x14ac:dyDescent="0.3">
      <c r="B3" s="2">
        <f>B2+1</f>
        <v>45383</v>
      </c>
      <c r="C3" t="s">
        <v>5</v>
      </c>
      <c r="F3" s="2">
        <f>F2+1</f>
        <v>45768</v>
      </c>
      <c r="G3" t="s">
        <v>5</v>
      </c>
      <c r="J3">
        <v>2024</v>
      </c>
      <c r="M3" s="4" t="s">
        <v>6</v>
      </c>
      <c r="P3" t="s">
        <v>30</v>
      </c>
    </row>
    <row r="4" spans="1:16" x14ac:dyDescent="0.3">
      <c r="B4" s="2">
        <f>DATE(A1,5,1)</f>
        <v>45413</v>
      </c>
      <c r="C4" t="s">
        <v>7</v>
      </c>
      <c r="F4" s="2">
        <f>DATE(E1,5,1)</f>
        <v>45778</v>
      </c>
      <c r="G4" t="s">
        <v>7</v>
      </c>
      <c r="J4">
        <v>2025</v>
      </c>
      <c r="M4" s="4" t="s">
        <v>94</v>
      </c>
      <c r="P4" t="s">
        <v>29</v>
      </c>
    </row>
    <row r="5" spans="1:16" x14ac:dyDescent="0.3">
      <c r="B5" s="2">
        <f>DATE(A1,5,8)</f>
        <v>45420</v>
      </c>
      <c r="C5" t="s">
        <v>8</v>
      </c>
      <c r="F5" s="2">
        <f>DATE(E1,5,8)</f>
        <v>45785</v>
      </c>
      <c r="G5" t="s">
        <v>8</v>
      </c>
      <c r="J5">
        <v>2026</v>
      </c>
      <c r="P5" t="s">
        <v>31</v>
      </c>
    </row>
    <row r="6" spans="1:16" x14ac:dyDescent="0.3">
      <c r="B6" s="2">
        <f>B2+39</f>
        <v>45421</v>
      </c>
      <c r="C6" t="s">
        <v>9</v>
      </c>
      <c r="F6" s="2">
        <f>F2+39</f>
        <v>45806</v>
      </c>
      <c r="G6" t="s">
        <v>9</v>
      </c>
      <c r="J6">
        <v>2027</v>
      </c>
    </row>
    <row r="7" spans="1:16" x14ac:dyDescent="0.3">
      <c r="B7" s="2">
        <f>B2+49</f>
        <v>45431</v>
      </c>
      <c r="C7" t="s">
        <v>10</v>
      </c>
      <c r="F7" s="2">
        <f>F2+49</f>
        <v>45816</v>
      </c>
      <c r="G7" t="s">
        <v>10</v>
      </c>
      <c r="J7">
        <v>2028</v>
      </c>
    </row>
    <row r="8" spans="1:16" x14ac:dyDescent="0.3">
      <c r="B8" s="2">
        <f>B2+50</f>
        <v>45432</v>
      </c>
      <c r="C8" t="s">
        <v>11</v>
      </c>
      <c r="F8" s="2">
        <f>F2+50</f>
        <v>45817</v>
      </c>
      <c r="G8" t="s">
        <v>11</v>
      </c>
      <c r="J8">
        <v>2029</v>
      </c>
    </row>
    <row r="9" spans="1:16" x14ac:dyDescent="0.3">
      <c r="B9" s="2">
        <f>DATE(A1,7,14)</f>
        <v>45487</v>
      </c>
      <c r="C9" t="s">
        <v>12</v>
      </c>
      <c r="F9" s="2">
        <f>DATE(E1,7,14)</f>
        <v>45852</v>
      </c>
      <c r="G9" t="s">
        <v>12</v>
      </c>
      <c r="J9">
        <v>2030</v>
      </c>
    </row>
    <row r="10" spans="1:16" x14ac:dyDescent="0.3">
      <c r="B10" s="2">
        <f>DATE(A1,8,15)</f>
        <v>45519</v>
      </c>
      <c r="C10" t="s">
        <v>13</v>
      </c>
      <c r="F10" s="2">
        <f>DATE(E1,8,15)</f>
        <v>45884</v>
      </c>
      <c r="G10" t="s">
        <v>13</v>
      </c>
      <c r="J10">
        <v>2031</v>
      </c>
    </row>
    <row r="11" spans="1:16" x14ac:dyDescent="0.3">
      <c r="B11" s="2">
        <f>DATE(A1,11,1)</f>
        <v>45597</v>
      </c>
      <c r="C11" t="s">
        <v>14</v>
      </c>
      <c r="F11" s="2">
        <f>DATE(E1,11,1)</f>
        <v>45962</v>
      </c>
      <c r="G11" t="s">
        <v>14</v>
      </c>
      <c r="J11">
        <v>2032</v>
      </c>
    </row>
    <row r="12" spans="1:16" x14ac:dyDescent="0.3">
      <c r="B12" s="2">
        <f>DATE(A1,11,11)</f>
        <v>45607</v>
      </c>
      <c r="C12" t="s">
        <v>15</v>
      </c>
      <c r="F12" s="2">
        <f>DATE(E1,11,11)</f>
        <v>45972</v>
      </c>
      <c r="G12" t="s">
        <v>15</v>
      </c>
      <c r="J12">
        <v>2033</v>
      </c>
    </row>
    <row r="13" spans="1:16" x14ac:dyDescent="0.3">
      <c r="B13" s="2">
        <f>DATE(A1,12,25)</f>
        <v>45651</v>
      </c>
      <c r="C13" t="s">
        <v>16</v>
      </c>
      <c r="F13" s="2">
        <f>DATE(E1,12,25)</f>
        <v>46016</v>
      </c>
      <c r="G13" t="s">
        <v>16</v>
      </c>
      <c r="J13">
        <v>2034</v>
      </c>
    </row>
    <row r="16" spans="1:16" ht="23.4" x14ac:dyDescent="0.45">
      <c r="B16" s="154" t="s">
        <v>17</v>
      </c>
      <c r="C16" s="154"/>
    </row>
    <row r="17" spans="2:18" x14ac:dyDescent="0.3">
      <c r="B17" t="s">
        <v>18</v>
      </c>
      <c r="C17" s="2">
        <v>45586</v>
      </c>
      <c r="D17" s="2">
        <v>45587</v>
      </c>
      <c r="E17" s="2">
        <v>45588</v>
      </c>
      <c r="F17" s="2">
        <v>45589</v>
      </c>
      <c r="G17" s="2">
        <v>45590</v>
      </c>
      <c r="H17" s="2"/>
      <c r="I17" s="2"/>
      <c r="J17" s="2">
        <v>45593</v>
      </c>
      <c r="K17" s="2">
        <v>45594</v>
      </c>
      <c r="L17" s="2">
        <v>45595</v>
      </c>
      <c r="M17" s="2">
        <v>45596</v>
      </c>
      <c r="N17" s="2">
        <v>45597</v>
      </c>
      <c r="O17" s="2"/>
      <c r="P17" s="2"/>
      <c r="Q17" s="2"/>
      <c r="R17" s="2"/>
    </row>
    <row r="18" spans="2:18" x14ac:dyDescent="0.3">
      <c r="B18" t="s">
        <v>19</v>
      </c>
      <c r="C18" s="2">
        <v>45649</v>
      </c>
      <c r="D18" s="2">
        <v>45650</v>
      </c>
      <c r="E18" s="2">
        <v>45651</v>
      </c>
      <c r="F18" s="2">
        <v>45652</v>
      </c>
      <c r="G18" s="2">
        <v>45653</v>
      </c>
      <c r="H18" s="2"/>
      <c r="I18" s="2"/>
      <c r="J18" s="2">
        <v>45656</v>
      </c>
      <c r="K18" s="2">
        <v>45657</v>
      </c>
      <c r="L18" s="2">
        <v>45658</v>
      </c>
      <c r="M18" s="2">
        <v>45659</v>
      </c>
      <c r="N18" s="2">
        <v>45660</v>
      </c>
      <c r="O18" s="2"/>
      <c r="P18" s="2"/>
      <c r="Q18" s="2"/>
      <c r="R18" s="2"/>
    </row>
    <row r="19" spans="2:18" x14ac:dyDescent="0.3">
      <c r="B19" t="s">
        <v>20</v>
      </c>
      <c r="C19" s="2">
        <v>45712</v>
      </c>
      <c r="D19" s="2">
        <v>45713</v>
      </c>
      <c r="E19" s="2">
        <v>45714</v>
      </c>
      <c r="F19" s="2">
        <v>45715</v>
      </c>
      <c r="G19" s="2">
        <v>45716</v>
      </c>
      <c r="H19" s="2"/>
      <c r="I19" s="2"/>
      <c r="J19" s="2">
        <v>45719</v>
      </c>
      <c r="K19" s="2">
        <v>45720</v>
      </c>
      <c r="L19" s="2">
        <v>45721</v>
      </c>
      <c r="M19" s="2">
        <v>45722</v>
      </c>
      <c r="N19" s="2">
        <v>45723</v>
      </c>
      <c r="O19" s="2"/>
      <c r="P19" s="2"/>
      <c r="Q19" s="2"/>
      <c r="R19" s="2"/>
    </row>
    <row r="20" spans="2:18" x14ac:dyDescent="0.3">
      <c r="B20" t="s">
        <v>21</v>
      </c>
      <c r="C20" s="2">
        <v>45768</v>
      </c>
      <c r="D20" s="2">
        <v>45769</v>
      </c>
      <c r="E20" s="2">
        <v>45770</v>
      </c>
      <c r="F20" s="2">
        <v>45771</v>
      </c>
      <c r="G20" s="2">
        <v>45772</v>
      </c>
      <c r="H20" s="2"/>
      <c r="I20" s="2"/>
      <c r="J20" s="2">
        <v>45775</v>
      </c>
      <c r="K20" s="2">
        <v>45776</v>
      </c>
      <c r="L20" s="92" t="s">
        <v>126</v>
      </c>
      <c r="M20" s="2">
        <v>45778</v>
      </c>
      <c r="N20" s="2">
        <v>45779</v>
      </c>
      <c r="O20" s="2"/>
      <c r="P20" s="2"/>
      <c r="Q20" s="2"/>
      <c r="R20" s="2"/>
    </row>
    <row r="21" spans="2:18" x14ac:dyDescent="0.3">
      <c r="B21" t="s">
        <v>22</v>
      </c>
      <c r="C21" s="2">
        <v>45845</v>
      </c>
      <c r="D21" s="2">
        <v>45846</v>
      </c>
      <c r="E21" s="2">
        <v>45847</v>
      </c>
      <c r="F21" s="92">
        <v>45848</v>
      </c>
      <c r="G21" s="2">
        <v>45849</v>
      </c>
      <c r="H21" s="2"/>
      <c r="I21" s="2"/>
      <c r="J21" s="2"/>
      <c r="K21" s="2"/>
    </row>
  </sheetData>
  <mergeCells count="1">
    <mergeCell ref="B16:C16"/>
  </mergeCells>
  <dataValidations count="1">
    <dataValidation type="list" allowBlank="1" showInputMessage="1" showErrorMessage="1" sqref="A1 E1">
      <formula1>$J$2:$J$13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R32"/>
  <sheetViews>
    <sheetView showGridLines="0" topLeftCell="A4" zoomScale="105" zoomScaleNormal="376" workbookViewId="0">
      <selection activeCell="O24" sqref="O24"/>
    </sheetView>
  </sheetViews>
  <sheetFormatPr baseColWidth="10" defaultColWidth="11.5546875" defaultRowHeight="13.8" x14ac:dyDescent="0.25"/>
  <cols>
    <col min="1" max="1" width="1.6640625" style="50" customWidth="1"/>
    <col min="2" max="2" width="23" style="50" bestFit="1" customWidth="1"/>
    <col min="3" max="16384" width="11.5546875" style="50"/>
  </cols>
  <sheetData>
    <row r="1" spans="1:18" x14ac:dyDescent="0.25">
      <c r="A1" s="74"/>
      <c r="B1" s="159" t="s">
        <v>90</v>
      </c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</row>
    <row r="2" spans="1:18" x14ac:dyDescent="0.25">
      <c r="A2" s="74"/>
      <c r="B2" s="159"/>
      <c r="C2" s="159"/>
      <c r="D2" s="159"/>
      <c r="E2" s="159"/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159"/>
      <c r="Q2" s="159"/>
      <c r="R2" s="159"/>
    </row>
    <row r="3" spans="1:18" x14ac:dyDescent="0.25">
      <c r="C3" s="76" t="s">
        <v>111</v>
      </c>
      <c r="D3" s="76"/>
      <c r="E3" s="76"/>
      <c r="I3" s="76" t="s">
        <v>112</v>
      </c>
      <c r="J3" s="76"/>
      <c r="K3" s="76"/>
      <c r="O3" s="67"/>
      <c r="P3" s="76" t="s">
        <v>104</v>
      </c>
      <c r="Q3" s="76"/>
      <c r="R3" s="76"/>
    </row>
    <row r="4" spans="1:18" x14ac:dyDescent="0.25">
      <c r="C4" s="50" t="s">
        <v>103</v>
      </c>
      <c r="E4" s="50" t="s">
        <v>99</v>
      </c>
      <c r="I4" s="50" t="s">
        <v>113</v>
      </c>
      <c r="L4" s="50" t="s">
        <v>91</v>
      </c>
      <c r="P4" s="50" t="s">
        <v>108</v>
      </c>
      <c r="R4" s="50" t="s">
        <v>105</v>
      </c>
    </row>
    <row r="6" spans="1:18" x14ac:dyDescent="0.25">
      <c r="C6" s="50" t="s">
        <v>100</v>
      </c>
      <c r="E6" s="50" t="s">
        <v>101</v>
      </c>
      <c r="I6" s="50" t="s">
        <v>115</v>
      </c>
      <c r="L6" s="50" t="s">
        <v>114</v>
      </c>
      <c r="P6" s="50" t="s">
        <v>109</v>
      </c>
      <c r="R6" s="50" t="s">
        <v>106</v>
      </c>
    </row>
    <row r="8" spans="1:18" x14ac:dyDescent="0.25">
      <c r="C8" s="50" t="s">
        <v>102</v>
      </c>
      <c r="I8" s="50" t="s">
        <v>116</v>
      </c>
      <c r="L8" s="50" t="s">
        <v>117</v>
      </c>
      <c r="P8" s="50" t="s">
        <v>110</v>
      </c>
      <c r="R8" s="50" t="s">
        <v>107</v>
      </c>
    </row>
    <row r="9" spans="1:18" x14ac:dyDescent="0.25">
      <c r="A9" s="63"/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</row>
    <row r="10" spans="1:18" ht="13.95" customHeight="1" x14ac:dyDescent="0.25">
      <c r="A10" s="75"/>
      <c r="B10" s="158" t="s">
        <v>89</v>
      </c>
      <c r="C10" s="158"/>
      <c r="D10" s="158"/>
      <c r="E10" s="158"/>
      <c r="F10" s="158"/>
      <c r="G10" s="158"/>
      <c r="H10" s="158"/>
      <c r="I10" s="158"/>
      <c r="J10" s="158"/>
      <c r="K10" s="158"/>
      <c r="L10" s="158"/>
      <c r="M10" s="158"/>
      <c r="N10" s="158"/>
      <c r="O10" s="158"/>
      <c r="P10" s="158"/>
      <c r="Q10" s="158"/>
      <c r="R10" s="158"/>
    </row>
    <row r="11" spans="1:18" ht="13.95" customHeight="1" x14ac:dyDescent="0.25">
      <c r="A11" s="75"/>
      <c r="B11" s="158"/>
      <c r="C11" s="158"/>
      <c r="D11" s="158"/>
      <c r="E11" s="158"/>
      <c r="F11" s="158"/>
      <c r="G11" s="158"/>
      <c r="H11" s="158"/>
      <c r="I11" s="158"/>
      <c r="J11" s="158"/>
      <c r="K11" s="158"/>
      <c r="L11" s="158"/>
      <c r="M11" s="158"/>
      <c r="N11" s="158"/>
      <c r="O11" s="158"/>
      <c r="P11" s="158"/>
      <c r="Q11" s="158"/>
      <c r="R11" s="158"/>
    </row>
    <row r="13" spans="1:18" ht="20.399999999999999" x14ac:dyDescent="0.35">
      <c r="I13" s="64" t="s">
        <v>88</v>
      </c>
    </row>
    <row r="19" spans="1:18" ht="14.4" thickBot="1" x14ac:dyDescent="0.3">
      <c r="A19" s="63"/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</row>
    <row r="20" spans="1:18" ht="15.6" customHeight="1" thickBot="1" x14ac:dyDescent="0.3">
      <c r="B20" s="66">
        <f ca="1">TODAY()</f>
        <v>45467</v>
      </c>
      <c r="D20" s="166" t="s">
        <v>75</v>
      </c>
      <c r="E20" s="167"/>
      <c r="F20" s="167"/>
      <c r="G20" s="167"/>
      <c r="H20" s="167"/>
      <c r="I20" s="167"/>
      <c r="J20" s="167"/>
      <c r="K20" s="167"/>
      <c r="L20" s="167"/>
      <c r="M20" s="168"/>
    </row>
    <row r="21" spans="1:18" ht="14.4" customHeight="1" thickBot="1" x14ac:dyDescent="0.3">
      <c r="D21" s="169"/>
      <c r="E21" s="170"/>
      <c r="F21" s="170"/>
      <c r="G21" s="170"/>
      <c r="H21" s="170"/>
      <c r="I21" s="170"/>
      <c r="J21" s="170"/>
      <c r="K21" s="170"/>
      <c r="L21" s="170"/>
      <c r="M21" s="171"/>
    </row>
    <row r="22" spans="1:18" ht="14.4" thickBot="1" x14ac:dyDescent="0.3">
      <c r="B22" s="68"/>
      <c r="D22" s="160" t="s">
        <v>76</v>
      </c>
      <c r="E22" s="161"/>
      <c r="F22" s="161"/>
      <c r="G22" s="161"/>
      <c r="H22" s="162"/>
      <c r="I22" s="163" t="s">
        <v>77</v>
      </c>
      <c r="J22" s="164"/>
      <c r="K22" s="164"/>
      <c r="L22" s="164"/>
      <c r="M22" s="165"/>
    </row>
    <row r="23" spans="1:18" ht="15" customHeight="1" thickBot="1" x14ac:dyDescent="0.3">
      <c r="B23" s="155" t="s">
        <v>125</v>
      </c>
      <c r="D23" s="178" t="s">
        <v>95</v>
      </c>
      <c r="E23" s="178" t="s">
        <v>96</v>
      </c>
      <c r="F23" s="180" t="s">
        <v>78</v>
      </c>
      <c r="G23" s="181"/>
      <c r="H23" s="172" t="s">
        <v>98</v>
      </c>
      <c r="I23" s="156" t="s">
        <v>95</v>
      </c>
      <c r="J23" s="156" t="s">
        <v>96</v>
      </c>
      <c r="K23" s="176" t="s">
        <v>78</v>
      </c>
      <c r="L23" s="177"/>
      <c r="M23" s="174" t="s">
        <v>98</v>
      </c>
    </row>
    <row r="24" spans="1:18" ht="14.4" thickBot="1" x14ac:dyDescent="0.3">
      <c r="B24" s="155"/>
      <c r="D24" s="179"/>
      <c r="E24" s="179"/>
      <c r="F24" s="90" t="s">
        <v>95</v>
      </c>
      <c r="G24" s="85" t="s">
        <v>96</v>
      </c>
      <c r="H24" s="173"/>
      <c r="I24" s="157"/>
      <c r="J24" s="157"/>
      <c r="K24" s="109" t="s">
        <v>95</v>
      </c>
      <c r="L24" s="72" t="s">
        <v>96</v>
      </c>
      <c r="M24" s="175"/>
    </row>
    <row r="25" spans="1:18" ht="15" x14ac:dyDescent="0.25">
      <c r="B25" s="49" t="s">
        <v>79</v>
      </c>
      <c r="D25" s="89"/>
      <c r="E25" s="93"/>
      <c r="F25" s="98">
        <f>ROUNDUP(D25/12,0)</f>
        <v>0</v>
      </c>
      <c r="G25" s="99">
        <f>ROUNDUP(E25/12,0)</f>
        <v>0</v>
      </c>
      <c r="H25" s="95" t="e">
        <f ca="1">INDEX('Marie Curie'!$AF$54:$AH$554,MATCH($B$20,'Marie Curie'!$AH$54:$AH$554,0),1)</f>
        <v>#N/A</v>
      </c>
      <c r="I25" s="91"/>
      <c r="J25" s="104"/>
      <c r="K25" s="110">
        <f>ROUNDUP(I25/16,0)</f>
        <v>0</v>
      </c>
      <c r="L25" s="111">
        <f>ROUNDUP(J25/16,0)</f>
        <v>0</v>
      </c>
      <c r="M25" s="106" t="e">
        <f ca="1">INDEX('Marie Curie'!$AF$54:$AH$554,MATCH($B$20,'Marie Curie'!$AH$54:$AH$554,0),2)</f>
        <v>#N/A</v>
      </c>
      <c r="N25" s="68">
        <f>I25+D25+E25+J25</f>
        <v>0</v>
      </c>
    </row>
    <row r="26" spans="1:18" ht="15" x14ac:dyDescent="0.25">
      <c r="B26" s="49" t="s">
        <v>83</v>
      </c>
      <c r="D26" s="71"/>
      <c r="E26" s="94"/>
      <c r="F26" s="100">
        <f>ROUNDUP(D26/12,0)</f>
        <v>0</v>
      </c>
      <c r="G26" s="101">
        <f>ROUNDUP(E26/12,0)</f>
        <v>0</v>
      </c>
      <c r="H26" s="96" t="e">
        <f ca="1">INDEX(#REF!,MATCH($B$20,#REF!,0),1)</f>
        <v>#REF!</v>
      </c>
      <c r="I26" s="73"/>
      <c r="J26" s="105"/>
      <c r="K26" s="112">
        <f t="shared" ref="K26:K31" si="0">ROUNDUP(I26/16,0)</f>
        <v>0</v>
      </c>
      <c r="L26" s="113">
        <f t="shared" ref="L26:L31" si="1">ROUNDUP(J26/16,0)</f>
        <v>0</v>
      </c>
      <c r="M26" s="107" t="e">
        <f ca="1">INDEX(#REF!,MATCH($B$20,#REF!,0),2)</f>
        <v>#REF!</v>
      </c>
      <c r="N26" s="68">
        <f t="shared" ref="N26:N31" si="2">I26+D26+E26+J26</f>
        <v>0</v>
      </c>
    </row>
    <row r="27" spans="1:18" ht="15" x14ac:dyDescent="0.25">
      <c r="B27" s="49" t="s">
        <v>81</v>
      </c>
      <c r="D27" s="71"/>
      <c r="E27" s="94"/>
      <c r="F27" s="100">
        <f t="shared" ref="F27:F31" si="3">ROUNDUP(D27/12,0)</f>
        <v>0</v>
      </c>
      <c r="G27" s="101">
        <f t="shared" ref="G27:G31" si="4">ROUNDUP(E27/12,0)</f>
        <v>0</v>
      </c>
      <c r="H27" s="96" t="e">
        <f ca="1">INDEX(#REF!,MATCH($B$20,#REF!,0),1)</f>
        <v>#REF!</v>
      </c>
      <c r="I27" s="73"/>
      <c r="J27" s="105"/>
      <c r="K27" s="112">
        <f t="shared" si="0"/>
        <v>0</v>
      </c>
      <c r="L27" s="113">
        <f t="shared" si="1"/>
        <v>0</v>
      </c>
      <c r="M27" s="107" t="e">
        <f ca="1">INDEX(#REF!,MATCH($B$20,#REF!,0),2)</f>
        <v>#REF!</v>
      </c>
      <c r="N27" s="68">
        <f t="shared" si="2"/>
        <v>0</v>
      </c>
    </row>
    <row r="28" spans="1:18" ht="15" x14ac:dyDescent="0.25">
      <c r="B28" s="49" t="s">
        <v>85</v>
      </c>
      <c r="D28" s="71"/>
      <c r="E28" s="94"/>
      <c r="F28" s="100">
        <f t="shared" si="3"/>
        <v>0</v>
      </c>
      <c r="G28" s="101">
        <f t="shared" si="4"/>
        <v>0</v>
      </c>
      <c r="H28" s="96" t="e">
        <f ca="1">INDEX(#REF!,MATCH($B$20,#REF!,0),1)</f>
        <v>#REF!</v>
      </c>
      <c r="I28" s="73"/>
      <c r="J28" s="105"/>
      <c r="K28" s="112">
        <f t="shared" si="0"/>
        <v>0</v>
      </c>
      <c r="L28" s="113">
        <f t="shared" si="1"/>
        <v>0</v>
      </c>
      <c r="M28" s="107" t="e">
        <f ca="1">INDEX(#REF!,MATCH($B$20,#REF!,0),2)</f>
        <v>#REF!</v>
      </c>
      <c r="N28" s="68">
        <f t="shared" si="2"/>
        <v>0</v>
      </c>
    </row>
    <row r="29" spans="1:18" ht="15" x14ac:dyDescent="0.25">
      <c r="B29" s="49" t="s">
        <v>80</v>
      </c>
      <c r="D29" s="71"/>
      <c r="E29" s="94"/>
      <c r="F29" s="100">
        <f t="shared" si="3"/>
        <v>0</v>
      </c>
      <c r="G29" s="101">
        <f t="shared" si="4"/>
        <v>0</v>
      </c>
      <c r="H29" s="96" t="e">
        <f ca="1">INDEX(#REF!,MATCH($B$20,#REF!,0),1)</f>
        <v>#REF!</v>
      </c>
      <c r="I29" s="73"/>
      <c r="J29" s="105"/>
      <c r="K29" s="112">
        <f t="shared" si="0"/>
        <v>0</v>
      </c>
      <c r="L29" s="113">
        <f t="shared" si="1"/>
        <v>0</v>
      </c>
      <c r="M29" s="107" t="e">
        <f ca="1">INDEX(#REF!,MATCH($B$20,#REF!,0),2)</f>
        <v>#REF!</v>
      </c>
      <c r="N29" s="68">
        <f t="shared" si="2"/>
        <v>0</v>
      </c>
    </row>
    <row r="30" spans="1:18" ht="15" x14ac:dyDescent="0.25">
      <c r="B30" s="49" t="s">
        <v>82</v>
      </c>
      <c r="D30" s="71"/>
      <c r="E30" s="94"/>
      <c r="F30" s="100">
        <f t="shared" si="3"/>
        <v>0</v>
      </c>
      <c r="G30" s="101">
        <f t="shared" si="4"/>
        <v>0</v>
      </c>
      <c r="H30" s="96" t="e">
        <f ca="1">INDEX(#REF!,MATCH($B$20,#REF!,0),1)</f>
        <v>#REF!</v>
      </c>
      <c r="I30" s="73"/>
      <c r="J30" s="105"/>
      <c r="K30" s="112">
        <f t="shared" si="0"/>
        <v>0</v>
      </c>
      <c r="L30" s="113">
        <f t="shared" si="1"/>
        <v>0</v>
      </c>
      <c r="M30" s="107" t="e">
        <f ca="1">INDEX(#REF!,MATCH($B$20,#REF!,0),2)</f>
        <v>#REF!</v>
      </c>
      <c r="N30" s="68">
        <f t="shared" si="2"/>
        <v>0</v>
      </c>
    </row>
    <row r="31" spans="1:18" ht="16.2" customHeight="1" thickBot="1" x14ac:dyDescent="0.3">
      <c r="B31" s="49" t="s">
        <v>84</v>
      </c>
      <c r="D31" s="71"/>
      <c r="E31" s="94"/>
      <c r="F31" s="102">
        <f t="shared" si="3"/>
        <v>0</v>
      </c>
      <c r="G31" s="103">
        <f t="shared" si="4"/>
        <v>0</v>
      </c>
      <c r="H31" s="97" t="e">
        <f ca="1">INDEX(#REF!,MATCH($B$20,#REF!,0),1)</f>
        <v>#REF!</v>
      </c>
      <c r="I31" s="73"/>
      <c r="J31" s="105"/>
      <c r="K31" s="114">
        <f t="shared" si="0"/>
        <v>0</v>
      </c>
      <c r="L31" s="115">
        <f t="shared" si="1"/>
        <v>0</v>
      </c>
      <c r="M31" s="108" t="e">
        <f ca="1">INDEX(#REF!,MATCH($B$20,#REF!,0),2)</f>
        <v>#REF!</v>
      </c>
      <c r="N31" s="68">
        <f t="shared" si="2"/>
        <v>0</v>
      </c>
    </row>
    <row r="32" spans="1:18" x14ac:dyDescent="0.25">
      <c r="D32" s="83">
        <f>SUM(D25:E31)</f>
        <v>0</v>
      </c>
      <c r="E32" s="83">
        <f>SUM(E25:F31)</f>
        <v>0</v>
      </c>
      <c r="F32" s="67"/>
      <c r="G32" s="67"/>
      <c r="I32" s="84">
        <f>SUM(I25:I31)</f>
        <v>0</v>
      </c>
      <c r="J32" s="84">
        <f>SUM(J25:J31)</f>
        <v>0</v>
      </c>
      <c r="N32" s="69">
        <f>D32+I32</f>
        <v>0</v>
      </c>
    </row>
  </sheetData>
  <mergeCells count="14">
    <mergeCell ref="B23:B24"/>
    <mergeCell ref="I23:I24"/>
    <mergeCell ref="B10:R11"/>
    <mergeCell ref="B1:R2"/>
    <mergeCell ref="D22:H22"/>
    <mergeCell ref="I22:M22"/>
    <mergeCell ref="D20:M21"/>
    <mergeCell ref="J23:J24"/>
    <mergeCell ref="H23:H24"/>
    <mergeCell ref="M23:M24"/>
    <mergeCell ref="K23:L23"/>
    <mergeCell ref="D23:D24"/>
    <mergeCell ref="E23:E24"/>
    <mergeCell ref="F23:G23"/>
  </mergeCells>
  <pageMargins left="0.7" right="0.7" top="0.75" bottom="0.75" header="0.3" footer="0.3"/>
  <pageSetup paperSize="9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70C0"/>
  </sheetPr>
  <dimension ref="A1:DC650"/>
  <sheetViews>
    <sheetView showGridLines="0" tabSelected="1" topLeftCell="AF36" workbookViewId="0">
      <selection activeCell="AP62" sqref="AP62"/>
    </sheetView>
  </sheetViews>
  <sheetFormatPr baseColWidth="10" defaultRowHeight="14.4" x14ac:dyDescent="0.3"/>
  <cols>
    <col min="1" max="1" width="3.33203125" hidden="1" customWidth="1"/>
    <col min="2" max="11" width="3.6640625" hidden="1" customWidth="1"/>
    <col min="12" max="29" width="9" hidden="1" customWidth="1"/>
    <col min="30" max="30" width="11.5546875" hidden="1" customWidth="1"/>
    <col min="31" max="31" width="0.6640625" style="52" hidden="1" customWidth="1"/>
    <col min="32" max="32" width="5.5546875" customWidth="1"/>
    <col min="33" max="33" width="6.109375" customWidth="1"/>
    <col min="34" max="34" width="10.109375" customWidth="1"/>
    <col min="35" max="35" width="16.6640625" customWidth="1"/>
    <col min="36" max="80" width="3.6640625" customWidth="1"/>
    <col min="81" max="81" width="11.5546875" customWidth="1"/>
    <col min="82" max="107" width="11.5546875" hidden="1" customWidth="1"/>
  </cols>
  <sheetData>
    <row r="1" spans="1:30" hidden="1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1:30" hidden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 hidden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hidden="1" x14ac:dyDescent="0.3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</row>
    <row r="5" spans="1:30" hidden="1" x14ac:dyDescent="0.3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</row>
    <row r="6" spans="1:30" ht="15" hidden="1" thickBot="1" x14ac:dyDescent="0.35">
      <c r="A6" s="5"/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5"/>
    </row>
    <row r="7" spans="1:30" ht="16.2" hidden="1" thickBot="1" x14ac:dyDescent="0.35">
      <c r="A7" s="5"/>
      <c r="B7" s="237" t="s">
        <v>23</v>
      </c>
      <c r="C7" s="238"/>
      <c r="D7" s="238"/>
      <c r="E7" s="238"/>
      <c r="F7" s="238"/>
      <c r="G7" s="239"/>
      <c r="H7" s="240" t="s">
        <v>93</v>
      </c>
      <c r="I7" s="241"/>
      <c r="J7" s="241"/>
      <c r="K7" s="241"/>
      <c r="L7" s="241"/>
      <c r="M7" s="241"/>
      <c r="N7" s="241"/>
      <c r="O7" s="241"/>
      <c r="P7" s="241"/>
      <c r="Q7" s="241"/>
      <c r="R7" s="241"/>
      <c r="S7" s="241"/>
      <c r="T7" s="241"/>
      <c r="U7" s="241"/>
      <c r="V7" s="241"/>
      <c r="W7" s="241"/>
      <c r="X7" s="241"/>
      <c r="Y7" s="241"/>
      <c r="Z7" s="241"/>
      <c r="AA7" s="241"/>
      <c r="AB7" s="241"/>
      <c r="AC7" s="242"/>
      <c r="AD7" s="5"/>
    </row>
    <row r="8" spans="1:30" ht="15" hidden="1" thickBot="1" x14ac:dyDescent="0.3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</row>
    <row r="9" spans="1:30" ht="17.399999999999999" hidden="1" x14ac:dyDescent="0.3">
      <c r="A9" s="5"/>
      <c r="B9" s="243" t="s">
        <v>24</v>
      </c>
      <c r="C9" s="244"/>
      <c r="D9" s="244"/>
      <c r="E9" s="244"/>
      <c r="F9" s="245"/>
      <c r="G9" s="252" t="s">
        <v>25</v>
      </c>
      <c r="H9" s="244"/>
      <c r="I9" s="244"/>
      <c r="J9" s="244"/>
      <c r="K9" s="253"/>
      <c r="L9" s="258" t="s">
        <v>26</v>
      </c>
      <c r="M9" s="259"/>
      <c r="N9" s="259"/>
      <c r="O9" s="259"/>
      <c r="P9" s="259"/>
      <c r="Q9" s="259"/>
      <c r="R9" s="259"/>
      <c r="S9" s="259"/>
      <c r="T9" s="259"/>
      <c r="U9" s="259"/>
      <c r="V9" s="259"/>
      <c r="W9" s="259"/>
      <c r="X9" s="259"/>
      <c r="Y9" s="259"/>
      <c r="Z9" s="259"/>
      <c r="AA9" s="259"/>
      <c r="AB9" s="259"/>
      <c r="AC9" s="260"/>
      <c r="AD9" s="5"/>
    </row>
    <row r="10" spans="1:30" ht="15.6" hidden="1" x14ac:dyDescent="0.3">
      <c r="A10" s="5"/>
      <c r="B10" s="246"/>
      <c r="C10" s="247"/>
      <c r="D10" s="247"/>
      <c r="E10" s="247"/>
      <c r="F10" s="248"/>
      <c r="G10" s="254"/>
      <c r="H10" s="247"/>
      <c r="I10" s="247"/>
      <c r="J10" s="247"/>
      <c r="K10" s="255"/>
      <c r="L10" s="261" t="s">
        <v>27</v>
      </c>
      <c r="M10" s="262"/>
      <c r="N10" s="262" t="s">
        <v>28</v>
      </c>
      <c r="O10" s="262"/>
      <c r="P10" s="262"/>
      <c r="Q10" s="262"/>
      <c r="R10" s="262" t="s">
        <v>29</v>
      </c>
      <c r="S10" s="262"/>
      <c r="T10" s="262" t="s">
        <v>30</v>
      </c>
      <c r="U10" s="262"/>
      <c r="V10" s="262" t="s">
        <v>31</v>
      </c>
      <c r="W10" s="265"/>
      <c r="X10" s="267" t="s">
        <v>32</v>
      </c>
      <c r="Y10" s="267"/>
      <c r="Z10" s="267"/>
      <c r="AA10" s="267"/>
      <c r="AB10" s="267"/>
      <c r="AC10" s="268"/>
      <c r="AD10" s="5"/>
    </row>
    <row r="11" spans="1:30" ht="15" hidden="1" x14ac:dyDescent="0.3">
      <c r="A11" s="5"/>
      <c r="B11" s="246"/>
      <c r="C11" s="247"/>
      <c r="D11" s="247"/>
      <c r="E11" s="247"/>
      <c r="F11" s="248"/>
      <c r="G11" s="254"/>
      <c r="H11" s="247"/>
      <c r="I11" s="247"/>
      <c r="J11" s="247"/>
      <c r="K11" s="255"/>
      <c r="L11" s="263"/>
      <c r="M11" s="264"/>
      <c r="N11" s="264" t="s">
        <v>4</v>
      </c>
      <c r="O11" s="264"/>
      <c r="P11" s="264" t="s">
        <v>6</v>
      </c>
      <c r="Q11" s="264"/>
      <c r="R11" s="264"/>
      <c r="S11" s="264"/>
      <c r="T11" s="264"/>
      <c r="U11" s="264"/>
      <c r="V11" s="264"/>
      <c r="W11" s="266"/>
      <c r="X11" s="269" t="s">
        <v>33</v>
      </c>
      <c r="Y11" s="270"/>
      <c r="Z11" s="269" t="s">
        <v>31</v>
      </c>
      <c r="AA11" s="270"/>
      <c r="AB11" s="269" t="s">
        <v>34</v>
      </c>
      <c r="AC11" s="277"/>
      <c r="AD11" s="5"/>
    </row>
    <row r="12" spans="1:30" ht="15.6" hidden="1" thickBot="1" x14ac:dyDescent="0.35">
      <c r="A12" s="5"/>
      <c r="B12" s="246"/>
      <c r="C12" s="247"/>
      <c r="D12" s="247"/>
      <c r="E12" s="247"/>
      <c r="F12" s="248"/>
      <c r="G12" s="254"/>
      <c r="H12" s="247"/>
      <c r="I12" s="247"/>
      <c r="J12" s="247"/>
      <c r="K12" s="255"/>
      <c r="L12" s="126"/>
      <c r="M12" s="116"/>
      <c r="N12" s="116"/>
      <c r="O12" s="116"/>
      <c r="P12" s="116"/>
      <c r="Q12" s="116"/>
      <c r="R12" s="116"/>
      <c r="S12" s="116"/>
      <c r="T12" s="116"/>
      <c r="U12" s="116"/>
      <c r="V12" s="116"/>
      <c r="W12" s="117"/>
      <c r="X12" s="271"/>
      <c r="Y12" s="272"/>
      <c r="Z12" s="275"/>
      <c r="AA12" s="272"/>
      <c r="AB12" s="275"/>
      <c r="AC12" s="278"/>
      <c r="AD12" s="5"/>
    </row>
    <row r="13" spans="1:30" ht="15" hidden="1" x14ac:dyDescent="0.3">
      <c r="A13" s="5"/>
      <c r="B13" s="246"/>
      <c r="C13" s="247"/>
      <c r="D13" s="247"/>
      <c r="E13" s="247"/>
      <c r="F13" s="248"/>
      <c r="G13" s="254"/>
      <c r="H13" s="247"/>
      <c r="I13" s="247"/>
      <c r="J13" s="247"/>
      <c r="K13" s="255"/>
      <c r="L13" s="127" t="s">
        <v>35</v>
      </c>
      <c r="M13" s="6" t="s">
        <v>36</v>
      </c>
      <c r="N13" s="6" t="s">
        <v>35</v>
      </c>
      <c r="O13" s="6" t="s">
        <v>36</v>
      </c>
      <c r="P13" s="6" t="s">
        <v>35</v>
      </c>
      <c r="Q13" s="6" t="s">
        <v>36</v>
      </c>
      <c r="R13" s="6" t="s">
        <v>35</v>
      </c>
      <c r="S13" s="6" t="s">
        <v>36</v>
      </c>
      <c r="T13" s="6" t="s">
        <v>35</v>
      </c>
      <c r="U13" s="6" t="s">
        <v>36</v>
      </c>
      <c r="V13" s="6" t="s">
        <v>35</v>
      </c>
      <c r="W13" s="7" t="s">
        <v>36</v>
      </c>
      <c r="X13" s="273"/>
      <c r="Y13" s="274"/>
      <c r="Z13" s="276"/>
      <c r="AA13" s="274"/>
      <c r="AB13" s="276"/>
      <c r="AC13" s="279"/>
      <c r="AD13" s="5"/>
    </row>
    <row r="14" spans="1:30" ht="16.2" hidden="1" thickBot="1" x14ac:dyDescent="0.35">
      <c r="A14" s="5"/>
      <c r="B14" s="249"/>
      <c r="C14" s="250"/>
      <c r="D14" s="250"/>
      <c r="E14" s="250"/>
      <c r="F14" s="251"/>
      <c r="G14" s="256"/>
      <c r="H14" s="250"/>
      <c r="I14" s="250"/>
      <c r="J14" s="250"/>
      <c r="K14" s="257"/>
      <c r="L14" s="128" t="s">
        <v>37</v>
      </c>
      <c r="M14" s="8" t="s">
        <v>38</v>
      </c>
      <c r="N14" s="9" t="s">
        <v>39</v>
      </c>
      <c r="O14" s="9" t="s">
        <v>40</v>
      </c>
      <c r="P14" s="9" t="s">
        <v>39</v>
      </c>
      <c r="Q14" s="9" t="s">
        <v>40</v>
      </c>
      <c r="R14" s="9" t="s">
        <v>41</v>
      </c>
      <c r="S14" s="9" t="s">
        <v>42</v>
      </c>
      <c r="T14" s="9" t="s">
        <v>41</v>
      </c>
      <c r="U14" s="9" t="s">
        <v>43</v>
      </c>
      <c r="V14" s="9" t="s">
        <v>41</v>
      </c>
      <c r="W14" s="10" t="s">
        <v>42</v>
      </c>
      <c r="X14" s="280" t="s">
        <v>44</v>
      </c>
      <c r="Y14" s="281"/>
      <c r="Z14" s="282" t="s">
        <v>44</v>
      </c>
      <c r="AA14" s="281"/>
      <c r="AB14" s="282" t="s">
        <v>45</v>
      </c>
      <c r="AC14" s="283"/>
      <c r="AD14" s="5"/>
    </row>
    <row r="15" spans="1:30" hidden="1" x14ac:dyDescent="0.3">
      <c r="A15" s="133">
        <v>1</v>
      </c>
      <c r="B15" s="284" t="s">
        <v>92</v>
      </c>
      <c r="C15" s="285"/>
      <c r="D15" s="285"/>
      <c r="E15" s="285"/>
      <c r="F15" s="286"/>
      <c r="G15" s="287" t="s">
        <v>46</v>
      </c>
      <c r="H15" s="285"/>
      <c r="I15" s="285"/>
      <c r="J15" s="285"/>
      <c r="K15" s="288"/>
      <c r="L15" s="187"/>
      <c r="M15" s="289"/>
      <c r="N15" s="289"/>
      <c r="O15" s="289"/>
      <c r="P15" s="289"/>
      <c r="Q15" s="289"/>
      <c r="R15" s="289"/>
      <c r="S15" s="289"/>
      <c r="T15" s="289"/>
      <c r="U15" s="289"/>
      <c r="V15" s="289"/>
      <c r="W15" s="185"/>
      <c r="X15" s="11"/>
      <c r="Y15" s="11"/>
      <c r="Z15" s="11"/>
      <c r="AA15" s="11"/>
      <c r="AB15" s="11"/>
      <c r="AC15" s="12"/>
      <c r="AD15" s="5"/>
    </row>
    <row r="16" spans="1:30" hidden="1" x14ac:dyDescent="0.3">
      <c r="A16" s="133">
        <v>2</v>
      </c>
      <c r="B16" s="212" t="s">
        <v>47</v>
      </c>
      <c r="C16" s="213"/>
      <c r="D16" s="213"/>
      <c r="E16" s="213"/>
      <c r="F16" s="214"/>
      <c r="G16" s="215" t="s">
        <v>48</v>
      </c>
      <c r="H16" s="213"/>
      <c r="I16" s="213"/>
      <c r="J16" s="213"/>
      <c r="K16" s="216"/>
      <c r="L16" s="290"/>
      <c r="M16" s="291"/>
      <c r="N16" s="209"/>
      <c r="O16" s="209"/>
      <c r="P16" s="209"/>
      <c r="Q16" s="209"/>
      <c r="R16" s="209"/>
      <c r="S16" s="209"/>
      <c r="T16" s="209"/>
      <c r="U16" s="209"/>
      <c r="V16" s="209"/>
      <c r="W16" s="210"/>
      <c r="X16" s="13"/>
      <c r="Y16" s="13"/>
      <c r="Z16" s="13"/>
      <c r="AA16" s="13"/>
      <c r="AB16" s="13"/>
      <c r="AC16" s="14"/>
      <c r="AD16" s="5"/>
    </row>
    <row r="17" spans="1:30" hidden="1" x14ac:dyDescent="0.3">
      <c r="A17" s="133">
        <v>3</v>
      </c>
      <c r="B17" s="212" t="s">
        <v>49</v>
      </c>
      <c r="C17" s="213"/>
      <c r="D17" s="213"/>
      <c r="E17" s="213"/>
      <c r="F17" s="214"/>
      <c r="G17" s="215" t="s">
        <v>50</v>
      </c>
      <c r="H17" s="213"/>
      <c r="I17" s="213"/>
      <c r="J17" s="213"/>
      <c r="K17" s="216"/>
      <c r="L17" s="211"/>
      <c r="M17" s="209"/>
      <c r="N17" s="209"/>
      <c r="O17" s="209"/>
      <c r="P17" s="209"/>
      <c r="Q17" s="209"/>
      <c r="R17" s="209"/>
      <c r="S17" s="209"/>
      <c r="T17" s="209"/>
      <c r="U17" s="209"/>
      <c r="V17" s="209"/>
      <c r="W17" s="210"/>
      <c r="X17" s="13"/>
      <c r="Y17" s="13"/>
      <c r="Z17" s="13"/>
      <c r="AA17" s="13"/>
      <c r="AB17" s="13"/>
      <c r="AC17" s="14"/>
      <c r="AD17" s="5"/>
    </row>
    <row r="18" spans="1:30" hidden="1" x14ac:dyDescent="0.3">
      <c r="A18" s="133">
        <v>4</v>
      </c>
      <c r="B18" s="212"/>
      <c r="C18" s="213"/>
      <c r="D18" s="213"/>
      <c r="E18" s="213"/>
      <c r="F18" s="214"/>
      <c r="G18" s="215"/>
      <c r="H18" s="213"/>
      <c r="I18" s="213"/>
      <c r="J18" s="213"/>
      <c r="K18" s="216"/>
      <c r="L18" s="211"/>
      <c r="M18" s="209"/>
      <c r="N18" s="209"/>
      <c r="O18" s="209"/>
      <c r="P18" s="209"/>
      <c r="Q18" s="209"/>
      <c r="R18" s="209"/>
      <c r="S18" s="209"/>
      <c r="T18" s="209"/>
      <c r="U18" s="209"/>
      <c r="V18" s="209"/>
      <c r="W18" s="210"/>
      <c r="X18" s="13"/>
      <c r="Y18" s="13"/>
      <c r="Z18" s="13"/>
      <c r="AA18" s="13"/>
      <c r="AB18" s="13"/>
      <c r="AC18" s="14"/>
      <c r="AD18" s="5"/>
    </row>
    <row r="19" spans="1:30" hidden="1" x14ac:dyDescent="0.3">
      <c r="A19" s="133">
        <v>5</v>
      </c>
      <c r="B19" s="212" t="s">
        <v>51</v>
      </c>
      <c r="C19" s="213"/>
      <c r="D19" s="213"/>
      <c r="E19" s="213"/>
      <c r="F19" s="214"/>
      <c r="G19" s="215" t="s">
        <v>52</v>
      </c>
      <c r="H19" s="213"/>
      <c r="I19" s="213"/>
      <c r="J19" s="213"/>
      <c r="K19" s="216"/>
      <c r="L19" s="211"/>
      <c r="M19" s="209"/>
      <c r="N19" s="209"/>
      <c r="O19" s="209"/>
      <c r="P19" s="209"/>
      <c r="Q19" s="209"/>
      <c r="R19" s="209"/>
      <c r="S19" s="209"/>
      <c r="T19" s="209"/>
      <c r="U19" s="209"/>
      <c r="V19" s="209"/>
      <c r="W19" s="210"/>
      <c r="X19" s="13"/>
      <c r="Y19" s="13"/>
      <c r="Z19" s="13"/>
      <c r="AA19" s="13"/>
      <c r="AB19" s="13"/>
      <c r="AC19" s="14"/>
      <c r="AD19" s="5"/>
    </row>
    <row r="20" spans="1:30" hidden="1" x14ac:dyDescent="0.3">
      <c r="A20" s="133">
        <v>6</v>
      </c>
      <c r="B20" s="212" t="s">
        <v>53</v>
      </c>
      <c r="C20" s="213"/>
      <c r="D20" s="213"/>
      <c r="E20" s="213"/>
      <c r="F20" s="214"/>
      <c r="G20" s="215" t="s">
        <v>54</v>
      </c>
      <c r="H20" s="213"/>
      <c r="I20" s="213"/>
      <c r="J20" s="213"/>
      <c r="K20" s="216"/>
      <c r="L20" s="211"/>
      <c r="M20" s="209"/>
      <c r="N20" s="209"/>
      <c r="O20" s="209"/>
      <c r="P20" s="209"/>
      <c r="Q20" s="209"/>
      <c r="R20" s="209"/>
      <c r="S20" s="209"/>
      <c r="T20" s="209"/>
      <c r="U20" s="209"/>
      <c r="V20" s="209"/>
      <c r="W20" s="210"/>
      <c r="X20" s="13"/>
      <c r="Y20" s="13"/>
      <c r="Z20" s="13"/>
      <c r="AA20" s="13"/>
      <c r="AB20" s="13"/>
      <c r="AC20" s="14"/>
      <c r="AD20" s="5"/>
    </row>
    <row r="21" spans="1:30" hidden="1" x14ac:dyDescent="0.3">
      <c r="A21" s="133">
        <v>7</v>
      </c>
      <c r="B21" s="212" t="s">
        <v>55</v>
      </c>
      <c r="C21" s="213"/>
      <c r="D21" s="213"/>
      <c r="E21" s="213"/>
      <c r="F21" s="214"/>
      <c r="G21" s="215" t="s">
        <v>56</v>
      </c>
      <c r="H21" s="213"/>
      <c r="I21" s="213"/>
      <c r="J21" s="213"/>
      <c r="K21" s="216"/>
      <c r="L21" s="211"/>
      <c r="M21" s="209"/>
      <c r="N21" s="209"/>
      <c r="O21" s="209"/>
      <c r="P21" s="209"/>
      <c r="Q21" s="209"/>
      <c r="R21" s="209"/>
      <c r="S21" s="209"/>
      <c r="T21" s="209"/>
      <c r="U21" s="209"/>
      <c r="V21" s="209"/>
      <c r="W21" s="210"/>
      <c r="X21" s="13"/>
      <c r="Y21" s="13"/>
      <c r="Z21" s="13"/>
      <c r="AA21" s="13"/>
      <c r="AB21" s="13"/>
      <c r="AC21" s="14"/>
      <c r="AD21" s="5"/>
    </row>
    <row r="22" spans="1:30" hidden="1" x14ac:dyDescent="0.3">
      <c r="A22" s="133">
        <v>8</v>
      </c>
      <c r="B22" s="212" t="s">
        <v>118</v>
      </c>
      <c r="C22" s="213"/>
      <c r="D22" s="213"/>
      <c r="E22" s="213"/>
      <c r="F22" s="214"/>
      <c r="G22" s="215" t="s">
        <v>119</v>
      </c>
      <c r="H22" s="213"/>
      <c r="I22" s="213"/>
      <c r="J22" s="213"/>
      <c r="K22" s="216"/>
      <c r="L22" s="211"/>
      <c r="M22" s="209"/>
      <c r="N22" s="209"/>
      <c r="O22" s="209"/>
      <c r="P22" s="209"/>
      <c r="Q22" s="209"/>
      <c r="R22" s="209"/>
      <c r="S22" s="209"/>
      <c r="T22" s="209"/>
      <c r="U22" s="209"/>
      <c r="V22" s="209"/>
      <c r="W22" s="210"/>
      <c r="X22" s="13"/>
      <c r="Y22" s="13"/>
      <c r="Z22" s="13"/>
      <c r="AA22" s="13"/>
      <c r="AB22" s="13"/>
      <c r="AC22" s="14"/>
      <c r="AD22" s="5"/>
    </row>
    <row r="23" spans="1:30" hidden="1" x14ac:dyDescent="0.3">
      <c r="A23" s="133">
        <v>9</v>
      </c>
      <c r="B23" s="212" t="s">
        <v>122</v>
      </c>
      <c r="C23" s="213"/>
      <c r="D23" s="213"/>
      <c r="E23" s="213"/>
      <c r="F23" s="214"/>
      <c r="G23" s="215" t="s">
        <v>121</v>
      </c>
      <c r="H23" s="213"/>
      <c r="I23" s="213"/>
      <c r="J23" s="213"/>
      <c r="K23" s="216"/>
      <c r="L23" s="211"/>
      <c r="M23" s="209"/>
      <c r="N23" s="209"/>
      <c r="O23" s="209"/>
      <c r="P23" s="209"/>
      <c r="Q23" s="209"/>
      <c r="R23" s="209"/>
      <c r="S23" s="209"/>
      <c r="T23" s="209"/>
      <c r="U23" s="209"/>
      <c r="V23" s="209"/>
      <c r="W23" s="210"/>
      <c r="X23" s="13"/>
      <c r="Y23" s="13"/>
      <c r="Z23" s="13"/>
      <c r="AA23" s="13"/>
      <c r="AB23" s="13"/>
      <c r="AC23" s="14"/>
      <c r="AD23" s="5"/>
    </row>
    <row r="24" spans="1:30" hidden="1" x14ac:dyDescent="0.3">
      <c r="A24" s="133">
        <v>10</v>
      </c>
      <c r="B24" s="212" t="s">
        <v>123</v>
      </c>
      <c r="C24" s="213"/>
      <c r="D24" s="213"/>
      <c r="E24" s="213"/>
      <c r="F24" s="214"/>
      <c r="G24" s="215" t="s">
        <v>124</v>
      </c>
      <c r="H24" s="213"/>
      <c r="I24" s="213"/>
      <c r="J24" s="213"/>
      <c r="K24" s="216"/>
      <c r="L24" s="211"/>
      <c r="M24" s="209"/>
      <c r="N24" s="209"/>
      <c r="O24" s="209"/>
      <c r="P24" s="209"/>
      <c r="Q24" s="209"/>
      <c r="R24" s="209"/>
      <c r="S24" s="209"/>
      <c r="T24" s="209"/>
      <c r="U24" s="209"/>
      <c r="V24" s="209"/>
      <c r="W24" s="210"/>
      <c r="X24" s="13"/>
      <c r="Y24" s="13"/>
      <c r="Z24" s="13"/>
      <c r="AA24" s="13"/>
      <c r="AB24" s="13"/>
      <c r="AC24" s="14"/>
      <c r="AD24" s="5"/>
    </row>
    <row r="25" spans="1:30" hidden="1" x14ac:dyDescent="0.3">
      <c r="A25" s="133">
        <v>11</v>
      </c>
      <c r="B25" s="292"/>
      <c r="C25" s="293"/>
      <c r="D25" s="293"/>
      <c r="E25" s="293"/>
      <c r="F25" s="293"/>
      <c r="G25" s="293"/>
      <c r="H25" s="293"/>
      <c r="I25" s="293"/>
      <c r="J25" s="293"/>
      <c r="K25" s="294"/>
      <c r="L25" s="211"/>
      <c r="M25" s="209"/>
      <c r="N25" s="209"/>
      <c r="O25" s="209"/>
      <c r="P25" s="209"/>
      <c r="Q25" s="209"/>
      <c r="R25" s="209"/>
      <c r="S25" s="209"/>
      <c r="T25" s="209"/>
      <c r="U25" s="209"/>
      <c r="V25" s="209"/>
      <c r="W25" s="210"/>
      <c r="X25" s="13"/>
      <c r="Y25" s="13"/>
      <c r="Z25" s="13"/>
      <c r="AA25" s="13"/>
      <c r="AB25" s="13"/>
      <c r="AC25" s="14"/>
      <c r="AD25" s="5"/>
    </row>
    <row r="26" spans="1:30" hidden="1" x14ac:dyDescent="0.3">
      <c r="A26" s="133">
        <v>12</v>
      </c>
      <c r="B26" s="295"/>
      <c r="C26" s="296"/>
      <c r="D26" s="296"/>
      <c r="E26" s="296"/>
      <c r="F26" s="297"/>
      <c r="G26" s="298"/>
      <c r="H26" s="296"/>
      <c r="I26" s="296"/>
      <c r="J26" s="296"/>
      <c r="K26" s="299"/>
      <c r="L26" s="211"/>
      <c r="M26" s="209"/>
      <c r="N26" s="209"/>
      <c r="O26" s="209"/>
      <c r="P26" s="209"/>
      <c r="Q26" s="209"/>
      <c r="R26" s="209"/>
      <c r="S26" s="209"/>
      <c r="T26" s="209"/>
      <c r="U26" s="209"/>
      <c r="V26" s="209"/>
      <c r="W26" s="210"/>
      <c r="X26" s="13"/>
      <c r="Y26" s="13"/>
      <c r="Z26" s="13"/>
      <c r="AA26" s="13"/>
      <c r="AB26" s="13"/>
      <c r="AC26" s="14"/>
      <c r="AD26" s="5"/>
    </row>
    <row r="27" spans="1:30" hidden="1" x14ac:dyDescent="0.3">
      <c r="A27" s="133">
        <v>13</v>
      </c>
      <c r="B27" s="295"/>
      <c r="C27" s="296"/>
      <c r="D27" s="296"/>
      <c r="E27" s="296"/>
      <c r="F27" s="297"/>
      <c r="G27" s="298"/>
      <c r="H27" s="296"/>
      <c r="I27" s="296"/>
      <c r="J27" s="296"/>
      <c r="K27" s="299"/>
      <c r="L27" s="211"/>
      <c r="M27" s="209"/>
      <c r="N27" s="209"/>
      <c r="O27" s="209"/>
      <c r="P27" s="209"/>
      <c r="Q27" s="209"/>
      <c r="R27" s="209"/>
      <c r="S27" s="209"/>
      <c r="T27" s="209"/>
      <c r="U27" s="209"/>
      <c r="V27" s="209"/>
      <c r="W27" s="210"/>
      <c r="X27" s="13"/>
      <c r="Y27" s="13"/>
      <c r="Z27" s="13"/>
      <c r="AA27" s="13"/>
      <c r="AB27" s="13"/>
      <c r="AC27" s="14"/>
      <c r="AD27" s="5"/>
    </row>
    <row r="28" spans="1:30" hidden="1" x14ac:dyDescent="0.3">
      <c r="A28" s="133">
        <v>14</v>
      </c>
      <c r="B28" s="129"/>
      <c r="C28" s="130"/>
      <c r="D28" s="130"/>
      <c r="E28" s="130"/>
      <c r="F28" s="131"/>
      <c r="G28" s="77"/>
      <c r="H28" s="130"/>
      <c r="I28" s="130"/>
      <c r="J28" s="130"/>
      <c r="K28" s="132"/>
      <c r="L28" s="300"/>
      <c r="M28" s="211"/>
      <c r="N28" s="210"/>
      <c r="O28" s="211"/>
      <c r="P28" s="210"/>
      <c r="Q28" s="211"/>
      <c r="R28" s="134"/>
      <c r="S28" s="135"/>
      <c r="T28" s="210"/>
      <c r="U28" s="211"/>
      <c r="V28" s="210"/>
      <c r="W28" s="211"/>
      <c r="X28" s="13"/>
      <c r="Y28" s="13"/>
      <c r="Z28" s="13"/>
      <c r="AA28" s="13"/>
      <c r="AB28" s="13"/>
      <c r="AC28" s="14"/>
      <c r="AD28" s="5"/>
    </row>
    <row r="29" spans="1:30" hidden="1" x14ac:dyDescent="0.3">
      <c r="A29" s="133">
        <v>15</v>
      </c>
      <c r="B29" s="129"/>
      <c r="C29" s="130"/>
      <c r="D29" s="130"/>
      <c r="E29" s="130"/>
      <c r="F29" s="131"/>
      <c r="G29" s="77"/>
      <c r="H29" s="130"/>
      <c r="I29" s="130"/>
      <c r="J29" s="130"/>
      <c r="K29" s="132"/>
      <c r="L29" s="300"/>
      <c r="M29" s="211"/>
      <c r="N29" s="210"/>
      <c r="O29" s="211"/>
      <c r="P29" s="210"/>
      <c r="Q29" s="211"/>
      <c r="R29" s="210"/>
      <c r="S29" s="211"/>
      <c r="T29" s="210"/>
      <c r="U29" s="211"/>
      <c r="V29" s="210"/>
      <c r="W29" s="211"/>
      <c r="X29" s="13"/>
      <c r="Y29" s="13"/>
      <c r="Z29" s="13"/>
      <c r="AA29" s="13"/>
      <c r="AB29" s="13"/>
      <c r="AC29" s="14"/>
      <c r="AD29" s="5"/>
    </row>
    <row r="30" spans="1:30" hidden="1" x14ac:dyDescent="0.3">
      <c r="A30" s="133">
        <v>16</v>
      </c>
      <c r="B30" s="129"/>
      <c r="C30" s="130"/>
      <c r="D30" s="130"/>
      <c r="E30" s="130"/>
      <c r="F30" s="131"/>
      <c r="G30" s="77"/>
      <c r="H30" s="130"/>
      <c r="I30" s="130"/>
      <c r="J30" s="130"/>
      <c r="K30" s="132"/>
      <c r="L30" s="300"/>
      <c r="M30" s="211"/>
      <c r="N30" s="210"/>
      <c r="O30" s="211"/>
      <c r="P30" s="210"/>
      <c r="Q30" s="211"/>
      <c r="R30" s="210"/>
      <c r="S30" s="211"/>
      <c r="T30" s="210"/>
      <c r="U30" s="211"/>
      <c r="V30" s="210"/>
      <c r="W30" s="211"/>
      <c r="X30" s="13"/>
      <c r="Y30" s="13"/>
      <c r="Z30" s="13"/>
      <c r="AA30" s="13"/>
      <c r="AB30" s="13"/>
      <c r="AC30" s="14"/>
      <c r="AD30" s="5"/>
    </row>
    <row r="31" spans="1:30" hidden="1" x14ac:dyDescent="0.3">
      <c r="A31" s="133">
        <v>17</v>
      </c>
      <c r="B31" s="129"/>
      <c r="C31" s="130"/>
      <c r="D31" s="130"/>
      <c r="E31" s="130"/>
      <c r="F31" s="131"/>
      <c r="G31" s="77"/>
      <c r="H31" s="130"/>
      <c r="I31" s="130"/>
      <c r="J31" s="130"/>
      <c r="K31" s="132"/>
      <c r="L31" s="300"/>
      <c r="M31" s="211"/>
      <c r="N31" s="210"/>
      <c r="O31" s="211"/>
      <c r="P31" s="210"/>
      <c r="Q31" s="211"/>
      <c r="R31" s="210"/>
      <c r="S31" s="211"/>
      <c r="T31" s="210"/>
      <c r="U31" s="211"/>
      <c r="V31" s="210"/>
      <c r="W31" s="211"/>
      <c r="X31" s="13"/>
      <c r="Y31" s="13"/>
      <c r="Z31" s="13"/>
      <c r="AA31" s="13"/>
      <c r="AB31" s="13"/>
      <c r="AC31" s="14"/>
      <c r="AD31" s="5"/>
    </row>
    <row r="32" spans="1:30" hidden="1" x14ac:dyDescent="0.3">
      <c r="A32" s="133">
        <v>18</v>
      </c>
      <c r="B32" s="295"/>
      <c r="C32" s="296"/>
      <c r="D32" s="296"/>
      <c r="E32" s="296"/>
      <c r="F32" s="297"/>
      <c r="G32" s="298"/>
      <c r="H32" s="296"/>
      <c r="I32" s="296"/>
      <c r="J32" s="296"/>
      <c r="K32" s="299"/>
      <c r="L32" s="211"/>
      <c r="M32" s="209"/>
      <c r="N32" s="209"/>
      <c r="O32" s="209"/>
      <c r="P32" s="209"/>
      <c r="Q32" s="209"/>
      <c r="R32" s="209"/>
      <c r="S32" s="209"/>
      <c r="T32" s="209"/>
      <c r="U32" s="209"/>
      <c r="V32" s="209"/>
      <c r="W32" s="210"/>
      <c r="X32" s="13"/>
      <c r="Y32" s="13"/>
      <c r="Z32" s="13"/>
      <c r="AA32" s="13"/>
      <c r="AB32" s="13"/>
      <c r="AC32" s="14"/>
      <c r="AD32" s="5"/>
    </row>
    <row r="33" spans="1:81" hidden="1" x14ac:dyDescent="0.3">
      <c r="A33" s="5"/>
      <c r="B33" s="292"/>
      <c r="C33" s="293"/>
      <c r="D33" s="293"/>
      <c r="E33" s="293"/>
      <c r="F33" s="293"/>
      <c r="G33" s="292" t="s">
        <v>120</v>
      </c>
      <c r="H33" s="293"/>
      <c r="I33" s="293"/>
      <c r="J33" s="293"/>
      <c r="K33" s="293"/>
      <c r="L33" s="211"/>
      <c r="M33" s="209"/>
      <c r="N33" s="209"/>
      <c r="O33" s="209"/>
      <c r="P33" s="209"/>
      <c r="Q33" s="209"/>
      <c r="R33" s="209"/>
      <c r="S33" s="209"/>
      <c r="T33" s="209"/>
      <c r="U33" s="209"/>
      <c r="V33" s="209"/>
      <c r="W33" s="210"/>
      <c r="X33" s="13"/>
      <c r="Y33" s="13"/>
      <c r="Z33" s="13"/>
      <c r="AA33" s="13"/>
      <c r="AB33" s="13"/>
      <c r="AC33" s="14"/>
      <c r="AD33" s="5"/>
    </row>
    <row r="34" spans="1:81" ht="15" hidden="1" thickBot="1" x14ac:dyDescent="0.35">
      <c r="A34" s="5"/>
      <c r="B34" s="301"/>
      <c r="C34" s="302"/>
      <c r="D34" s="302"/>
      <c r="E34" s="302"/>
      <c r="F34" s="302"/>
      <c r="G34" s="301" t="s">
        <v>97</v>
      </c>
      <c r="H34" s="302"/>
      <c r="I34" s="302"/>
      <c r="J34" s="302"/>
      <c r="K34" s="302"/>
      <c r="L34" s="194"/>
      <c r="M34" s="303"/>
      <c r="N34" s="303"/>
      <c r="O34" s="303"/>
      <c r="P34" s="303"/>
      <c r="Q34" s="303"/>
      <c r="R34" s="303"/>
      <c r="S34" s="303"/>
      <c r="T34" s="303"/>
      <c r="U34" s="303"/>
      <c r="V34" s="303"/>
      <c r="W34" s="192"/>
      <c r="X34" s="15"/>
      <c r="Y34" s="15"/>
      <c r="Z34" s="15"/>
      <c r="AA34" s="15"/>
      <c r="AB34" s="15"/>
      <c r="AC34" s="16"/>
      <c r="AD34" s="5"/>
    </row>
    <row r="35" spans="1:81" hidden="1" x14ac:dyDescent="0.3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</row>
    <row r="36" spans="1:81" x14ac:dyDescent="0.3">
      <c r="A36" s="136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2"/>
      <c r="AT36" s="42"/>
      <c r="AU36" s="42"/>
      <c r="AV36" s="42"/>
      <c r="AW36" s="42"/>
      <c r="AX36" s="42"/>
      <c r="AY36" s="42"/>
      <c r="AZ36" s="41"/>
      <c r="BA36" s="42"/>
      <c r="BB36" s="42"/>
      <c r="BC36" s="42"/>
      <c r="BD36" s="42"/>
      <c r="BE36" s="42"/>
      <c r="BF36" s="42"/>
      <c r="BG36" s="42"/>
      <c r="BH36" s="42"/>
      <c r="BI36" s="42"/>
      <c r="BJ36" s="42"/>
      <c r="BK36" s="42"/>
      <c r="BL36" s="42"/>
      <c r="BM36" s="42"/>
      <c r="BN36" s="42"/>
      <c r="BO36" s="42"/>
      <c r="BP36" s="42"/>
      <c r="BQ36" s="42"/>
      <c r="BR36" s="42"/>
      <c r="BS36" s="42"/>
      <c r="BT36" s="42"/>
      <c r="BU36" s="42"/>
      <c r="BV36" s="42"/>
      <c r="BW36" s="42"/>
      <c r="BX36" s="17" t="s">
        <v>57</v>
      </c>
      <c r="BY36" s="47" t="s">
        <v>58</v>
      </c>
      <c r="BZ36" s="42"/>
      <c r="CA36" s="42"/>
      <c r="CB36" s="42"/>
      <c r="CC36" s="42"/>
    </row>
    <row r="37" spans="1:81" x14ac:dyDescent="0.3">
      <c r="A37" s="136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2"/>
      <c r="AT37" s="42"/>
      <c r="AU37" s="42"/>
      <c r="AV37" s="42"/>
      <c r="AW37" s="42"/>
      <c r="AX37" s="42"/>
      <c r="AY37" s="42"/>
      <c r="AZ37" s="41"/>
      <c r="BA37" s="42"/>
      <c r="BB37" s="42"/>
      <c r="BC37" s="42"/>
      <c r="BD37" s="42"/>
      <c r="BE37" s="42"/>
      <c r="BF37" s="42"/>
      <c r="BG37" s="42"/>
      <c r="BH37" s="42"/>
      <c r="BI37" s="42"/>
      <c r="BJ37" s="42"/>
      <c r="BK37" s="42"/>
      <c r="BL37" s="42"/>
      <c r="BM37" s="42"/>
      <c r="BN37" s="42"/>
      <c r="BO37" s="42"/>
      <c r="BP37" s="42"/>
      <c r="BQ37" s="42"/>
      <c r="BR37" s="42"/>
      <c r="BS37" s="42"/>
      <c r="BT37" s="42"/>
      <c r="BU37" s="42"/>
      <c r="BV37" s="42"/>
      <c r="BW37" s="42"/>
      <c r="BX37" s="18" t="s">
        <v>59</v>
      </c>
      <c r="BY37" s="47" t="s">
        <v>60</v>
      </c>
      <c r="BZ37" s="42"/>
      <c r="CA37" s="42"/>
      <c r="CB37" s="42"/>
      <c r="CC37" s="42"/>
    </row>
    <row r="38" spans="1:81" ht="15" thickBot="1" x14ac:dyDescent="0.35">
      <c r="A38" s="136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  <c r="AZ38" s="41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19" t="s">
        <v>61</v>
      </c>
      <c r="BY38" s="47" t="s">
        <v>62</v>
      </c>
      <c r="BZ38" s="42"/>
      <c r="CA38" s="42"/>
      <c r="CB38" s="42"/>
      <c r="CC38" s="42"/>
    </row>
    <row r="39" spans="1:81" ht="14.4" customHeight="1" x14ac:dyDescent="0.3">
      <c r="A39" s="136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F39" s="42"/>
      <c r="AG39" s="42"/>
      <c r="AH39" s="42"/>
      <c r="AI39" s="233" t="s">
        <v>63</v>
      </c>
      <c r="AJ39" s="234"/>
      <c r="AK39" s="86"/>
      <c r="AL39" s="86"/>
      <c r="AM39" s="120"/>
      <c r="AN39" s="120"/>
      <c r="AO39" s="307">
        <v>45536</v>
      </c>
      <c r="AP39" s="307"/>
      <c r="AQ39" s="307"/>
      <c r="AR39" s="307"/>
      <c r="AS39" s="42"/>
      <c r="AT39" s="42"/>
      <c r="AU39" s="42"/>
      <c r="AV39" s="42"/>
      <c r="AW39" s="42"/>
      <c r="AX39" s="42"/>
      <c r="AY39" s="42"/>
      <c r="AZ39" s="314" t="s">
        <v>64</v>
      </c>
      <c r="BA39" s="315"/>
      <c r="BB39" s="315"/>
      <c r="BC39" s="315"/>
      <c r="BD39" s="315"/>
      <c r="BE39" s="318" t="str">
        <f>TEXT(AO39,"mmmm")</f>
        <v>septembre</v>
      </c>
      <c r="BF39" s="318"/>
      <c r="BG39" s="318"/>
      <c r="BH39" s="318"/>
      <c r="BI39" s="318"/>
      <c r="BJ39" s="318"/>
      <c r="BK39" s="318"/>
      <c r="BL39" s="318"/>
      <c r="BM39" s="318"/>
      <c r="BN39" s="318"/>
      <c r="BO39" s="318"/>
      <c r="BP39" s="42"/>
      <c r="BQ39" s="42"/>
      <c r="BR39" s="42"/>
      <c r="BS39" s="42"/>
      <c r="BT39" s="42"/>
      <c r="BU39" s="42"/>
      <c r="BV39" s="42"/>
      <c r="BW39" s="42"/>
      <c r="BX39" s="20" t="s">
        <v>36</v>
      </c>
      <c r="BY39" s="47" t="s">
        <v>65</v>
      </c>
      <c r="BZ39" s="42"/>
      <c r="CA39" s="42"/>
      <c r="CB39" s="42"/>
      <c r="CC39" s="42"/>
    </row>
    <row r="40" spans="1:81" ht="15" customHeight="1" thickBot="1" x14ac:dyDescent="0.35">
      <c r="A40" s="136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F40" s="42"/>
      <c r="AG40" s="42"/>
      <c r="AH40" s="42"/>
      <c r="AI40" s="229" t="s">
        <v>66</v>
      </c>
      <c r="AJ40" s="230"/>
      <c r="AK40" s="87"/>
      <c r="AL40" s="87"/>
      <c r="AM40" s="119"/>
      <c r="AN40" s="119"/>
      <c r="AO40" s="307">
        <f>EOMONTH(AO39,0)</f>
        <v>45565</v>
      </c>
      <c r="AP40" s="307"/>
      <c r="AQ40" s="307"/>
      <c r="AR40" s="307"/>
      <c r="AS40" s="42"/>
      <c r="AT40" s="42"/>
      <c r="AU40" s="42"/>
      <c r="AV40" s="42"/>
      <c r="AW40" s="42"/>
      <c r="AX40" s="42"/>
      <c r="AY40" s="42"/>
      <c r="AZ40" s="316"/>
      <c r="BA40" s="317"/>
      <c r="BB40" s="317"/>
      <c r="BC40" s="317"/>
      <c r="BD40" s="317"/>
      <c r="BE40" s="318"/>
      <c r="BF40" s="318"/>
      <c r="BG40" s="318"/>
      <c r="BH40" s="318"/>
      <c r="BI40" s="318"/>
      <c r="BJ40" s="318"/>
      <c r="BK40" s="318"/>
      <c r="BL40" s="318"/>
      <c r="BM40" s="318"/>
      <c r="BN40" s="318"/>
      <c r="BO40" s="318"/>
      <c r="BP40" s="42"/>
      <c r="BQ40" s="42"/>
      <c r="BR40" s="42"/>
      <c r="BS40" s="42"/>
      <c r="BT40" s="42"/>
      <c r="BU40" s="42"/>
      <c r="BV40" s="42"/>
      <c r="BW40" s="42"/>
      <c r="BX40" s="21" t="s">
        <v>67</v>
      </c>
      <c r="BY40" s="47" t="s">
        <v>68</v>
      </c>
      <c r="BZ40" s="42"/>
      <c r="CA40" s="42"/>
      <c r="CB40" s="42"/>
      <c r="CC40" s="42"/>
    </row>
    <row r="41" spans="1:81" ht="15" thickBot="1" x14ac:dyDescent="0.35">
      <c r="A41" s="136"/>
      <c r="B41" s="137"/>
      <c r="C41" s="137"/>
      <c r="D41" s="137"/>
      <c r="E41" s="137"/>
      <c r="F41" s="137"/>
      <c r="G41" s="137"/>
      <c r="H41" s="137"/>
      <c r="I41" s="137"/>
      <c r="J41" s="137"/>
      <c r="K41" s="137"/>
      <c r="L41" s="137"/>
      <c r="M41" s="137"/>
      <c r="N41" s="137"/>
      <c r="O41" s="137"/>
      <c r="P41" s="137"/>
      <c r="Q41" s="137"/>
      <c r="R41" s="137"/>
      <c r="S41" s="137"/>
      <c r="T41" s="137"/>
      <c r="U41" s="137"/>
      <c r="V41" s="137"/>
      <c r="W41" s="137"/>
      <c r="X41" s="137"/>
      <c r="Y41" s="137"/>
      <c r="Z41" s="137"/>
      <c r="AA41" s="137"/>
      <c r="AB41" s="137"/>
      <c r="AC41" s="137"/>
      <c r="AD41" s="136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1"/>
      <c r="AV41" s="41"/>
      <c r="AW41" s="41"/>
      <c r="AX41" s="41"/>
      <c r="AY41" s="41"/>
      <c r="AZ41" s="41"/>
      <c r="BA41" s="42"/>
      <c r="BB41" s="42"/>
      <c r="BC41" s="42"/>
      <c r="BD41" s="42"/>
      <c r="BE41" s="42"/>
      <c r="BF41" s="42"/>
      <c r="BG41" s="42"/>
      <c r="BH41" s="42"/>
      <c r="BI41" s="42"/>
      <c r="BJ41" s="42"/>
      <c r="BK41" s="42"/>
      <c r="BL41" s="42"/>
      <c r="BM41" s="42"/>
      <c r="BN41" s="42"/>
      <c r="BO41" s="42"/>
      <c r="BP41" s="42"/>
      <c r="BQ41" s="42"/>
      <c r="BR41" s="42"/>
      <c r="BS41" s="42"/>
      <c r="BT41" s="42"/>
      <c r="BU41" s="42"/>
      <c r="BV41" s="42"/>
      <c r="BW41" s="42"/>
      <c r="BX41" s="22" t="s">
        <v>69</v>
      </c>
      <c r="BY41" s="47" t="s">
        <v>70</v>
      </c>
      <c r="BZ41" s="42"/>
      <c r="CA41" s="42"/>
      <c r="CB41" s="42"/>
      <c r="CC41" s="42"/>
    </row>
    <row r="42" spans="1:81" ht="16.2" thickBot="1" x14ac:dyDescent="0.35">
      <c r="A42" s="136"/>
      <c r="B42" s="308"/>
      <c r="C42" s="308"/>
      <c r="D42" s="308"/>
      <c r="E42" s="308"/>
      <c r="F42" s="308"/>
      <c r="G42" s="308"/>
      <c r="H42" s="309"/>
      <c r="I42" s="309"/>
      <c r="J42" s="309"/>
      <c r="K42" s="309"/>
      <c r="L42" s="309"/>
      <c r="M42" s="309"/>
      <c r="N42" s="309"/>
      <c r="O42" s="309"/>
      <c r="P42" s="309"/>
      <c r="Q42" s="309"/>
      <c r="R42" s="309"/>
      <c r="S42" s="309"/>
      <c r="T42" s="309"/>
      <c r="U42" s="309"/>
      <c r="V42" s="309"/>
      <c r="W42" s="309"/>
      <c r="X42" s="309"/>
      <c r="Y42" s="309"/>
      <c r="Z42" s="309"/>
      <c r="AA42" s="309"/>
      <c r="AB42" s="309"/>
      <c r="AC42" s="309"/>
      <c r="AD42" s="136"/>
      <c r="AF42" s="41"/>
      <c r="AG42" s="41"/>
      <c r="AH42" s="42"/>
      <c r="AI42" s="57" t="s">
        <v>71</v>
      </c>
      <c r="AJ42" s="143">
        <f t="shared" ref="AJ42:CB42" si="0">COUNTIF(AJ54:AJ83,"P")</f>
        <v>17</v>
      </c>
      <c r="AK42" s="143">
        <f t="shared" si="0"/>
        <v>0</v>
      </c>
      <c r="AL42" s="143">
        <f t="shared" si="0"/>
        <v>0</v>
      </c>
      <c r="AM42" s="143">
        <f t="shared" si="0"/>
        <v>0</v>
      </c>
      <c r="AN42" s="143">
        <f t="shared" si="0"/>
        <v>0</v>
      </c>
      <c r="AO42" s="143">
        <f t="shared" si="0"/>
        <v>0</v>
      </c>
      <c r="AP42" s="143">
        <f t="shared" si="0"/>
        <v>0</v>
      </c>
      <c r="AQ42" s="143">
        <f t="shared" si="0"/>
        <v>0</v>
      </c>
      <c r="AR42" s="143">
        <f t="shared" si="0"/>
        <v>0</v>
      </c>
      <c r="AS42" s="143">
        <f t="shared" si="0"/>
        <v>0</v>
      </c>
      <c r="AT42" s="143">
        <f t="shared" si="0"/>
        <v>0</v>
      </c>
      <c r="AU42" s="143">
        <f t="shared" si="0"/>
        <v>0</v>
      </c>
      <c r="AV42" s="143">
        <f t="shared" si="0"/>
        <v>0</v>
      </c>
      <c r="AW42" s="143">
        <f t="shared" si="0"/>
        <v>0</v>
      </c>
      <c r="AX42" s="143">
        <f t="shared" si="0"/>
        <v>0</v>
      </c>
      <c r="AY42" s="143">
        <f t="shared" si="0"/>
        <v>0</v>
      </c>
      <c r="AZ42" s="143">
        <f t="shared" si="0"/>
        <v>0</v>
      </c>
      <c r="BA42" s="143">
        <f t="shared" si="0"/>
        <v>0</v>
      </c>
      <c r="BB42" s="143">
        <f t="shared" si="0"/>
        <v>0</v>
      </c>
      <c r="BC42" s="143">
        <f t="shared" si="0"/>
        <v>0</v>
      </c>
      <c r="BD42" s="143">
        <f t="shared" si="0"/>
        <v>0</v>
      </c>
      <c r="BE42" s="143">
        <f t="shared" si="0"/>
        <v>0</v>
      </c>
      <c r="BF42" s="143">
        <f t="shared" si="0"/>
        <v>0</v>
      </c>
      <c r="BG42" s="143">
        <f t="shared" si="0"/>
        <v>0</v>
      </c>
      <c r="BH42" s="143">
        <f t="shared" si="0"/>
        <v>0</v>
      </c>
      <c r="BI42" s="143">
        <f t="shared" si="0"/>
        <v>0</v>
      </c>
      <c r="BJ42" s="143">
        <f t="shared" si="0"/>
        <v>0</v>
      </c>
      <c r="BK42" s="143">
        <f t="shared" si="0"/>
        <v>0</v>
      </c>
      <c r="BL42" s="143">
        <f t="shared" si="0"/>
        <v>0</v>
      </c>
      <c r="BM42" s="143">
        <f t="shared" si="0"/>
        <v>0</v>
      </c>
      <c r="BN42" s="143">
        <f t="shared" si="0"/>
        <v>0</v>
      </c>
      <c r="BO42" s="143">
        <f t="shared" si="0"/>
        <v>0</v>
      </c>
      <c r="BP42" s="143">
        <f t="shared" si="0"/>
        <v>0</v>
      </c>
      <c r="BQ42" s="143">
        <f t="shared" si="0"/>
        <v>0</v>
      </c>
      <c r="BR42" s="143">
        <f t="shared" si="0"/>
        <v>0</v>
      </c>
      <c r="BS42" s="143">
        <f t="shared" si="0"/>
        <v>0</v>
      </c>
      <c r="BT42" s="143">
        <f t="shared" si="0"/>
        <v>0</v>
      </c>
      <c r="BU42" s="143">
        <f t="shared" si="0"/>
        <v>0</v>
      </c>
      <c r="BV42" s="143">
        <f t="shared" si="0"/>
        <v>0</v>
      </c>
      <c r="BW42" s="143">
        <f t="shared" si="0"/>
        <v>0</v>
      </c>
      <c r="BX42" s="143">
        <f t="shared" si="0"/>
        <v>0</v>
      </c>
      <c r="BY42" s="143">
        <f t="shared" si="0"/>
        <v>0</v>
      </c>
      <c r="BZ42" s="149">
        <f t="shared" si="0"/>
        <v>0</v>
      </c>
      <c r="CA42" s="148">
        <f t="shared" si="0"/>
        <v>0</v>
      </c>
      <c r="CB42" s="150">
        <f t="shared" si="0"/>
        <v>0</v>
      </c>
      <c r="CC42" s="42"/>
    </row>
    <row r="43" spans="1:81" ht="16.2" thickBot="1" x14ac:dyDescent="0.35">
      <c r="A43" s="136"/>
      <c r="B43" s="144"/>
      <c r="C43" s="144"/>
      <c r="D43" s="144"/>
      <c r="E43" s="144"/>
      <c r="F43" s="144"/>
      <c r="G43" s="144"/>
      <c r="H43" s="145"/>
      <c r="I43" s="145"/>
      <c r="J43" s="145"/>
      <c r="K43" s="145"/>
      <c r="L43" s="145"/>
      <c r="M43" s="145"/>
      <c r="N43" s="145"/>
      <c r="O43" s="145"/>
      <c r="P43" s="145"/>
      <c r="Q43" s="145"/>
      <c r="R43" s="145"/>
      <c r="S43" s="145"/>
      <c r="T43" s="145"/>
      <c r="U43" s="145"/>
      <c r="V43" s="145"/>
      <c r="W43" s="145"/>
      <c r="X43" s="145"/>
      <c r="Y43" s="145"/>
      <c r="Z43" s="145"/>
      <c r="AA43" s="145"/>
      <c r="AB43" s="145"/>
      <c r="AC43" s="145"/>
      <c r="AD43" s="136"/>
      <c r="AF43" s="41"/>
      <c r="AG43" s="41"/>
      <c r="AH43" s="42"/>
      <c r="AI43" s="147" t="s">
        <v>129</v>
      </c>
      <c r="AJ43" s="182">
        <f>PRODUCT(COUNTIF(AJ54:AJ83,"P"),2.25)</f>
        <v>38.25</v>
      </c>
      <c r="AK43" s="183"/>
      <c r="AL43" s="184"/>
      <c r="AM43" s="182">
        <f t="shared" ref="AM43" si="1">PRODUCT(COUNTIF(AM54:AM83,"P"),2.25)</f>
        <v>0</v>
      </c>
      <c r="AN43" s="183"/>
      <c r="AO43" s="184"/>
      <c r="AP43" s="182">
        <f t="shared" ref="AP43" si="2">PRODUCT(COUNTIF(AP54:AP83,"P"),2.25)</f>
        <v>0</v>
      </c>
      <c r="AQ43" s="183"/>
      <c r="AR43" s="184"/>
      <c r="AS43" s="182">
        <f t="shared" ref="AS43" si="3">PRODUCT(COUNTIF(AS54:AS83,"P"),2.25)</f>
        <v>0</v>
      </c>
      <c r="AT43" s="183"/>
      <c r="AU43" s="184"/>
      <c r="AV43" s="182">
        <f t="shared" ref="AV43" si="4">PRODUCT(COUNTIF(AV54:AV83,"P"),2.25)</f>
        <v>0</v>
      </c>
      <c r="AW43" s="183"/>
      <c r="AX43" s="184"/>
      <c r="AY43" s="182">
        <f t="shared" ref="AY43" si="5">PRODUCT(COUNTIF(AY54:AY83,"P"),2.25)</f>
        <v>0</v>
      </c>
      <c r="AZ43" s="183"/>
      <c r="BA43" s="184"/>
      <c r="BB43" s="182">
        <f t="shared" ref="BB43" si="6">PRODUCT(COUNTIF(BB54:BB83,"P"),2.25)</f>
        <v>0</v>
      </c>
      <c r="BC43" s="183"/>
      <c r="BD43" s="184"/>
      <c r="BE43" s="182">
        <f t="shared" ref="BE43" si="7">PRODUCT(COUNTIF(BE54:BE83,"P"),2.25)</f>
        <v>0</v>
      </c>
      <c r="BF43" s="183"/>
      <c r="BG43" s="184"/>
      <c r="BH43" s="182">
        <f t="shared" ref="BH43" si="8">PRODUCT(COUNTIF(BH54:BH83,"P"),2.25)</f>
        <v>0</v>
      </c>
      <c r="BI43" s="183"/>
      <c r="BJ43" s="184"/>
      <c r="BK43" s="182">
        <f t="shared" ref="BK43" si="9">PRODUCT(COUNTIF(BK54:BK83,"P"),2.25)</f>
        <v>0</v>
      </c>
      <c r="BL43" s="183"/>
      <c r="BM43" s="184"/>
      <c r="BN43" s="182">
        <f t="shared" ref="BN43" si="10">PRODUCT(COUNTIF(BN54:BN83,"P"),2.25)</f>
        <v>0</v>
      </c>
      <c r="BO43" s="183"/>
      <c r="BP43" s="184"/>
      <c r="BQ43" s="182">
        <f t="shared" ref="BQ43" si="11">PRODUCT(COUNTIF(BQ54:BQ83,"P"),2.25)</f>
        <v>0</v>
      </c>
      <c r="BR43" s="183"/>
      <c r="BS43" s="184"/>
      <c r="BT43" s="182">
        <f t="shared" ref="BT43" si="12">PRODUCT(COUNTIF(BT54:BT83,"P"),2.25)</f>
        <v>0</v>
      </c>
      <c r="BU43" s="183"/>
      <c r="BV43" s="184"/>
      <c r="BW43" s="182">
        <f t="shared" ref="BW43" si="13">PRODUCT(COUNTIF(BW54:BW83,"P"),2.25)</f>
        <v>0</v>
      </c>
      <c r="BX43" s="183"/>
      <c r="BY43" s="184"/>
      <c r="BZ43" s="182">
        <f t="shared" ref="BZ43" si="14">PRODUCT(COUNTIF(BZ54:BZ83,"P"),2.25)</f>
        <v>0</v>
      </c>
      <c r="CA43" s="183"/>
      <c r="CB43" s="184"/>
      <c r="CC43" s="42"/>
    </row>
    <row r="44" spans="1:81" ht="16.2" thickBot="1" x14ac:dyDescent="0.35">
      <c r="A44" s="136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F44" s="41"/>
      <c r="AG44" s="41"/>
      <c r="AH44" s="42"/>
      <c r="AI44" s="58" t="s">
        <v>27</v>
      </c>
      <c r="AJ44" s="182"/>
      <c r="AK44" s="183"/>
      <c r="AL44" s="184"/>
      <c r="AM44" s="182">
        <f t="shared" ref="AM44" si="15">COUNTIF(AN54:AN83,"P")</f>
        <v>0</v>
      </c>
      <c r="AN44" s="183"/>
      <c r="AO44" s="184"/>
      <c r="AP44" s="182">
        <f t="shared" ref="AP44" si="16">COUNTIF(AQ54:AQ83,"P")</f>
        <v>0</v>
      </c>
      <c r="AQ44" s="183"/>
      <c r="AR44" s="184"/>
      <c r="AS44" s="182">
        <f t="shared" ref="AS44" si="17">COUNTIF(AT54:AT83,"P")</f>
        <v>0</v>
      </c>
      <c r="AT44" s="183"/>
      <c r="AU44" s="184"/>
      <c r="AV44" s="182">
        <f t="shared" ref="AV44" si="18">COUNTIF(AW54:AW83,"P")</f>
        <v>0</v>
      </c>
      <c r="AW44" s="183"/>
      <c r="AX44" s="184"/>
      <c r="AY44" s="182">
        <f t="shared" ref="AY44" si="19">COUNTIF(AZ54:AZ83,"P")</f>
        <v>0</v>
      </c>
      <c r="AZ44" s="183"/>
      <c r="BA44" s="184"/>
      <c r="BB44" s="182">
        <f t="shared" ref="BB44" si="20">COUNTIF(BC54:BC83,"P")</f>
        <v>0</v>
      </c>
      <c r="BC44" s="183"/>
      <c r="BD44" s="184"/>
      <c r="BE44" s="182">
        <f t="shared" ref="BE44" si="21">COUNTIF(BF54:BF83,"P")</f>
        <v>0</v>
      </c>
      <c r="BF44" s="183"/>
      <c r="BG44" s="184"/>
      <c r="BH44" s="182">
        <f t="shared" ref="BH44" si="22">COUNTIF(BI54:BI83,"P")</f>
        <v>0</v>
      </c>
      <c r="BI44" s="183"/>
      <c r="BJ44" s="184"/>
      <c r="BK44" s="182">
        <f t="shared" ref="BK44" si="23">COUNTIF(BL54:BL83,"P")</f>
        <v>0</v>
      </c>
      <c r="BL44" s="183"/>
      <c r="BM44" s="184"/>
      <c r="BN44" s="182">
        <f t="shared" ref="BN44" si="24">COUNTIF(BO54:BO83,"P")</f>
        <v>0</v>
      </c>
      <c r="BO44" s="183"/>
      <c r="BP44" s="184"/>
      <c r="BQ44" s="182">
        <f t="shared" ref="BQ44" si="25">COUNTIF(BR54:BR83,"P")</f>
        <v>0</v>
      </c>
      <c r="BR44" s="183"/>
      <c r="BS44" s="184"/>
      <c r="BT44" s="182">
        <f t="shared" ref="BT44" si="26">COUNTIF(BU54:BU83,"P")</f>
        <v>0</v>
      </c>
      <c r="BU44" s="183"/>
      <c r="BV44" s="184"/>
      <c r="BW44" s="182">
        <f t="shared" ref="BW44" si="27">COUNTIF(BX54:BX83,"P")</f>
        <v>0</v>
      </c>
      <c r="BX44" s="183"/>
      <c r="BY44" s="184"/>
      <c r="BZ44" s="182">
        <f t="shared" ref="BZ44" si="28">COUNTIF(CA54:CA83,"P")</f>
        <v>0</v>
      </c>
      <c r="CA44" s="183"/>
      <c r="CB44" s="184"/>
      <c r="CC44" s="42"/>
    </row>
    <row r="45" spans="1:81" ht="16.2" thickBot="1" x14ac:dyDescent="0.35">
      <c r="A45" s="136"/>
      <c r="B45" s="136"/>
      <c r="C45" s="136"/>
      <c r="D45" s="136"/>
      <c r="E45" s="136"/>
      <c r="F45" s="136"/>
      <c r="G45" s="136"/>
      <c r="H45" s="136"/>
      <c r="I45" s="136"/>
      <c r="J45" s="136"/>
      <c r="K45" s="136"/>
      <c r="L45" s="136"/>
      <c r="M45" s="136"/>
      <c r="N45" s="136"/>
      <c r="O45" s="136"/>
      <c r="P45" s="136"/>
      <c r="Q45" s="136"/>
      <c r="R45" s="136"/>
      <c r="S45" s="136"/>
      <c r="T45" s="136"/>
      <c r="U45" s="136"/>
      <c r="V45" s="136"/>
      <c r="W45" s="136"/>
      <c r="X45" s="136"/>
      <c r="Y45" s="136"/>
      <c r="Z45" s="136"/>
      <c r="AA45" s="136"/>
      <c r="AB45" s="136"/>
      <c r="AC45" s="136"/>
      <c r="AD45" s="136"/>
      <c r="AF45" s="41"/>
      <c r="AG45" s="41"/>
      <c r="AH45" s="42"/>
      <c r="AI45" s="58" t="s">
        <v>31</v>
      </c>
      <c r="AJ45" s="182"/>
      <c r="AK45" s="183"/>
      <c r="AL45" s="184"/>
      <c r="AM45" s="151"/>
      <c r="AN45" s="152"/>
      <c r="AO45" s="153"/>
      <c r="AP45" s="151"/>
      <c r="AQ45" s="152"/>
      <c r="AR45" s="153"/>
      <c r="AS45" s="151"/>
      <c r="AT45" s="152"/>
      <c r="AU45" s="153"/>
      <c r="AV45" s="151"/>
      <c r="AW45" s="152"/>
      <c r="AX45" s="153"/>
      <c r="AY45" s="151"/>
      <c r="AZ45" s="152"/>
      <c r="BA45" s="153"/>
      <c r="BB45" s="151"/>
      <c r="BC45" s="152"/>
      <c r="BD45" s="153"/>
      <c r="BE45" s="151"/>
      <c r="BF45" s="152"/>
      <c r="BG45" s="153"/>
      <c r="BH45" s="151"/>
      <c r="BI45" s="152"/>
      <c r="BJ45" s="153"/>
      <c r="BK45" s="151"/>
      <c r="BL45" s="152"/>
      <c r="BM45" s="153"/>
      <c r="BN45" s="151"/>
      <c r="BO45" s="152"/>
      <c r="BP45" s="153"/>
      <c r="BQ45" s="151"/>
      <c r="BR45" s="152"/>
      <c r="BS45" s="153"/>
      <c r="BT45" s="151"/>
      <c r="BU45" s="152"/>
      <c r="BV45" s="153"/>
      <c r="BW45" s="151"/>
      <c r="BX45" s="152"/>
      <c r="BY45" s="153"/>
      <c r="BZ45" s="151"/>
      <c r="CA45" s="152"/>
      <c r="CB45" s="153"/>
      <c r="CC45" s="42"/>
    </row>
    <row r="46" spans="1:81" ht="16.2" thickBot="1" x14ac:dyDescent="0.35">
      <c r="A46" s="136"/>
      <c r="B46" s="136"/>
      <c r="C46" s="136"/>
      <c r="D46" s="136"/>
      <c r="E46" s="136"/>
      <c r="F46" s="136"/>
      <c r="G46" s="136"/>
      <c r="H46" s="136"/>
      <c r="I46" s="136"/>
      <c r="J46" s="136"/>
      <c r="K46" s="136"/>
      <c r="L46" s="136"/>
      <c r="M46" s="136"/>
      <c r="N46" s="136"/>
      <c r="O46" s="136"/>
      <c r="P46" s="136"/>
      <c r="Q46" s="136"/>
      <c r="R46" s="136"/>
      <c r="S46" s="136"/>
      <c r="T46" s="136"/>
      <c r="U46" s="136"/>
      <c r="V46" s="136"/>
      <c r="W46" s="136"/>
      <c r="X46" s="136"/>
      <c r="Y46" s="136"/>
      <c r="Z46" s="136"/>
      <c r="AA46" s="136"/>
      <c r="AB46" s="136"/>
      <c r="AC46" s="136"/>
      <c r="AD46" s="136"/>
      <c r="AF46" s="41"/>
      <c r="AG46" s="41"/>
      <c r="AH46" s="42"/>
      <c r="AI46" s="58" t="s">
        <v>30</v>
      </c>
      <c r="AJ46" s="182"/>
      <c r="AK46" s="183"/>
      <c r="AL46" s="184"/>
      <c r="AM46" s="151"/>
      <c r="AN46" s="152"/>
      <c r="AO46" s="153"/>
      <c r="AP46" s="151"/>
      <c r="AQ46" s="152"/>
      <c r="AR46" s="153"/>
      <c r="AS46" s="151"/>
      <c r="AT46" s="152"/>
      <c r="AU46" s="153"/>
      <c r="AV46" s="151"/>
      <c r="AW46" s="152"/>
      <c r="AX46" s="153"/>
      <c r="AY46" s="151"/>
      <c r="AZ46" s="152"/>
      <c r="BA46" s="153"/>
      <c r="BB46" s="151"/>
      <c r="BC46" s="152"/>
      <c r="BD46" s="153"/>
      <c r="BE46" s="151"/>
      <c r="BF46" s="152"/>
      <c r="BG46" s="153"/>
      <c r="BH46" s="151"/>
      <c r="BI46" s="152"/>
      <c r="BJ46" s="153"/>
      <c r="BK46" s="151"/>
      <c r="BL46" s="152"/>
      <c r="BM46" s="153"/>
      <c r="BN46" s="151"/>
      <c r="BO46" s="152"/>
      <c r="BP46" s="153"/>
      <c r="BQ46" s="151"/>
      <c r="BR46" s="152"/>
      <c r="BS46" s="153"/>
      <c r="BT46" s="151"/>
      <c r="BU46" s="152"/>
      <c r="BV46" s="153"/>
      <c r="BW46" s="151"/>
      <c r="BX46" s="152"/>
      <c r="BY46" s="153"/>
      <c r="BZ46" s="151"/>
      <c r="CA46" s="152"/>
      <c r="CB46" s="153"/>
      <c r="CC46" s="42"/>
    </row>
    <row r="47" spans="1:81" ht="15.6" x14ac:dyDescent="0.3">
      <c r="A47" s="136"/>
      <c r="B47" s="136"/>
      <c r="C47" s="136"/>
      <c r="D47" s="136"/>
      <c r="E47" s="136"/>
      <c r="F47" s="136"/>
      <c r="G47" s="136"/>
      <c r="H47" s="136"/>
      <c r="I47" s="136"/>
      <c r="J47" s="136"/>
      <c r="K47" s="136"/>
      <c r="L47" s="136"/>
      <c r="M47" s="136"/>
      <c r="N47" s="136"/>
      <c r="O47" s="136"/>
      <c r="P47" s="136"/>
      <c r="Q47" s="136"/>
      <c r="R47" s="136"/>
      <c r="S47" s="136"/>
      <c r="T47" s="136"/>
      <c r="U47" s="136"/>
      <c r="V47" s="136"/>
      <c r="W47" s="136"/>
      <c r="X47" s="136"/>
      <c r="Y47" s="136"/>
      <c r="Z47" s="136"/>
      <c r="AA47" s="136"/>
      <c r="AB47" s="136"/>
      <c r="AC47" s="136"/>
      <c r="AD47" s="136"/>
      <c r="AF47" s="191"/>
      <c r="AG47" s="191"/>
      <c r="AH47" s="42"/>
      <c r="AI47" s="58" t="s">
        <v>29</v>
      </c>
      <c r="AJ47" s="185"/>
      <c r="AK47" s="186"/>
      <c r="AL47" s="187"/>
      <c r="AM47" s="185">
        <f t="shared" ref="AM47" si="29">COUNTIF(AO54:AO83,"P")</f>
        <v>0</v>
      </c>
      <c r="AN47" s="186"/>
      <c r="AO47" s="187"/>
      <c r="AP47" s="185">
        <f t="shared" ref="AP47" si="30">COUNTIF(AR54:AR83,"P")</f>
        <v>0</v>
      </c>
      <c r="AQ47" s="186"/>
      <c r="AR47" s="187"/>
      <c r="AS47" s="185">
        <f t="shared" ref="AS47" si="31">COUNTIF(AU54:AU83,"P")</f>
        <v>0</v>
      </c>
      <c r="AT47" s="186"/>
      <c r="AU47" s="187"/>
      <c r="AV47" s="185">
        <f t="shared" ref="AV47" si="32">COUNTIF(AX54:AX83,"P")</f>
        <v>0</v>
      </c>
      <c r="AW47" s="186"/>
      <c r="AX47" s="187"/>
      <c r="AY47" s="185">
        <f t="shared" ref="AY47" si="33">COUNTIF(BA54:BA83,"P")</f>
        <v>0</v>
      </c>
      <c r="AZ47" s="186"/>
      <c r="BA47" s="187"/>
      <c r="BB47" s="185">
        <f t="shared" ref="BB47" si="34">COUNTIF(BD54:BD83,"P")</f>
        <v>0</v>
      </c>
      <c r="BC47" s="186"/>
      <c r="BD47" s="187"/>
      <c r="BE47" s="185">
        <f t="shared" ref="BE47" si="35">COUNTIF(BG54:BG83,"P")</f>
        <v>0</v>
      </c>
      <c r="BF47" s="186"/>
      <c r="BG47" s="187"/>
      <c r="BH47" s="185">
        <f t="shared" ref="BH47" si="36">COUNTIF(BJ54:BJ83,"P")</f>
        <v>0</v>
      </c>
      <c r="BI47" s="186"/>
      <c r="BJ47" s="187"/>
      <c r="BK47" s="185">
        <f t="shared" ref="BK47" si="37">COUNTIF(BM54:BM83,"P")</f>
        <v>0</v>
      </c>
      <c r="BL47" s="186"/>
      <c r="BM47" s="187"/>
      <c r="BN47" s="185">
        <f t="shared" ref="BN47" si="38">COUNTIF(BP54:BP83,"P")</f>
        <v>0</v>
      </c>
      <c r="BO47" s="186"/>
      <c r="BP47" s="187"/>
      <c r="BQ47" s="185">
        <f t="shared" ref="BQ47" si="39">COUNTIF(BS54:BS83,"P")</f>
        <v>0</v>
      </c>
      <c r="BR47" s="186"/>
      <c r="BS47" s="187"/>
      <c r="BT47" s="185">
        <f t="shared" ref="BT47" si="40">COUNTIF(BV54:BV83,"P")</f>
        <v>0</v>
      </c>
      <c r="BU47" s="186"/>
      <c r="BV47" s="187"/>
      <c r="BW47" s="185">
        <f t="shared" ref="BW47" si="41">COUNTIF(BY54:BY83,"P")</f>
        <v>0</v>
      </c>
      <c r="BX47" s="186"/>
      <c r="BY47" s="187"/>
      <c r="BZ47" s="185">
        <f t="shared" ref="BZ47" si="42">COUNTIF(CB54:CB83,"P")</f>
        <v>0</v>
      </c>
      <c r="CA47" s="186"/>
      <c r="CB47" s="187"/>
      <c r="CC47" s="42"/>
    </row>
    <row r="48" spans="1:81" ht="18" customHeight="1" thickBot="1" x14ac:dyDescent="0.35">
      <c r="A48" s="136"/>
      <c r="B48" s="207"/>
      <c r="C48" s="207"/>
      <c r="D48" s="207"/>
      <c r="E48" s="207"/>
      <c r="F48" s="207"/>
      <c r="G48" s="207"/>
      <c r="H48" s="207"/>
      <c r="I48" s="207"/>
      <c r="J48" s="207"/>
      <c r="K48" s="207"/>
      <c r="L48" s="208"/>
      <c r="M48" s="208"/>
      <c r="N48" s="208"/>
      <c r="O48" s="208"/>
      <c r="P48" s="208"/>
      <c r="Q48" s="208"/>
      <c r="R48" s="208"/>
      <c r="S48" s="208"/>
      <c r="T48" s="208"/>
      <c r="U48" s="208"/>
      <c r="V48" s="208"/>
      <c r="W48" s="208"/>
      <c r="X48" s="208"/>
      <c r="Y48" s="208"/>
      <c r="Z48" s="208"/>
      <c r="AA48" s="208"/>
      <c r="AB48" s="208"/>
      <c r="AC48" s="208"/>
      <c r="AD48" s="136"/>
      <c r="AF48" s="41"/>
      <c r="AG48" s="41"/>
      <c r="AH48" s="42"/>
      <c r="AI48" s="59" t="s">
        <v>72</v>
      </c>
      <c r="AJ48" s="192">
        <f>SUM(AJ43:AJ47)</f>
        <v>38.25</v>
      </c>
      <c r="AK48" s="193"/>
      <c r="AL48" s="194"/>
      <c r="AM48" s="192">
        <f>PRODUCT(AM42,2.25)+AM44+AM47</f>
        <v>0</v>
      </c>
      <c r="AN48" s="193"/>
      <c r="AO48" s="194"/>
      <c r="AP48" s="192">
        <f>PRODUCT(AP42,2.25)+AP44+AP47</f>
        <v>0</v>
      </c>
      <c r="AQ48" s="193"/>
      <c r="AR48" s="194"/>
      <c r="AS48" s="192">
        <f>PRODUCT(AS42,2.25)+AS44+AS47</f>
        <v>0</v>
      </c>
      <c r="AT48" s="193"/>
      <c r="AU48" s="194"/>
      <c r="AV48" s="192">
        <f>PRODUCT(AV42,2.25)+AV44+AV47</f>
        <v>0</v>
      </c>
      <c r="AW48" s="193"/>
      <c r="AX48" s="194"/>
      <c r="AY48" s="192">
        <f>PRODUCT(AY42,2.25)+AY44+AY47</f>
        <v>0</v>
      </c>
      <c r="AZ48" s="193"/>
      <c r="BA48" s="194"/>
      <c r="BB48" s="192">
        <f>PRODUCT(BB42,2.25)+BB44+BB47</f>
        <v>0</v>
      </c>
      <c r="BC48" s="193"/>
      <c r="BD48" s="194"/>
      <c r="BE48" s="192">
        <f>PRODUCT(BE42,2.25)+BE44+BE47</f>
        <v>0</v>
      </c>
      <c r="BF48" s="193"/>
      <c r="BG48" s="194"/>
      <c r="BH48" s="192">
        <f>PRODUCT(BH42,2.25)+BH44+BH47</f>
        <v>0</v>
      </c>
      <c r="BI48" s="193"/>
      <c r="BJ48" s="194"/>
      <c r="BK48" s="192">
        <f>PRODUCT(BK42,2.25)+BK44+BK47</f>
        <v>0</v>
      </c>
      <c r="BL48" s="193"/>
      <c r="BM48" s="194"/>
      <c r="BN48" s="192">
        <f>PRODUCT(BN42,2.25)+BN44+BN47</f>
        <v>0</v>
      </c>
      <c r="BO48" s="193"/>
      <c r="BP48" s="194"/>
      <c r="BQ48" s="192">
        <f>PRODUCT(BQ42,2.25)+BQ44+BQ47</f>
        <v>0</v>
      </c>
      <c r="BR48" s="193"/>
      <c r="BS48" s="194"/>
      <c r="BT48" s="192">
        <f>PRODUCT(BT42,2.25)+BT44+BT47</f>
        <v>0</v>
      </c>
      <c r="BU48" s="193"/>
      <c r="BV48" s="194"/>
      <c r="BW48" s="192">
        <f>PRODUCT(BW42,2.25)+BW44+BW47</f>
        <v>0</v>
      </c>
      <c r="BX48" s="193"/>
      <c r="BY48" s="194"/>
      <c r="BZ48" s="192">
        <f>PRODUCT(BZ42,2.25)+BZ44+BZ47</f>
        <v>0</v>
      </c>
      <c r="CA48" s="193"/>
      <c r="CB48" s="194"/>
      <c r="CC48" s="42"/>
    </row>
    <row r="49" spans="1:81" ht="16.2" customHeight="1" thickBot="1" x14ac:dyDescent="0.35">
      <c r="A49" s="136"/>
      <c r="B49" s="207"/>
      <c r="C49" s="207"/>
      <c r="D49" s="207"/>
      <c r="E49" s="207"/>
      <c r="F49" s="207"/>
      <c r="G49" s="207"/>
      <c r="H49" s="207"/>
      <c r="I49" s="207"/>
      <c r="J49" s="207"/>
      <c r="K49" s="207"/>
      <c r="L49" s="195"/>
      <c r="M49" s="195"/>
      <c r="N49" s="195"/>
      <c r="O49" s="195"/>
      <c r="P49" s="195"/>
      <c r="Q49" s="195"/>
      <c r="R49" s="195"/>
      <c r="S49" s="195"/>
      <c r="T49" s="195"/>
      <c r="U49" s="195"/>
      <c r="V49" s="195"/>
      <c r="W49" s="195"/>
      <c r="X49" s="218"/>
      <c r="Y49" s="218"/>
      <c r="Z49" s="218"/>
      <c r="AA49" s="218"/>
      <c r="AB49" s="218"/>
      <c r="AC49" s="218"/>
      <c r="AD49" s="136"/>
      <c r="AF49" s="41"/>
      <c r="AG49" s="41"/>
      <c r="AH49" s="42"/>
      <c r="AI49" s="41"/>
      <c r="AJ49" s="190" t="s">
        <v>6</v>
      </c>
      <c r="AK49" s="190"/>
      <c r="AL49" s="190"/>
      <c r="AM49" s="190" t="s">
        <v>6</v>
      </c>
      <c r="AN49" s="190"/>
      <c r="AO49" s="190"/>
      <c r="AP49" s="190" t="s">
        <v>6</v>
      </c>
      <c r="AQ49" s="190"/>
      <c r="AR49" s="190"/>
      <c r="AS49" s="190" t="s">
        <v>6</v>
      </c>
      <c r="AT49" s="190"/>
      <c r="AU49" s="190"/>
      <c r="AV49" s="190" t="s">
        <v>6</v>
      </c>
      <c r="AW49" s="190"/>
      <c r="AX49" s="190"/>
      <c r="AY49" s="190" t="s">
        <v>6</v>
      </c>
      <c r="AZ49" s="190"/>
      <c r="BA49" s="190"/>
      <c r="BB49" s="190" t="s">
        <v>6</v>
      </c>
      <c r="BC49" s="190"/>
      <c r="BD49" s="190"/>
      <c r="BE49" s="190" t="s">
        <v>6</v>
      </c>
      <c r="BF49" s="190"/>
      <c r="BG49" s="190"/>
      <c r="BH49" s="190" t="s">
        <v>6</v>
      </c>
      <c r="BI49" s="190"/>
      <c r="BJ49" s="190"/>
      <c r="BK49" s="190" t="s">
        <v>6</v>
      </c>
      <c r="BL49" s="190"/>
      <c r="BM49" s="190"/>
      <c r="BN49" s="190" t="s">
        <v>6</v>
      </c>
      <c r="BO49" s="190"/>
      <c r="BP49" s="190"/>
      <c r="BQ49" s="190" t="s">
        <v>6</v>
      </c>
      <c r="BR49" s="190"/>
      <c r="BS49" s="190"/>
      <c r="BT49" s="190" t="s">
        <v>6</v>
      </c>
      <c r="BU49" s="190"/>
      <c r="BV49" s="190"/>
      <c r="BW49" s="190" t="s">
        <v>6</v>
      </c>
      <c r="BX49" s="190"/>
      <c r="BY49" s="190"/>
      <c r="BZ49" s="190" t="s">
        <v>6</v>
      </c>
      <c r="CA49" s="190"/>
      <c r="CB49" s="190"/>
      <c r="CC49" s="42"/>
    </row>
    <row r="50" spans="1:81" ht="15.6" customHeight="1" x14ac:dyDescent="0.3">
      <c r="A50" s="136"/>
      <c r="B50" s="207"/>
      <c r="C50" s="207"/>
      <c r="D50" s="207"/>
      <c r="E50" s="207"/>
      <c r="F50" s="207"/>
      <c r="G50" s="207"/>
      <c r="H50" s="207"/>
      <c r="I50" s="207"/>
      <c r="J50" s="207"/>
      <c r="K50" s="207"/>
      <c r="L50" s="195"/>
      <c r="M50" s="195"/>
      <c r="N50" s="195"/>
      <c r="O50" s="195"/>
      <c r="P50" s="195"/>
      <c r="Q50" s="195"/>
      <c r="R50" s="195"/>
      <c r="S50" s="195"/>
      <c r="T50" s="195"/>
      <c r="U50" s="195"/>
      <c r="V50" s="195"/>
      <c r="W50" s="195"/>
      <c r="X50" s="196"/>
      <c r="Y50" s="196"/>
      <c r="Z50" s="196"/>
      <c r="AA50" s="196"/>
      <c r="AB50" s="196"/>
      <c r="AC50" s="196"/>
      <c r="AD50" s="136"/>
      <c r="AF50" s="41"/>
      <c r="AG50" s="41"/>
      <c r="AH50" s="42"/>
      <c r="AI50" s="188" t="s">
        <v>73</v>
      </c>
      <c r="AJ50" s="197">
        <v>45170</v>
      </c>
      <c r="AK50" s="198"/>
      <c r="AL50" s="199"/>
      <c r="AM50" s="311">
        <v>45170</v>
      </c>
      <c r="AN50" s="198"/>
      <c r="AO50" s="199"/>
      <c r="AP50" s="311">
        <v>45170</v>
      </c>
      <c r="AQ50" s="198"/>
      <c r="AR50" s="199"/>
      <c r="AS50" s="311">
        <v>45170</v>
      </c>
      <c r="AT50" s="198"/>
      <c r="AU50" s="199"/>
      <c r="AV50" s="311">
        <v>45170</v>
      </c>
      <c r="AW50" s="198"/>
      <c r="AX50" s="312"/>
      <c r="AY50" s="311">
        <v>45170</v>
      </c>
      <c r="AZ50" s="198"/>
      <c r="BA50" s="312"/>
      <c r="BB50" s="311">
        <v>45170</v>
      </c>
      <c r="BC50" s="198"/>
      <c r="BD50" s="312"/>
      <c r="BE50" s="311">
        <v>45170</v>
      </c>
      <c r="BF50" s="198"/>
      <c r="BG50" s="312"/>
      <c r="BH50" s="311">
        <v>45170</v>
      </c>
      <c r="BI50" s="198"/>
      <c r="BJ50" s="312"/>
      <c r="BK50" s="311">
        <v>45170</v>
      </c>
      <c r="BL50" s="198"/>
      <c r="BM50" s="312"/>
      <c r="BN50" s="311">
        <v>45170</v>
      </c>
      <c r="BO50" s="198"/>
      <c r="BP50" s="312"/>
      <c r="BQ50" s="311">
        <v>45170</v>
      </c>
      <c r="BR50" s="198"/>
      <c r="BS50" s="312"/>
      <c r="BT50" s="311">
        <v>45170</v>
      </c>
      <c r="BU50" s="198"/>
      <c r="BV50" s="312"/>
      <c r="BW50" s="311">
        <v>45170</v>
      </c>
      <c r="BX50" s="198"/>
      <c r="BY50" s="312"/>
      <c r="BZ50" s="311">
        <v>45170</v>
      </c>
      <c r="CA50" s="198"/>
      <c r="CB50" s="312"/>
      <c r="CC50" s="42"/>
    </row>
    <row r="51" spans="1:81" ht="15.6" customHeight="1" x14ac:dyDescent="0.3">
      <c r="A51" s="136"/>
      <c r="B51" s="207"/>
      <c r="C51" s="207"/>
      <c r="D51" s="207"/>
      <c r="E51" s="207"/>
      <c r="F51" s="207"/>
      <c r="G51" s="207"/>
      <c r="H51" s="207"/>
      <c r="I51" s="207"/>
      <c r="J51" s="207"/>
      <c r="K51" s="207"/>
      <c r="L51" s="138"/>
      <c r="M51" s="138"/>
      <c r="N51" s="138"/>
      <c r="O51" s="138"/>
      <c r="P51" s="138"/>
      <c r="Q51" s="138"/>
      <c r="R51" s="138"/>
      <c r="S51" s="138"/>
      <c r="T51" s="138"/>
      <c r="U51" s="138"/>
      <c r="V51" s="138"/>
      <c r="W51" s="138"/>
      <c r="X51" s="196"/>
      <c r="Y51" s="196"/>
      <c r="Z51" s="196"/>
      <c r="AA51" s="196"/>
      <c r="AB51" s="196"/>
      <c r="AC51" s="196"/>
      <c r="AD51" s="136"/>
      <c r="AF51" s="41"/>
      <c r="AG51" s="41"/>
      <c r="AH51" s="42"/>
      <c r="AI51" s="189"/>
      <c r="AJ51" s="200">
        <v>45199</v>
      </c>
      <c r="AK51" s="201"/>
      <c r="AL51" s="202"/>
      <c r="AM51" s="310">
        <v>45199</v>
      </c>
      <c r="AN51" s="201"/>
      <c r="AO51" s="202"/>
      <c r="AP51" s="310">
        <v>45199</v>
      </c>
      <c r="AQ51" s="201"/>
      <c r="AR51" s="202"/>
      <c r="AS51" s="310">
        <v>45199</v>
      </c>
      <c r="AT51" s="201"/>
      <c r="AU51" s="202"/>
      <c r="AV51" s="310">
        <v>45199</v>
      </c>
      <c r="AW51" s="201"/>
      <c r="AX51" s="313"/>
      <c r="AY51" s="310">
        <v>45199</v>
      </c>
      <c r="AZ51" s="201"/>
      <c r="BA51" s="313"/>
      <c r="BB51" s="310">
        <v>45199</v>
      </c>
      <c r="BC51" s="201"/>
      <c r="BD51" s="313"/>
      <c r="BE51" s="310">
        <v>45199</v>
      </c>
      <c r="BF51" s="201"/>
      <c r="BG51" s="313"/>
      <c r="BH51" s="310">
        <v>45199</v>
      </c>
      <c r="BI51" s="201"/>
      <c r="BJ51" s="313"/>
      <c r="BK51" s="310">
        <v>45199</v>
      </c>
      <c r="BL51" s="201"/>
      <c r="BM51" s="313"/>
      <c r="BN51" s="310">
        <v>45199</v>
      </c>
      <c r="BO51" s="201"/>
      <c r="BP51" s="313"/>
      <c r="BQ51" s="310">
        <v>45199</v>
      </c>
      <c r="BR51" s="201"/>
      <c r="BS51" s="313"/>
      <c r="BT51" s="310">
        <v>45199</v>
      </c>
      <c r="BU51" s="201"/>
      <c r="BV51" s="313"/>
      <c r="BW51" s="310">
        <v>45199</v>
      </c>
      <c r="BX51" s="201"/>
      <c r="BY51" s="313"/>
      <c r="BZ51" s="310">
        <v>45199</v>
      </c>
      <c r="CA51" s="201"/>
      <c r="CB51" s="313"/>
      <c r="CC51" s="42"/>
    </row>
    <row r="52" spans="1:81" ht="15.6" customHeight="1" thickBot="1" x14ac:dyDescent="0.35">
      <c r="A52" s="136"/>
      <c r="B52" s="207"/>
      <c r="C52" s="207"/>
      <c r="D52" s="207"/>
      <c r="E52" s="207"/>
      <c r="F52" s="207"/>
      <c r="G52" s="207"/>
      <c r="H52" s="207"/>
      <c r="I52" s="207"/>
      <c r="J52" s="207"/>
      <c r="K52" s="207"/>
      <c r="L52" s="139"/>
      <c r="M52" s="139"/>
      <c r="N52" s="139"/>
      <c r="O52" s="139"/>
      <c r="P52" s="139"/>
      <c r="Q52" s="139"/>
      <c r="R52" s="139"/>
      <c r="S52" s="139"/>
      <c r="T52" s="139"/>
      <c r="U52" s="139"/>
      <c r="V52" s="139"/>
      <c r="W52" s="139"/>
      <c r="X52" s="196"/>
      <c r="Y52" s="196"/>
      <c r="Z52" s="196"/>
      <c r="AA52" s="196"/>
      <c r="AB52" s="196"/>
      <c r="AC52" s="196"/>
      <c r="AD52" s="136"/>
      <c r="AF52" s="41"/>
      <c r="AG52" s="41"/>
      <c r="AH52" s="42"/>
      <c r="AI52" s="118" t="s">
        <v>127</v>
      </c>
      <c r="AJ52" s="146" t="s">
        <v>33</v>
      </c>
      <c r="AK52" s="146" t="s">
        <v>29</v>
      </c>
      <c r="AL52" s="146"/>
      <c r="AM52" s="146" t="s">
        <v>33</v>
      </c>
      <c r="AN52" s="146"/>
      <c r="AO52" s="146"/>
      <c r="AP52" s="146" t="s">
        <v>33</v>
      </c>
      <c r="AQ52" s="146"/>
      <c r="AR52" s="146"/>
      <c r="AS52" s="146" t="s">
        <v>33</v>
      </c>
      <c r="AT52" s="146"/>
      <c r="AU52" s="146"/>
      <c r="AV52" s="146" t="s">
        <v>33</v>
      </c>
      <c r="AW52" s="146"/>
      <c r="AX52" s="146"/>
      <c r="AY52" s="146" t="s">
        <v>33</v>
      </c>
      <c r="AZ52" s="146"/>
      <c r="BA52" s="146"/>
      <c r="BB52" s="146" t="s">
        <v>33</v>
      </c>
      <c r="BC52" s="146"/>
      <c r="BD52" s="146"/>
      <c r="BE52" s="146" t="s">
        <v>33</v>
      </c>
      <c r="BF52" s="146"/>
      <c r="BG52" s="146"/>
      <c r="BH52" s="146" t="s">
        <v>33</v>
      </c>
      <c r="BI52" s="146"/>
      <c r="BJ52" s="146"/>
      <c r="BK52" s="146" t="s">
        <v>33</v>
      </c>
      <c r="BL52" s="146"/>
      <c r="BM52" s="146"/>
      <c r="BN52" s="146" t="s">
        <v>33</v>
      </c>
      <c r="BO52" s="146"/>
      <c r="BP52" s="146"/>
      <c r="BQ52" s="146" t="s">
        <v>33</v>
      </c>
      <c r="BR52" s="146"/>
      <c r="BS52" s="146"/>
      <c r="BT52" s="146" t="s">
        <v>33</v>
      </c>
      <c r="BU52" s="146"/>
      <c r="BV52" s="146"/>
      <c r="BW52" s="146" t="s">
        <v>33</v>
      </c>
      <c r="BX52" s="146"/>
      <c r="BY52" s="146"/>
      <c r="BZ52" s="146" t="s">
        <v>33</v>
      </c>
      <c r="CA52" s="146"/>
      <c r="CB52" s="146"/>
      <c r="CC52" s="42"/>
    </row>
    <row r="53" spans="1:81" ht="16.2" customHeight="1" thickBot="1" x14ac:dyDescent="0.35">
      <c r="A53" s="136"/>
      <c r="B53" s="207"/>
      <c r="C53" s="207"/>
      <c r="D53" s="207"/>
      <c r="E53" s="207"/>
      <c r="F53" s="207"/>
      <c r="G53" s="207"/>
      <c r="H53" s="207"/>
      <c r="I53" s="207"/>
      <c r="J53" s="207"/>
      <c r="K53" s="207"/>
      <c r="L53" s="140"/>
      <c r="M53" s="140"/>
      <c r="N53" s="141"/>
      <c r="O53" s="141"/>
      <c r="P53" s="141"/>
      <c r="Q53" s="141"/>
      <c r="R53" s="141"/>
      <c r="S53" s="141"/>
      <c r="T53" s="141"/>
      <c r="U53" s="141"/>
      <c r="V53" s="141"/>
      <c r="W53" s="141"/>
      <c r="X53" s="206"/>
      <c r="Y53" s="206"/>
      <c r="Z53" s="206"/>
      <c r="AA53" s="206"/>
      <c r="AB53" s="206"/>
      <c r="AC53" s="206"/>
      <c r="AD53" s="136"/>
      <c r="AF53" s="51" t="s">
        <v>4</v>
      </c>
      <c r="AG53" s="51" t="s">
        <v>6</v>
      </c>
      <c r="AH53" s="42"/>
      <c r="AI53" s="39" t="s">
        <v>74</v>
      </c>
      <c r="AJ53" s="304" t="s">
        <v>46</v>
      </c>
      <c r="AK53" s="305"/>
      <c r="AL53" s="306"/>
      <c r="AM53" s="304" t="s">
        <v>56</v>
      </c>
      <c r="AN53" s="305"/>
      <c r="AO53" s="306"/>
      <c r="AP53" s="304" t="s">
        <v>50</v>
      </c>
      <c r="AQ53" s="305"/>
      <c r="AR53" s="306"/>
      <c r="AS53" s="304" t="s">
        <v>46</v>
      </c>
      <c r="AT53" s="305"/>
      <c r="AU53" s="306"/>
      <c r="AV53" s="304" t="s">
        <v>46</v>
      </c>
      <c r="AW53" s="305"/>
      <c r="AX53" s="306"/>
      <c r="AY53" s="304" t="s">
        <v>46</v>
      </c>
      <c r="AZ53" s="305"/>
      <c r="BA53" s="306"/>
      <c r="BB53" s="304" t="s">
        <v>46</v>
      </c>
      <c r="BC53" s="305"/>
      <c r="BD53" s="306"/>
      <c r="BE53" s="304" t="s">
        <v>46</v>
      </c>
      <c r="BF53" s="305"/>
      <c r="BG53" s="306"/>
      <c r="BH53" s="304" t="s">
        <v>46</v>
      </c>
      <c r="BI53" s="305"/>
      <c r="BJ53" s="306"/>
      <c r="BK53" s="304" t="s">
        <v>46</v>
      </c>
      <c r="BL53" s="305"/>
      <c r="BM53" s="306"/>
      <c r="BN53" s="304" t="s">
        <v>46</v>
      </c>
      <c r="BO53" s="305"/>
      <c r="BP53" s="306"/>
      <c r="BQ53" s="304" t="s">
        <v>46</v>
      </c>
      <c r="BR53" s="305"/>
      <c r="BS53" s="306"/>
      <c r="BT53" s="304" t="s">
        <v>46</v>
      </c>
      <c r="BU53" s="305"/>
      <c r="BV53" s="306"/>
      <c r="BW53" s="304" t="s">
        <v>46</v>
      </c>
      <c r="BX53" s="305"/>
      <c r="BY53" s="306"/>
      <c r="BZ53" s="304" t="s">
        <v>46</v>
      </c>
      <c r="CA53" s="305"/>
      <c r="CB53" s="306"/>
      <c r="CC53" s="42"/>
    </row>
    <row r="54" spans="1:81" x14ac:dyDescent="0.3">
      <c r="A54" s="142"/>
      <c r="B54" s="203"/>
      <c r="C54" s="203"/>
      <c r="D54" s="203"/>
      <c r="E54" s="203"/>
      <c r="F54" s="203"/>
      <c r="G54" s="203"/>
      <c r="H54" s="203"/>
      <c r="I54" s="203"/>
      <c r="J54" s="203"/>
      <c r="K54" s="203"/>
      <c r="L54" s="205"/>
      <c r="M54" s="205"/>
      <c r="N54" s="205"/>
      <c r="O54" s="205"/>
      <c r="P54" s="205"/>
      <c r="Q54" s="205"/>
      <c r="R54" s="205"/>
      <c r="S54" s="205"/>
      <c r="T54" s="205"/>
      <c r="U54" s="205"/>
      <c r="V54" s="205"/>
      <c r="W54" s="205"/>
      <c r="X54" s="136"/>
      <c r="Y54" s="136"/>
      <c r="Z54" s="136"/>
      <c r="AA54" s="136"/>
      <c r="AB54" s="136"/>
      <c r="AC54" s="136"/>
      <c r="AD54" s="136"/>
      <c r="AF54" s="43">
        <f>COUNTIFS($AJ$49:$CB$49,"MAT",AJ54:CB54,"P")</f>
        <v>0</v>
      </c>
      <c r="AG54" s="43">
        <f>COUNTIFS($AJ$49:$CB$49,"PRIM",AJ54:CB54,"P")</f>
        <v>0</v>
      </c>
      <c r="AH54" s="44">
        <f>AO39</f>
        <v>45536</v>
      </c>
      <c r="AI54" s="42"/>
      <c r="AJ54" s="45"/>
      <c r="AK54" s="45"/>
      <c r="AL54" s="45"/>
      <c r="AM54" s="45"/>
      <c r="AN54" s="45"/>
      <c r="AO54" s="45"/>
      <c r="AP54" s="45"/>
      <c r="AQ54" s="45"/>
      <c r="AR54" s="45"/>
      <c r="AS54" s="45"/>
      <c r="AT54" s="45"/>
      <c r="AU54" s="45"/>
      <c r="AV54" s="45"/>
      <c r="AW54" s="45"/>
      <c r="AX54" s="45"/>
      <c r="AY54" s="45"/>
      <c r="AZ54" s="45"/>
      <c r="BA54" s="45"/>
      <c r="BB54" s="45"/>
      <c r="BC54" s="45"/>
      <c r="BD54" s="45"/>
      <c r="BE54" s="45"/>
      <c r="BF54" s="45"/>
      <c r="BG54" s="45"/>
      <c r="BH54" s="45"/>
      <c r="BI54" s="45"/>
      <c r="BJ54" s="45"/>
      <c r="BK54" s="45"/>
      <c r="BL54" s="45"/>
      <c r="BM54" s="45"/>
      <c r="BN54" s="45"/>
      <c r="BO54" s="45"/>
      <c r="BP54" s="45"/>
      <c r="BQ54" s="45"/>
      <c r="BR54" s="45"/>
      <c r="BS54" s="45"/>
      <c r="BT54" s="45"/>
      <c r="BU54" s="45"/>
      <c r="BV54" s="45"/>
      <c r="BW54" s="45"/>
      <c r="BX54" s="45"/>
      <c r="BY54" s="45"/>
      <c r="BZ54" s="45"/>
      <c r="CA54" s="45"/>
      <c r="CB54" s="45"/>
      <c r="CC54" s="42"/>
    </row>
    <row r="55" spans="1:81" x14ac:dyDescent="0.3">
      <c r="A55" s="142"/>
      <c r="B55" s="203"/>
      <c r="C55" s="203"/>
      <c r="D55" s="203"/>
      <c r="E55" s="203"/>
      <c r="F55" s="203"/>
      <c r="G55" s="203"/>
      <c r="H55" s="203"/>
      <c r="I55" s="203"/>
      <c r="J55" s="203"/>
      <c r="K55" s="203"/>
      <c r="L55" s="204"/>
      <c r="M55" s="204"/>
      <c r="N55" s="205"/>
      <c r="O55" s="205"/>
      <c r="P55" s="205"/>
      <c r="Q55" s="205"/>
      <c r="R55" s="205"/>
      <c r="S55" s="205"/>
      <c r="T55" s="205"/>
      <c r="U55" s="205"/>
      <c r="V55" s="205"/>
      <c r="W55" s="205"/>
      <c r="X55" s="136"/>
      <c r="Y55" s="136"/>
      <c r="Z55" s="136"/>
      <c r="AA55" s="136"/>
      <c r="AB55" s="136"/>
      <c r="AC55" s="136"/>
      <c r="AD55" s="136"/>
      <c r="AF55" s="43">
        <f t="shared" ref="AF55:AF83" si="43">COUNTIFS($AJ$49:$CB$49,"MAT",AJ55:CB55,"P")</f>
        <v>0</v>
      </c>
      <c r="AG55" s="43">
        <f>COUNTIFS($AJ$49:$CB$49,"PRIM",AJ55:CB55,"P")</f>
        <v>1</v>
      </c>
      <c r="AH55" s="44">
        <f t="shared" ref="AH55:AH84" si="44">IFERROR(IF(AH54+1&gt;$AO$40,"",AH54+1),"")</f>
        <v>45537</v>
      </c>
      <c r="AI55" s="42"/>
      <c r="AJ55" s="45" t="s">
        <v>57</v>
      </c>
      <c r="AK55" s="45"/>
      <c r="AL55" s="45"/>
      <c r="AM55" s="45"/>
      <c r="AN55" s="45"/>
      <c r="AO55" s="45"/>
      <c r="AP55" s="45"/>
      <c r="AQ55" s="45"/>
      <c r="AR55" s="45"/>
      <c r="AS55" s="45"/>
      <c r="AT55" s="45"/>
      <c r="AU55" s="45"/>
      <c r="AV55" s="45"/>
      <c r="AW55" s="45"/>
      <c r="AX55" s="45"/>
      <c r="AY55" s="45"/>
      <c r="AZ55" s="45"/>
      <c r="BA55" s="45"/>
      <c r="BB55" s="45"/>
      <c r="BC55" s="45"/>
      <c r="BD55" s="45"/>
      <c r="BE55" s="45"/>
      <c r="BF55" s="45"/>
      <c r="BG55" s="45"/>
      <c r="BH55" s="45"/>
      <c r="BI55" s="45"/>
      <c r="BJ55" s="45"/>
      <c r="BK55" s="45"/>
      <c r="BL55" s="45"/>
      <c r="BM55" s="45"/>
      <c r="BN55" s="45"/>
      <c r="BO55" s="45"/>
      <c r="BP55" s="45"/>
      <c r="BQ55" s="45"/>
      <c r="BR55" s="45"/>
      <c r="BS55" s="45"/>
      <c r="BT55" s="45"/>
      <c r="BU55" s="45"/>
      <c r="BV55" s="45"/>
      <c r="BW55" s="45"/>
      <c r="BX55" s="45"/>
      <c r="BY55" s="45"/>
      <c r="BZ55" s="45"/>
      <c r="CA55" s="45"/>
      <c r="CB55" s="45"/>
      <c r="CC55" s="42"/>
    </row>
    <row r="56" spans="1:81" x14ac:dyDescent="0.3">
      <c r="A56" s="142"/>
      <c r="B56" s="203"/>
      <c r="C56" s="203"/>
      <c r="D56" s="203"/>
      <c r="E56" s="203"/>
      <c r="F56" s="203"/>
      <c r="G56" s="203"/>
      <c r="H56" s="203"/>
      <c r="I56" s="203"/>
      <c r="J56" s="203"/>
      <c r="K56" s="203"/>
      <c r="L56" s="205"/>
      <c r="M56" s="205"/>
      <c r="N56" s="205"/>
      <c r="O56" s="205"/>
      <c r="P56" s="205"/>
      <c r="Q56" s="205"/>
      <c r="R56" s="205"/>
      <c r="S56" s="205"/>
      <c r="T56" s="205"/>
      <c r="U56" s="205"/>
      <c r="V56" s="205"/>
      <c r="W56" s="205"/>
      <c r="X56" s="136"/>
      <c r="Y56" s="136"/>
      <c r="Z56" s="136"/>
      <c r="AA56" s="136"/>
      <c r="AB56" s="136"/>
      <c r="AC56" s="136"/>
      <c r="AD56" s="136"/>
      <c r="AF56" s="43">
        <f t="shared" si="43"/>
        <v>0</v>
      </c>
      <c r="AG56" s="43">
        <f t="shared" ref="AG56:AG83" si="45">COUNTIFS($AJ$49:$CB$49,"PRIM",AJ56:CB56,"P")</f>
        <v>1</v>
      </c>
      <c r="AH56" s="44">
        <f t="shared" si="44"/>
        <v>45538</v>
      </c>
      <c r="AI56" s="42"/>
      <c r="AJ56" s="45" t="s">
        <v>57</v>
      </c>
      <c r="AK56" s="45"/>
      <c r="AL56" s="45"/>
      <c r="AM56" s="45"/>
      <c r="AN56" s="45"/>
      <c r="AO56" s="45"/>
      <c r="AP56" s="45"/>
      <c r="AQ56" s="45"/>
      <c r="AR56" s="45"/>
      <c r="AS56" s="45"/>
      <c r="AT56" s="45"/>
      <c r="AU56" s="45"/>
      <c r="AV56" s="45"/>
      <c r="AW56" s="45"/>
      <c r="AX56" s="45"/>
      <c r="AY56" s="45"/>
      <c r="AZ56" s="45"/>
      <c r="BA56" s="45"/>
      <c r="BB56" s="45"/>
      <c r="BC56" s="45"/>
      <c r="BD56" s="45"/>
      <c r="BE56" s="45"/>
      <c r="BF56" s="45"/>
      <c r="BG56" s="45"/>
      <c r="BH56" s="45"/>
      <c r="BI56" s="45"/>
      <c r="BJ56" s="45"/>
      <c r="BK56" s="45"/>
      <c r="BL56" s="45"/>
      <c r="BM56" s="45"/>
      <c r="BN56" s="45"/>
      <c r="BO56" s="45"/>
      <c r="BP56" s="45"/>
      <c r="BQ56" s="45"/>
      <c r="BR56" s="45"/>
      <c r="BS56" s="45"/>
      <c r="BT56" s="45"/>
      <c r="BU56" s="45"/>
      <c r="BV56" s="45"/>
      <c r="BW56" s="45"/>
      <c r="BX56" s="45"/>
      <c r="BY56" s="45"/>
      <c r="BZ56" s="45"/>
      <c r="CA56" s="45"/>
      <c r="CB56" s="45"/>
      <c r="CC56" s="42"/>
    </row>
    <row r="57" spans="1:81" x14ac:dyDescent="0.3">
      <c r="A57" s="142"/>
      <c r="B57" s="203"/>
      <c r="C57" s="203"/>
      <c r="D57" s="203"/>
      <c r="E57" s="203"/>
      <c r="F57" s="203"/>
      <c r="G57" s="203"/>
      <c r="H57" s="203"/>
      <c r="I57" s="203"/>
      <c r="J57" s="203"/>
      <c r="K57" s="203"/>
      <c r="L57" s="205"/>
      <c r="M57" s="205"/>
      <c r="N57" s="205"/>
      <c r="O57" s="205"/>
      <c r="P57" s="205"/>
      <c r="Q57" s="205"/>
      <c r="R57" s="205"/>
      <c r="S57" s="205"/>
      <c r="T57" s="205"/>
      <c r="U57" s="205"/>
      <c r="V57" s="205"/>
      <c r="W57" s="205"/>
      <c r="X57" s="136"/>
      <c r="Y57" s="136"/>
      <c r="Z57" s="136"/>
      <c r="AA57" s="136"/>
      <c r="AB57" s="136"/>
      <c r="AC57" s="136"/>
      <c r="AD57" s="136"/>
      <c r="AF57" s="43">
        <f t="shared" si="43"/>
        <v>0</v>
      </c>
      <c r="AG57" s="43">
        <f t="shared" si="45"/>
        <v>0</v>
      </c>
      <c r="AH57" s="44">
        <f t="shared" si="44"/>
        <v>45539</v>
      </c>
      <c r="AI57" s="42"/>
      <c r="AJ57" s="45"/>
      <c r="AK57" s="45"/>
      <c r="AL57" s="45"/>
      <c r="AM57" s="45"/>
      <c r="AN57" s="45"/>
      <c r="AO57" s="45"/>
      <c r="AP57" s="45"/>
      <c r="AQ57" s="45"/>
      <c r="AR57" s="45"/>
      <c r="AS57" s="45"/>
      <c r="AT57" s="45"/>
      <c r="AU57" s="45"/>
      <c r="AV57" s="45"/>
      <c r="AW57" s="45"/>
      <c r="AX57" s="45"/>
      <c r="AY57" s="45"/>
      <c r="AZ57" s="45"/>
      <c r="BA57" s="45"/>
      <c r="BB57" s="45"/>
      <c r="BC57" s="45"/>
      <c r="BD57" s="45"/>
      <c r="BE57" s="45"/>
      <c r="BF57" s="45"/>
      <c r="BG57" s="45"/>
      <c r="BH57" s="45"/>
      <c r="BI57" s="45"/>
      <c r="BJ57" s="45"/>
      <c r="BK57" s="45"/>
      <c r="BL57" s="45"/>
      <c r="BM57" s="45"/>
      <c r="BN57" s="45"/>
      <c r="BO57" s="45"/>
      <c r="BP57" s="45"/>
      <c r="BQ57" s="45"/>
      <c r="BR57" s="45"/>
      <c r="BS57" s="45"/>
      <c r="BT57" s="45"/>
      <c r="BU57" s="45"/>
      <c r="BV57" s="45"/>
      <c r="BW57" s="45"/>
      <c r="BX57" s="45"/>
      <c r="BY57" s="45"/>
      <c r="BZ57" s="45"/>
      <c r="CA57" s="45"/>
      <c r="CB57" s="45"/>
      <c r="CC57" s="42"/>
    </row>
    <row r="58" spans="1:81" x14ac:dyDescent="0.3">
      <c r="A58" s="142"/>
      <c r="B58" s="203"/>
      <c r="C58" s="203"/>
      <c r="D58" s="203"/>
      <c r="E58" s="203"/>
      <c r="F58" s="203"/>
      <c r="G58" s="203"/>
      <c r="H58" s="203"/>
      <c r="I58" s="203"/>
      <c r="J58" s="203"/>
      <c r="K58" s="203"/>
      <c r="L58" s="205"/>
      <c r="M58" s="205"/>
      <c r="N58" s="205"/>
      <c r="O58" s="205"/>
      <c r="P58" s="205"/>
      <c r="Q58" s="205"/>
      <c r="R58" s="205"/>
      <c r="S58" s="205"/>
      <c r="T58" s="205"/>
      <c r="U58" s="205"/>
      <c r="V58" s="205"/>
      <c r="W58" s="205"/>
      <c r="X58" s="136"/>
      <c r="Y58" s="136"/>
      <c r="Z58" s="136"/>
      <c r="AA58" s="136"/>
      <c r="AB58" s="136"/>
      <c r="AC58" s="136"/>
      <c r="AD58" s="136"/>
      <c r="AF58" s="43">
        <f t="shared" si="43"/>
        <v>0</v>
      </c>
      <c r="AG58" s="43">
        <f t="shared" si="45"/>
        <v>1</v>
      </c>
      <c r="AH58" s="44">
        <f t="shared" si="44"/>
        <v>45540</v>
      </c>
      <c r="AI58" s="42"/>
      <c r="AJ58" s="45" t="s">
        <v>57</v>
      </c>
      <c r="AK58" s="45"/>
      <c r="AL58" s="45"/>
      <c r="AM58" s="45"/>
      <c r="AN58" s="45"/>
      <c r="AO58" s="45"/>
      <c r="AP58" s="45"/>
      <c r="AQ58" s="45"/>
      <c r="AR58" s="45"/>
      <c r="AS58" s="45"/>
      <c r="AT58" s="45"/>
      <c r="AU58" s="45"/>
      <c r="AV58" s="45"/>
      <c r="AW58" s="45"/>
      <c r="AX58" s="45"/>
      <c r="AY58" s="45"/>
      <c r="AZ58" s="45"/>
      <c r="BA58" s="45"/>
      <c r="BB58" s="45"/>
      <c r="BC58" s="45"/>
      <c r="BD58" s="45"/>
      <c r="BE58" s="45"/>
      <c r="BF58" s="45"/>
      <c r="BG58" s="45"/>
      <c r="BH58" s="45"/>
      <c r="BI58" s="45"/>
      <c r="BJ58" s="45"/>
      <c r="BK58" s="45"/>
      <c r="BL58" s="45"/>
      <c r="BM58" s="45"/>
      <c r="BN58" s="45"/>
      <c r="BO58" s="45"/>
      <c r="BP58" s="45"/>
      <c r="BQ58" s="45"/>
      <c r="BR58" s="45"/>
      <c r="BS58" s="45"/>
      <c r="BT58" s="45"/>
      <c r="BU58" s="45"/>
      <c r="BV58" s="45"/>
      <c r="BW58" s="45"/>
      <c r="BX58" s="45"/>
      <c r="BY58" s="45"/>
      <c r="BZ58" s="45"/>
      <c r="CA58" s="45"/>
      <c r="CB58" s="45"/>
      <c r="CC58" s="42"/>
    </row>
    <row r="59" spans="1:81" x14ac:dyDescent="0.3">
      <c r="A59" s="142"/>
      <c r="B59" s="203"/>
      <c r="C59" s="203"/>
      <c r="D59" s="203"/>
      <c r="E59" s="203"/>
      <c r="F59" s="203"/>
      <c r="G59" s="203"/>
      <c r="H59" s="203"/>
      <c r="I59" s="203"/>
      <c r="J59" s="203"/>
      <c r="K59" s="203"/>
      <c r="L59" s="205"/>
      <c r="M59" s="205"/>
      <c r="N59" s="205"/>
      <c r="O59" s="205"/>
      <c r="P59" s="205"/>
      <c r="Q59" s="205"/>
      <c r="R59" s="205"/>
      <c r="S59" s="205"/>
      <c r="T59" s="205"/>
      <c r="U59" s="205"/>
      <c r="V59" s="205"/>
      <c r="W59" s="205"/>
      <c r="X59" s="136"/>
      <c r="Y59" s="136"/>
      <c r="Z59" s="136"/>
      <c r="AA59" s="136"/>
      <c r="AB59" s="136"/>
      <c r="AC59" s="136"/>
      <c r="AD59" s="136"/>
      <c r="AF59" s="43">
        <f t="shared" si="43"/>
        <v>0</v>
      </c>
      <c r="AG59" s="43">
        <f t="shared" si="45"/>
        <v>1</v>
      </c>
      <c r="AH59" s="44">
        <f t="shared" si="44"/>
        <v>45541</v>
      </c>
      <c r="AI59" s="42"/>
      <c r="AJ59" s="45" t="s">
        <v>57</v>
      </c>
      <c r="AK59" s="45"/>
      <c r="AL59" s="45"/>
      <c r="AM59" s="45"/>
      <c r="AN59" s="45"/>
      <c r="AO59" s="45"/>
      <c r="AP59" s="45"/>
      <c r="AQ59" s="45"/>
      <c r="AR59" s="45"/>
      <c r="AS59" s="45"/>
      <c r="AT59" s="45"/>
      <c r="AU59" s="45"/>
      <c r="AV59" s="45"/>
      <c r="AW59" s="45"/>
      <c r="AX59" s="45"/>
      <c r="AY59" s="45"/>
      <c r="AZ59" s="45"/>
      <c r="BA59" s="45"/>
      <c r="BB59" s="45"/>
      <c r="BC59" s="45"/>
      <c r="BD59" s="45"/>
      <c r="BE59" s="45"/>
      <c r="BF59" s="45"/>
      <c r="BG59" s="45"/>
      <c r="BH59" s="45"/>
      <c r="BI59" s="45"/>
      <c r="BJ59" s="45"/>
      <c r="BK59" s="45"/>
      <c r="BL59" s="45"/>
      <c r="BM59" s="45"/>
      <c r="BN59" s="45"/>
      <c r="BO59" s="45"/>
      <c r="BP59" s="45"/>
      <c r="BQ59" s="45"/>
      <c r="BR59" s="45"/>
      <c r="BS59" s="45"/>
      <c r="BT59" s="45"/>
      <c r="BU59" s="45"/>
      <c r="BV59" s="45"/>
      <c r="BW59" s="45"/>
      <c r="BX59" s="45"/>
      <c r="BY59" s="45"/>
      <c r="BZ59" s="45"/>
      <c r="CA59" s="45"/>
      <c r="CB59" s="45"/>
      <c r="CC59" s="42"/>
    </row>
    <row r="60" spans="1:81" x14ac:dyDescent="0.3">
      <c r="A60" s="142"/>
      <c r="B60" s="203"/>
      <c r="C60" s="203"/>
      <c r="D60" s="203"/>
      <c r="E60" s="203"/>
      <c r="F60" s="203"/>
      <c r="G60" s="203"/>
      <c r="H60" s="203"/>
      <c r="I60" s="203"/>
      <c r="J60" s="203"/>
      <c r="K60" s="203"/>
      <c r="L60" s="205"/>
      <c r="M60" s="205"/>
      <c r="N60" s="205"/>
      <c r="O60" s="205"/>
      <c r="P60" s="205"/>
      <c r="Q60" s="205"/>
      <c r="R60" s="205"/>
      <c r="S60" s="205"/>
      <c r="T60" s="205"/>
      <c r="U60" s="205"/>
      <c r="V60" s="205"/>
      <c r="W60" s="205"/>
      <c r="X60" s="136"/>
      <c r="Y60" s="136"/>
      <c r="Z60" s="136"/>
      <c r="AA60" s="136"/>
      <c r="AB60" s="136"/>
      <c r="AC60" s="136"/>
      <c r="AD60" s="136"/>
      <c r="AF60" s="43">
        <f t="shared" si="43"/>
        <v>0</v>
      </c>
      <c r="AG60" s="43">
        <f t="shared" si="45"/>
        <v>0</v>
      </c>
      <c r="AH60" s="44">
        <f t="shared" si="44"/>
        <v>45542</v>
      </c>
      <c r="AI60" s="42"/>
      <c r="AJ60" s="45"/>
      <c r="AK60" s="45"/>
      <c r="AL60" s="45"/>
      <c r="AM60" s="45"/>
      <c r="AN60" s="45"/>
      <c r="AO60" s="45"/>
      <c r="AP60" s="45"/>
      <c r="AQ60" s="45"/>
      <c r="AR60" s="45"/>
      <c r="AS60" s="45"/>
      <c r="AT60" s="45"/>
      <c r="AU60" s="45"/>
      <c r="AV60" s="45"/>
      <c r="AW60" s="45"/>
      <c r="AX60" s="45"/>
      <c r="AY60" s="45"/>
      <c r="AZ60" s="45"/>
      <c r="BA60" s="45"/>
      <c r="BB60" s="45"/>
      <c r="BC60" s="45"/>
      <c r="BD60" s="45"/>
      <c r="BE60" s="45"/>
      <c r="BF60" s="45"/>
      <c r="BG60" s="45"/>
      <c r="BH60" s="45"/>
      <c r="BI60" s="45"/>
      <c r="BJ60" s="45"/>
      <c r="BK60" s="45"/>
      <c r="BL60" s="45"/>
      <c r="BM60" s="45"/>
      <c r="BN60" s="45"/>
      <c r="BO60" s="45"/>
      <c r="BP60" s="45"/>
      <c r="BQ60" s="45"/>
      <c r="BR60" s="45"/>
      <c r="BS60" s="45"/>
      <c r="BT60" s="45"/>
      <c r="BU60" s="45"/>
      <c r="BV60" s="45"/>
      <c r="BW60" s="45"/>
      <c r="BX60" s="45"/>
      <c r="BY60" s="45"/>
      <c r="BZ60" s="45"/>
      <c r="CA60" s="45"/>
      <c r="CB60" s="45"/>
      <c r="CC60" s="42"/>
    </row>
    <row r="61" spans="1:81" x14ac:dyDescent="0.3">
      <c r="A61" s="142"/>
      <c r="B61" s="203"/>
      <c r="C61" s="203"/>
      <c r="D61" s="203"/>
      <c r="E61" s="203"/>
      <c r="F61" s="203"/>
      <c r="G61" s="203"/>
      <c r="H61" s="203"/>
      <c r="I61" s="203"/>
      <c r="J61" s="203"/>
      <c r="K61" s="203"/>
      <c r="L61" s="205"/>
      <c r="M61" s="205"/>
      <c r="N61" s="205"/>
      <c r="O61" s="205"/>
      <c r="P61" s="205"/>
      <c r="Q61" s="205"/>
      <c r="R61" s="205"/>
      <c r="S61" s="205"/>
      <c r="T61" s="205"/>
      <c r="U61" s="205"/>
      <c r="V61" s="205"/>
      <c r="W61" s="205"/>
      <c r="X61" s="136"/>
      <c r="Y61" s="136"/>
      <c r="Z61" s="136"/>
      <c r="AA61" s="136"/>
      <c r="AB61" s="136"/>
      <c r="AC61" s="136"/>
      <c r="AD61" s="136"/>
      <c r="AF61" s="43">
        <f t="shared" si="43"/>
        <v>0</v>
      </c>
      <c r="AG61" s="43">
        <f t="shared" si="45"/>
        <v>0</v>
      </c>
      <c r="AH61" s="44">
        <f t="shared" si="44"/>
        <v>45543</v>
      </c>
      <c r="AI61" s="42"/>
      <c r="AJ61" s="45"/>
      <c r="AK61" s="45"/>
      <c r="AL61" s="45"/>
      <c r="AM61" s="45"/>
      <c r="AN61" s="45"/>
      <c r="AO61" s="45"/>
      <c r="AP61" s="45"/>
      <c r="AQ61" s="45"/>
      <c r="AR61" s="45"/>
      <c r="AS61" s="45"/>
      <c r="AT61" s="45"/>
      <c r="AU61" s="45"/>
      <c r="AV61" s="45"/>
      <c r="AW61" s="45"/>
      <c r="AX61" s="45"/>
      <c r="AY61" s="45"/>
      <c r="AZ61" s="45"/>
      <c r="BA61" s="45"/>
      <c r="BB61" s="45"/>
      <c r="BC61" s="45"/>
      <c r="BD61" s="45"/>
      <c r="BE61" s="45"/>
      <c r="BF61" s="45"/>
      <c r="BG61" s="45"/>
      <c r="BH61" s="45"/>
      <c r="BI61" s="45"/>
      <c r="BJ61" s="45"/>
      <c r="BK61" s="45"/>
      <c r="BL61" s="45"/>
      <c r="BM61" s="45"/>
      <c r="BN61" s="45"/>
      <c r="BO61" s="45"/>
      <c r="BP61" s="45"/>
      <c r="BQ61" s="45"/>
      <c r="BR61" s="45"/>
      <c r="BS61" s="45"/>
      <c r="BT61" s="45"/>
      <c r="BU61" s="45"/>
      <c r="BV61" s="45"/>
      <c r="BW61" s="45"/>
      <c r="BX61" s="45"/>
      <c r="BY61" s="45"/>
      <c r="BZ61" s="45"/>
      <c r="CA61" s="45"/>
      <c r="CB61" s="45"/>
      <c r="CC61" s="42"/>
    </row>
    <row r="62" spans="1:81" x14ac:dyDescent="0.3">
      <c r="A62" s="142"/>
      <c r="B62" s="203"/>
      <c r="C62" s="203"/>
      <c r="D62" s="203"/>
      <c r="E62" s="203"/>
      <c r="F62" s="203"/>
      <c r="G62" s="203"/>
      <c r="H62" s="203"/>
      <c r="I62" s="203"/>
      <c r="J62" s="203"/>
      <c r="K62" s="203"/>
      <c r="L62" s="205"/>
      <c r="M62" s="205"/>
      <c r="N62" s="205"/>
      <c r="O62" s="205"/>
      <c r="P62" s="205"/>
      <c r="Q62" s="205"/>
      <c r="R62" s="205"/>
      <c r="S62" s="205"/>
      <c r="T62" s="205"/>
      <c r="U62" s="205"/>
      <c r="V62" s="205"/>
      <c r="W62" s="205"/>
      <c r="X62" s="136"/>
      <c r="Y62" s="136"/>
      <c r="Z62" s="136"/>
      <c r="AA62" s="136"/>
      <c r="AB62" s="136"/>
      <c r="AC62" s="136"/>
      <c r="AD62" s="136"/>
      <c r="AF62" s="43">
        <f t="shared" si="43"/>
        <v>0</v>
      </c>
      <c r="AG62" s="43">
        <f t="shared" si="45"/>
        <v>1</v>
      </c>
      <c r="AH62" s="44">
        <f t="shared" si="44"/>
        <v>45544</v>
      </c>
      <c r="AI62" s="42"/>
      <c r="AJ62" s="45" t="s">
        <v>57</v>
      </c>
      <c r="AK62" s="45"/>
      <c r="AL62" s="45"/>
      <c r="AM62" s="45"/>
      <c r="AN62" s="45"/>
      <c r="AO62" s="45"/>
      <c r="AP62" s="45"/>
      <c r="AQ62" s="45"/>
      <c r="AR62" s="45"/>
      <c r="AS62" s="45"/>
      <c r="AT62" s="45"/>
      <c r="AU62" s="45"/>
      <c r="AV62" s="45"/>
      <c r="AW62" s="45"/>
      <c r="AX62" s="45"/>
      <c r="AY62" s="45"/>
      <c r="AZ62" s="45"/>
      <c r="BA62" s="45"/>
      <c r="BB62" s="45"/>
      <c r="BC62" s="45"/>
      <c r="BD62" s="45"/>
      <c r="BE62" s="45"/>
      <c r="BF62" s="45"/>
      <c r="BG62" s="45"/>
      <c r="BH62" s="45"/>
      <c r="BI62" s="45"/>
      <c r="BJ62" s="45"/>
      <c r="BK62" s="45"/>
      <c r="BL62" s="45"/>
      <c r="BM62" s="45"/>
      <c r="BN62" s="45"/>
      <c r="BO62" s="45"/>
      <c r="BP62" s="45"/>
      <c r="BQ62" s="45"/>
      <c r="BR62" s="45"/>
      <c r="BS62" s="45"/>
      <c r="BT62" s="45"/>
      <c r="BU62" s="45"/>
      <c r="BV62" s="45"/>
      <c r="BW62" s="45"/>
      <c r="BX62" s="45"/>
      <c r="BY62" s="45"/>
      <c r="BZ62" s="45"/>
      <c r="CA62" s="45"/>
      <c r="CB62" s="45"/>
      <c r="CC62" s="42"/>
    </row>
    <row r="63" spans="1:81" x14ac:dyDescent="0.3">
      <c r="A63" s="142"/>
      <c r="B63" s="203"/>
      <c r="C63" s="203"/>
      <c r="D63" s="203"/>
      <c r="E63" s="203"/>
      <c r="F63" s="203"/>
      <c r="G63" s="203"/>
      <c r="H63" s="203"/>
      <c r="I63" s="203"/>
      <c r="J63" s="203"/>
      <c r="K63" s="203"/>
      <c r="L63" s="205"/>
      <c r="M63" s="205"/>
      <c r="N63" s="205"/>
      <c r="O63" s="205"/>
      <c r="P63" s="205"/>
      <c r="Q63" s="205"/>
      <c r="R63" s="205"/>
      <c r="S63" s="205"/>
      <c r="T63" s="205"/>
      <c r="U63" s="205"/>
      <c r="V63" s="205"/>
      <c r="W63" s="205"/>
      <c r="X63" s="136"/>
      <c r="Y63" s="136"/>
      <c r="Z63" s="136"/>
      <c r="AA63" s="136"/>
      <c r="AB63" s="136"/>
      <c r="AC63" s="136"/>
      <c r="AD63" s="136"/>
      <c r="AF63" s="43">
        <f t="shared" si="43"/>
        <v>0</v>
      </c>
      <c r="AG63" s="43">
        <f t="shared" si="45"/>
        <v>1</v>
      </c>
      <c r="AH63" s="44">
        <f t="shared" si="44"/>
        <v>45545</v>
      </c>
      <c r="AI63" s="42"/>
      <c r="AJ63" s="45" t="s">
        <v>57</v>
      </c>
      <c r="AK63" s="45"/>
      <c r="AL63" s="45"/>
      <c r="AM63" s="45"/>
      <c r="AN63" s="45"/>
      <c r="AO63" s="45"/>
      <c r="AP63" s="45"/>
      <c r="AQ63" s="45"/>
      <c r="AR63" s="45"/>
      <c r="AS63" s="45"/>
      <c r="AT63" s="45"/>
      <c r="AU63" s="45"/>
      <c r="AV63" s="45"/>
      <c r="AW63" s="45"/>
      <c r="AX63" s="45"/>
      <c r="AY63" s="45"/>
      <c r="AZ63" s="45"/>
      <c r="BA63" s="45"/>
      <c r="BB63" s="45"/>
      <c r="BC63" s="45"/>
      <c r="BD63" s="45"/>
      <c r="BE63" s="45"/>
      <c r="BF63" s="45"/>
      <c r="BG63" s="45"/>
      <c r="BH63" s="45"/>
      <c r="BI63" s="45"/>
      <c r="BJ63" s="45"/>
      <c r="BK63" s="45"/>
      <c r="BL63" s="45"/>
      <c r="BM63" s="45"/>
      <c r="BN63" s="45"/>
      <c r="BO63" s="45"/>
      <c r="BP63" s="45"/>
      <c r="BQ63" s="45"/>
      <c r="BR63" s="45"/>
      <c r="BS63" s="45"/>
      <c r="BT63" s="45"/>
      <c r="BU63" s="45"/>
      <c r="BV63" s="45"/>
      <c r="BW63" s="45"/>
      <c r="BX63" s="45"/>
      <c r="BY63" s="45"/>
      <c r="BZ63" s="45"/>
      <c r="CA63" s="45"/>
      <c r="CB63" s="45"/>
      <c r="CC63" s="42"/>
    </row>
    <row r="64" spans="1:81" x14ac:dyDescent="0.3">
      <c r="A64" s="142"/>
      <c r="B64" s="203"/>
      <c r="C64" s="203"/>
      <c r="D64" s="203"/>
      <c r="E64" s="203"/>
      <c r="F64" s="203"/>
      <c r="G64" s="203"/>
      <c r="H64" s="203"/>
      <c r="I64" s="203"/>
      <c r="J64" s="203"/>
      <c r="K64" s="203"/>
      <c r="L64" s="205"/>
      <c r="M64" s="205"/>
      <c r="N64" s="205"/>
      <c r="O64" s="205"/>
      <c r="P64" s="205"/>
      <c r="Q64" s="205"/>
      <c r="R64" s="205"/>
      <c r="S64" s="205"/>
      <c r="T64" s="205"/>
      <c r="U64" s="205"/>
      <c r="V64" s="205"/>
      <c r="W64" s="205"/>
      <c r="X64" s="136"/>
      <c r="Y64" s="136"/>
      <c r="Z64" s="136"/>
      <c r="AA64" s="136"/>
      <c r="AB64" s="136"/>
      <c r="AC64" s="136"/>
      <c r="AD64" s="136"/>
      <c r="AF64" s="43">
        <f t="shared" si="43"/>
        <v>0</v>
      </c>
      <c r="AG64" s="43">
        <f t="shared" si="45"/>
        <v>0</v>
      </c>
      <c r="AH64" s="44">
        <f t="shared" si="44"/>
        <v>45546</v>
      </c>
      <c r="AI64" s="42"/>
      <c r="AJ64" s="45"/>
      <c r="AK64" s="45"/>
      <c r="AL64" s="45"/>
      <c r="AM64" s="45"/>
      <c r="AN64" s="45"/>
      <c r="AO64" s="45"/>
      <c r="AP64" s="45"/>
      <c r="AQ64" s="45"/>
      <c r="AR64" s="45"/>
      <c r="AS64" s="45"/>
      <c r="AT64" s="45"/>
      <c r="AU64" s="45"/>
      <c r="AV64" s="45"/>
      <c r="AW64" s="45"/>
      <c r="AX64" s="45"/>
      <c r="AY64" s="45"/>
      <c r="AZ64" s="45"/>
      <c r="BA64" s="45"/>
      <c r="BB64" s="45"/>
      <c r="BC64" s="45"/>
      <c r="BD64" s="45"/>
      <c r="BE64" s="45"/>
      <c r="BF64" s="45"/>
      <c r="BG64" s="45"/>
      <c r="BH64" s="45"/>
      <c r="BI64" s="45"/>
      <c r="BJ64" s="45"/>
      <c r="BK64" s="45"/>
      <c r="BL64" s="45"/>
      <c r="BM64" s="45"/>
      <c r="BN64" s="45"/>
      <c r="BO64" s="45"/>
      <c r="BP64" s="45"/>
      <c r="BQ64" s="45"/>
      <c r="BR64" s="45"/>
      <c r="BS64" s="45"/>
      <c r="BT64" s="45"/>
      <c r="BU64" s="45"/>
      <c r="BV64" s="45"/>
      <c r="BW64" s="45"/>
      <c r="BX64" s="45"/>
      <c r="BY64" s="45"/>
      <c r="BZ64" s="45"/>
      <c r="CA64" s="45"/>
      <c r="CB64" s="45"/>
      <c r="CC64" s="42"/>
    </row>
    <row r="65" spans="1:81" x14ac:dyDescent="0.3">
      <c r="A65" s="142"/>
      <c r="B65" s="217"/>
      <c r="C65" s="217"/>
      <c r="D65" s="217"/>
      <c r="E65" s="217"/>
      <c r="F65" s="217"/>
      <c r="G65" s="217"/>
      <c r="H65" s="217"/>
      <c r="I65" s="217"/>
      <c r="J65" s="217"/>
      <c r="K65" s="217"/>
      <c r="L65" s="205"/>
      <c r="M65" s="205"/>
      <c r="N65" s="205"/>
      <c r="O65" s="205"/>
      <c r="P65" s="205"/>
      <c r="Q65" s="205"/>
      <c r="R65" s="205"/>
      <c r="S65" s="205"/>
      <c r="T65" s="205"/>
      <c r="U65" s="205"/>
      <c r="V65" s="205"/>
      <c r="W65" s="205"/>
      <c r="X65" s="136"/>
      <c r="Y65" s="136"/>
      <c r="Z65" s="136"/>
      <c r="AA65" s="136"/>
      <c r="AB65" s="136"/>
      <c r="AC65" s="136"/>
      <c r="AD65" s="136"/>
      <c r="AF65" s="43">
        <f t="shared" si="43"/>
        <v>0</v>
      </c>
      <c r="AG65" s="43">
        <f t="shared" si="45"/>
        <v>1</v>
      </c>
      <c r="AH65" s="44">
        <f t="shared" si="44"/>
        <v>45547</v>
      </c>
      <c r="AI65" s="42"/>
      <c r="AJ65" s="45" t="s">
        <v>57</v>
      </c>
      <c r="AK65" s="45"/>
      <c r="AL65" s="45"/>
      <c r="AM65" s="45"/>
      <c r="AN65" s="45"/>
      <c r="AO65" s="45"/>
      <c r="AP65" s="45"/>
      <c r="AQ65" s="45"/>
      <c r="AR65" s="45"/>
      <c r="AS65" s="45"/>
      <c r="AT65" s="45"/>
      <c r="AU65" s="45"/>
      <c r="AV65" s="45"/>
      <c r="AW65" s="45"/>
      <c r="AX65" s="45"/>
      <c r="AY65" s="45"/>
      <c r="AZ65" s="45"/>
      <c r="BA65" s="45"/>
      <c r="BB65" s="45"/>
      <c r="BC65" s="45"/>
      <c r="BD65" s="45"/>
      <c r="BE65" s="45"/>
      <c r="BF65" s="45"/>
      <c r="BG65" s="45"/>
      <c r="BH65" s="45"/>
      <c r="BI65" s="45"/>
      <c r="BJ65" s="45"/>
      <c r="BK65" s="45"/>
      <c r="BL65" s="45"/>
      <c r="BM65" s="45"/>
      <c r="BN65" s="45"/>
      <c r="BO65" s="45"/>
      <c r="BP65" s="45"/>
      <c r="BQ65" s="45"/>
      <c r="BR65" s="45"/>
      <c r="BS65" s="45"/>
      <c r="BT65" s="45"/>
      <c r="BU65" s="45"/>
      <c r="BV65" s="45"/>
      <c r="BW65" s="45"/>
      <c r="BX65" s="45"/>
      <c r="BY65" s="45"/>
      <c r="BZ65" s="45"/>
      <c r="CA65" s="45"/>
      <c r="CB65" s="45"/>
      <c r="CC65" s="42"/>
    </row>
    <row r="66" spans="1:81" x14ac:dyDescent="0.3">
      <c r="A66" s="142"/>
      <c r="B66" s="217"/>
      <c r="C66" s="217"/>
      <c r="D66" s="217"/>
      <c r="E66" s="217"/>
      <c r="F66" s="217"/>
      <c r="G66" s="217"/>
      <c r="H66" s="217"/>
      <c r="I66" s="217"/>
      <c r="J66" s="217"/>
      <c r="K66" s="217"/>
      <c r="L66" s="205"/>
      <c r="M66" s="205"/>
      <c r="N66" s="205"/>
      <c r="O66" s="205"/>
      <c r="P66" s="205"/>
      <c r="Q66" s="205"/>
      <c r="R66" s="205"/>
      <c r="S66" s="205"/>
      <c r="T66" s="205"/>
      <c r="U66" s="205"/>
      <c r="V66" s="205"/>
      <c r="W66" s="205"/>
      <c r="X66" s="136"/>
      <c r="Y66" s="136"/>
      <c r="Z66" s="136"/>
      <c r="AA66" s="136"/>
      <c r="AB66" s="136"/>
      <c r="AC66" s="136"/>
      <c r="AD66" s="136"/>
      <c r="AF66" s="43">
        <f t="shared" si="43"/>
        <v>0</v>
      </c>
      <c r="AG66" s="43">
        <f t="shared" si="45"/>
        <v>1</v>
      </c>
      <c r="AH66" s="44">
        <f t="shared" si="44"/>
        <v>45548</v>
      </c>
      <c r="AI66" s="42"/>
      <c r="AJ66" s="45" t="s">
        <v>57</v>
      </c>
      <c r="AK66" s="45"/>
      <c r="AL66" s="45"/>
      <c r="AM66" s="45"/>
      <c r="AN66" s="45"/>
      <c r="AO66" s="45"/>
      <c r="AP66" s="45"/>
      <c r="AQ66" s="45"/>
      <c r="AR66" s="45"/>
      <c r="AS66" s="45"/>
      <c r="AT66" s="45"/>
      <c r="AU66" s="45"/>
      <c r="AV66" s="45"/>
      <c r="AW66" s="45"/>
      <c r="AX66" s="45"/>
      <c r="AY66" s="45"/>
      <c r="AZ66" s="45"/>
      <c r="BA66" s="45"/>
      <c r="BB66" s="45"/>
      <c r="BC66" s="45"/>
      <c r="BD66" s="45"/>
      <c r="BE66" s="45"/>
      <c r="BF66" s="45"/>
      <c r="BG66" s="45"/>
      <c r="BH66" s="45"/>
      <c r="BI66" s="45"/>
      <c r="BJ66" s="45"/>
      <c r="BK66" s="45"/>
      <c r="BL66" s="45"/>
      <c r="BM66" s="45"/>
      <c r="BN66" s="45"/>
      <c r="BO66" s="45"/>
      <c r="BP66" s="45"/>
      <c r="BQ66" s="45"/>
      <c r="BR66" s="45"/>
      <c r="BS66" s="45"/>
      <c r="BT66" s="45"/>
      <c r="BU66" s="45"/>
      <c r="BV66" s="45"/>
      <c r="BW66" s="45"/>
      <c r="BX66" s="45"/>
      <c r="BY66" s="45"/>
      <c r="BZ66" s="45"/>
      <c r="CA66" s="45"/>
      <c r="CB66" s="45"/>
      <c r="CC66" s="42"/>
    </row>
    <row r="67" spans="1:81" x14ac:dyDescent="0.3">
      <c r="A67" s="142"/>
      <c r="B67" s="217"/>
      <c r="C67" s="217"/>
      <c r="D67" s="217"/>
      <c r="E67" s="217"/>
      <c r="F67" s="217"/>
      <c r="G67" s="217"/>
      <c r="H67" s="217"/>
      <c r="I67" s="217"/>
      <c r="J67" s="217"/>
      <c r="K67" s="217"/>
      <c r="L67" s="205"/>
      <c r="M67" s="205"/>
      <c r="N67" s="205"/>
      <c r="O67" s="205"/>
      <c r="P67" s="205"/>
      <c r="Q67" s="205"/>
      <c r="R67" s="205"/>
      <c r="S67" s="205"/>
      <c r="T67" s="205"/>
      <c r="U67" s="205"/>
      <c r="V67" s="205"/>
      <c r="W67" s="205"/>
      <c r="X67" s="136"/>
      <c r="Y67" s="136"/>
      <c r="Z67" s="136"/>
      <c r="AA67" s="136"/>
      <c r="AB67" s="136"/>
      <c r="AC67" s="136"/>
      <c r="AD67" s="136"/>
      <c r="AF67" s="43">
        <f t="shared" si="43"/>
        <v>0</v>
      </c>
      <c r="AG67" s="43">
        <f t="shared" si="45"/>
        <v>0</v>
      </c>
      <c r="AH67" s="44">
        <f>IFERROR(IF(AH66+1&gt;$AO$40,"",AH66+1),"")</f>
        <v>45549</v>
      </c>
      <c r="AI67" s="42"/>
      <c r="AJ67" s="45"/>
      <c r="AK67" s="45"/>
      <c r="AL67" s="45"/>
      <c r="AM67" s="45"/>
      <c r="AN67" s="45"/>
      <c r="AO67" s="45"/>
      <c r="AP67" s="45"/>
      <c r="AQ67" s="45"/>
      <c r="AR67" s="45"/>
      <c r="AS67" s="45"/>
      <c r="AT67" s="45"/>
      <c r="AU67" s="45"/>
      <c r="AV67" s="45"/>
      <c r="AW67" s="45"/>
      <c r="AX67" s="45"/>
      <c r="AY67" s="45"/>
      <c r="AZ67" s="45"/>
      <c r="BA67" s="45"/>
      <c r="BB67" s="45"/>
      <c r="BC67" s="45"/>
      <c r="BD67" s="45"/>
      <c r="BE67" s="45"/>
      <c r="BF67" s="45"/>
      <c r="BG67" s="45"/>
      <c r="BH67" s="45"/>
      <c r="BI67" s="45"/>
      <c r="BJ67" s="45"/>
      <c r="BK67" s="45"/>
      <c r="BL67" s="45"/>
      <c r="BM67" s="45"/>
      <c r="BN67" s="45"/>
      <c r="BO67" s="45"/>
      <c r="BP67" s="45"/>
      <c r="BQ67" s="45"/>
      <c r="BR67" s="45"/>
      <c r="BS67" s="45"/>
      <c r="BT67" s="45"/>
      <c r="BU67" s="45"/>
      <c r="BV67" s="45"/>
      <c r="BW67" s="45"/>
      <c r="BX67" s="45"/>
      <c r="BY67" s="45"/>
      <c r="BZ67" s="45"/>
      <c r="CA67" s="45"/>
      <c r="CB67" s="45"/>
      <c r="CC67" s="42"/>
    </row>
    <row r="68" spans="1:81" x14ac:dyDescent="0.3">
      <c r="A68" s="136"/>
      <c r="B68" s="203"/>
      <c r="C68" s="203"/>
      <c r="D68" s="203"/>
      <c r="E68" s="203"/>
      <c r="F68" s="203"/>
      <c r="G68" s="203"/>
      <c r="H68" s="203"/>
      <c r="I68" s="203"/>
      <c r="J68" s="203"/>
      <c r="K68" s="203"/>
      <c r="L68" s="205"/>
      <c r="M68" s="205"/>
      <c r="N68" s="205"/>
      <c r="O68" s="205"/>
      <c r="P68" s="205"/>
      <c r="Q68" s="205"/>
      <c r="R68" s="205"/>
      <c r="S68" s="205"/>
      <c r="T68" s="205"/>
      <c r="U68" s="205"/>
      <c r="V68" s="205"/>
      <c r="W68" s="205"/>
      <c r="X68" s="136"/>
      <c r="Y68" s="136"/>
      <c r="Z68" s="136"/>
      <c r="AA68" s="136"/>
      <c r="AB68" s="136"/>
      <c r="AC68" s="136"/>
      <c r="AD68" s="136"/>
      <c r="AF68" s="43">
        <f t="shared" si="43"/>
        <v>0</v>
      </c>
      <c r="AG68" s="43">
        <f t="shared" si="45"/>
        <v>0</v>
      </c>
      <c r="AH68" s="44">
        <f t="shared" si="44"/>
        <v>45550</v>
      </c>
      <c r="AI68" s="42"/>
      <c r="AJ68" s="45"/>
      <c r="AK68" s="45"/>
      <c r="AL68" s="45"/>
      <c r="AM68" s="45"/>
      <c r="AN68" s="45"/>
      <c r="AO68" s="45"/>
      <c r="AP68" s="45"/>
      <c r="AQ68" s="45"/>
      <c r="AR68" s="45"/>
      <c r="AS68" s="45"/>
      <c r="AT68" s="45"/>
      <c r="AU68" s="45"/>
      <c r="AV68" s="45"/>
      <c r="AW68" s="45"/>
      <c r="AX68" s="45"/>
      <c r="AY68" s="45"/>
      <c r="AZ68" s="45"/>
      <c r="BA68" s="45"/>
      <c r="BB68" s="45"/>
      <c r="BC68" s="45"/>
      <c r="BD68" s="45"/>
      <c r="BE68" s="45"/>
      <c r="BF68" s="45"/>
      <c r="BG68" s="45"/>
      <c r="BH68" s="45"/>
      <c r="BI68" s="45"/>
      <c r="BJ68" s="45"/>
      <c r="BK68" s="45"/>
      <c r="BL68" s="45"/>
      <c r="BM68" s="45"/>
      <c r="BN68" s="45"/>
      <c r="BO68" s="45"/>
      <c r="BP68" s="45"/>
      <c r="BQ68" s="45"/>
      <c r="BR68" s="45"/>
      <c r="BS68" s="45"/>
      <c r="BT68" s="45"/>
      <c r="BU68" s="45"/>
      <c r="BV68" s="45"/>
      <c r="BW68" s="45"/>
      <c r="BX68" s="45"/>
      <c r="BY68" s="45"/>
      <c r="BZ68" s="45"/>
      <c r="CA68" s="45"/>
      <c r="CB68" s="45"/>
      <c r="CC68" s="42"/>
    </row>
    <row r="69" spans="1:81" x14ac:dyDescent="0.3">
      <c r="A69" s="136"/>
      <c r="B69" s="203"/>
      <c r="C69" s="203"/>
      <c r="D69" s="203"/>
      <c r="E69" s="203"/>
      <c r="F69" s="203"/>
      <c r="G69" s="203"/>
      <c r="H69" s="203"/>
      <c r="I69" s="203"/>
      <c r="J69" s="203"/>
      <c r="K69" s="203"/>
      <c r="L69" s="205"/>
      <c r="M69" s="205"/>
      <c r="N69" s="205"/>
      <c r="O69" s="205"/>
      <c r="P69" s="205"/>
      <c r="Q69" s="205"/>
      <c r="R69" s="205"/>
      <c r="S69" s="205"/>
      <c r="T69" s="205"/>
      <c r="U69" s="205"/>
      <c r="V69" s="205"/>
      <c r="W69" s="205"/>
      <c r="X69" s="136"/>
      <c r="Y69" s="136"/>
      <c r="Z69" s="136"/>
      <c r="AA69" s="136"/>
      <c r="AB69" s="136"/>
      <c r="AC69" s="136"/>
      <c r="AD69" s="136"/>
      <c r="AF69" s="43">
        <f t="shared" si="43"/>
        <v>0</v>
      </c>
      <c r="AG69" s="43">
        <f t="shared" si="45"/>
        <v>1</v>
      </c>
      <c r="AH69" s="44">
        <f t="shared" si="44"/>
        <v>45551</v>
      </c>
      <c r="AI69" s="42"/>
      <c r="AJ69" s="45" t="s">
        <v>57</v>
      </c>
      <c r="AK69" s="45"/>
      <c r="AL69" s="45"/>
      <c r="AM69" s="45"/>
      <c r="AN69" s="45"/>
      <c r="AO69" s="45"/>
      <c r="AP69" s="45"/>
      <c r="AQ69" s="45"/>
      <c r="AR69" s="45"/>
      <c r="AS69" s="45"/>
      <c r="AT69" s="45"/>
      <c r="AU69" s="45"/>
      <c r="AV69" s="45"/>
      <c r="AW69" s="45"/>
      <c r="AX69" s="45"/>
      <c r="AY69" s="45"/>
      <c r="AZ69" s="45"/>
      <c r="BA69" s="45"/>
      <c r="BB69" s="45"/>
      <c r="BC69" s="45"/>
      <c r="BD69" s="45"/>
      <c r="BE69" s="45"/>
      <c r="BF69" s="45"/>
      <c r="BG69" s="45"/>
      <c r="BH69" s="45"/>
      <c r="BI69" s="45"/>
      <c r="BJ69" s="45"/>
      <c r="BK69" s="45"/>
      <c r="BL69" s="45"/>
      <c r="BM69" s="45"/>
      <c r="BN69" s="45"/>
      <c r="BO69" s="45"/>
      <c r="BP69" s="45"/>
      <c r="BQ69" s="45"/>
      <c r="BR69" s="45"/>
      <c r="BS69" s="45"/>
      <c r="BT69" s="45"/>
      <c r="BU69" s="45"/>
      <c r="BV69" s="45"/>
      <c r="BW69" s="45"/>
      <c r="BX69" s="45"/>
      <c r="BY69" s="45"/>
      <c r="BZ69" s="45"/>
      <c r="CA69" s="45"/>
      <c r="CB69" s="45"/>
      <c r="CC69" s="42"/>
    </row>
    <row r="70" spans="1:81" x14ac:dyDescent="0.3">
      <c r="A70" s="136"/>
      <c r="B70" s="136"/>
      <c r="C70" s="136"/>
      <c r="D70" s="136"/>
      <c r="E70" s="136"/>
      <c r="F70" s="136"/>
      <c r="G70" s="136"/>
      <c r="H70" s="136"/>
      <c r="I70" s="136"/>
      <c r="J70" s="136"/>
      <c r="K70" s="136"/>
      <c r="L70" s="136"/>
      <c r="M70" s="136"/>
      <c r="N70" s="136"/>
      <c r="O70" s="136"/>
      <c r="P70" s="136"/>
      <c r="Q70" s="136"/>
      <c r="R70" s="136"/>
      <c r="S70" s="136"/>
      <c r="T70" s="136"/>
      <c r="U70" s="136"/>
      <c r="V70" s="136"/>
      <c r="W70" s="136"/>
      <c r="X70" s="136"/>
      <c r="Y70" s="136"/>
      <c r="Z70" s="136"/>
      <c r="AA70" s="136"/>
      <c r="AB70" s="136"/>
      <c r="AC70" s="136"/>
      <c r="AD70" s="136"/>
      <c r="AF70" s="43">
        <f t="shared" si="43"/>
        <v>0</v>
      </c>
      <c r="AG70" s="43">
        <f t="shared" si="45"/>
        <v>1</v>
      </c>
      <c r="AH70" s="44">
        <f t="shared" si="44"/>
        <v>45552</v>
      </c>
      <c r="AI70" s="42"/>
      <c r="AJ70" s="45" t="s">
        <v>57</v>
      </c>
      <c r="AK70" s="45"/>
      <c r="AL70" s="45"/>
      <c r="AM70" s="45"/>
      <c r="AN70" s="45"/>
      <c r="AO70" s="45"/>
      <c r="AP70" s="45"/>
      <c r="AQ70" s="45"/>
      <c r="AR70" s="45"/>
      <c r="AS70" s="45"/>
      <c r="AT70" s="45"/>
      <c r="AU70" s="45"/>
      <c r="AV70" s="45"/>
      <c r="AW70" s="45"/>
      <c r="AX70" s="45"/>
      <c r="AY70" s="45"/>
      <c r="AZ70" s="45"/>
      <c r="BA70" s="45"/>
      <c r="BB70" s="45"/>
      <c r="BC70" s="45"/>
      <c r="BD70" s="45"/>
      <c r="BE70" s="45"/>
      <c r="BF70" s="45"/>
      <c r="BG70" s="45"/>
      <c r="BH70" s="45"/>
      <c r="BI70" s="45"/>
      <c r="BJ70" s="45"/>
      <c r="BK70" s="45"/>
      <c r="BL70" s="45"/>
      <c r="BM70" s="45"/>
      <c r="BN70" s="45"/>
      <c r="BO70" s="45"/>
      <c r="BP70" s="45"/>
      <c r="BQ70" s="45"/>
      <c r="BR70" s="45"/>
      <c r="BS70" s="45"/>
      <c r="BT70" s="45"/>
      <c r="BU70" s="45"/>
      <c r="BV70" s="45"/>
      <c r="BW70" s="45"/>
      <c r="BX70" s="45"/>
      <c r="BY70" s="45"/>
      <c r="BZ70" s="45"/>
      <c r="CA70" s="45"/>
      <c r="CB70" s="45"/>
      <c r="CC70" s="42"/>
    </row>
    <row r="71" spans="1:81" x14ac:dyDescent="0.3">
      <c r="AF71" s="43">
        <f t="shared" si="43"/>
        <v>0</v>
      </c>
      <c r="AG71" s="43">
        <f t="shared" si="45"/>
        <v>0</v>
      </c>
      <c r="AH71" s="44">
        <f t="shared" si="44"/>
        <v>45553</v>
      </c>
      <c r="AI71" s="42"/>
      <c r="AJ71" s="45"/>
      <c r="AK71" s="45"/>
      <c r="AL71" s="45"/>
      <c r="AM71" s="45"/>
      <c r="AN71" s="45"/>
      <c r="AO71" s="45"/>
      <c r="AP71" s="45"/>
      <c r="AQ71" s="45"/>
      <c r="AR71" s="45"/>
      <c r="AS71" s="45"/>
      <c r="AT71" s="45"/>
      <c r="AU71" s="45"/>
      <c r="AV71" s="45"/>
      <c r="AW71" s="45"/>
      <c r="AX71" s="45"/>
      <c r="AY71" s="45"/>
      <c r="AZ71" s="45"/>
      <c r="BA71" s="45"/>
      <c r="BB71" s="45"/>
      <c r="BC71" s="45"/>
      <c r="BD71" s="45"/>
      <c r="BE71" s="45"/>
      <c r="BF71" s="45"/>
      <c r="BG71" s="45"/>
      <c r="BH71" s="45"/>
      <c r="BI71" s="45"/>
      <c r="BJ71" s="45"/>
      <c r="BK71" s="45"/>
      <c r="BL71" s="45"/>
      <c r="BM71" s="45"/>
      <c r="BN71" s="45"/>
      <c r="BO71" s="45"/>
      <c r="BP71" s="45"/>
      <c r="BQ71" s="45"/>
      <c r="BR71" s="45"/>
      <c r="BS71" s="45"/>
      <c r="BT71" s="45"/>
      <c r="BU71" s="45"/>
      <c r="BV71" s="45"/>
      <c r="BW71" s="45"/>
      <c r="BX71" s="45"/>
      <c r="BY71" s="45"/>
      <c r="BZ71" s="45"/>
      <c r="CA71" s="45"/>
      <c r="CB71" s="45"/>
      <c r="CC71" s="42"/>
    </row>
    <row r="72" spans="1:81" x14ac:dyDescent="0.3">
      <c r="AF72" s="43">
        <f t="shared" si="43"/>
        <v>0</v>
      </c>
      <c r="AG72" s="43">
        <f t="shared" si="45"/>
        <v>1</v>
      </c>
      <c r="AH72" s="44">
        <f t="shared" si="44"/>
        <v>45554</v>
      </c>
      <c r="AI72" s="42"/>
      <c r="AJ72" s="45" t="s">
        <v>57</v>
      </c>
      <c r="AK72" s="45"/>
      <c r="AL72" s="45"/>
      <c r="AM72" s="45"/>
      <c r="AN72" s="45"/>
      <c r="AO72" s="45"/>
      <c r="AP72" s="45"/>
      <c r="AQ72" s="45"/>
      <c r="AR72" s="45"/>
      <c r="AS72" s="45"/>
      <c r="AT72" s="45"/>
      <c r="AU72" s="45"/>
      <c r="AV72" s="45"/>
      <c r="AW72" s="45"/>
      <c r="AX72" s="45"/>
      <c r="AY72" s="45"/>
      <c r="AZ72" s="45"/>
      <c r="BA72" s="45"/>
      <c r="BB72" s="45"/>
      <c r="BC72" s="45"/>
      <c r="BD72" s="45"/>
      <c r="BE72" s="45"/>
      <c r="BF72" s="45"/>
      <c r="BG72" s="45"/>
      <c r="BH72" s="45"/>
      <c r="BI72" s="45"/>
      <c r="BJ72" s="45"/>
      <c r="BK72" s="45"/>
      <c r="BL72" s="45"/>
      <c r="BM72" s="45"/>
      <c r="BN72" s="45"/>
      <c r="BO72" s="45"/>
      <c r="BP72" s="45"/>
      <c r="BQ72" s="45"/>
      <c r="BR72" s="45"/>
      <c r="BS72" s="45"/>
      <c r="BT72" s="45"/>
      <c r="BU72" s="45"/>
      <c r="BV72" s="45"/>
      <c r="BW72" s="45"/>
      <c r="BX72" s="45"/>
      <c r="BY72" s="45"/>
      <c r="BZ72" s="45"/>
      <c r="CA72" s="45"/>
      <c r="CB72" s="45"/>
      <c r="CC72" s="42"/>
    </row>
    <row r="73" spans="1:81" x14ac:dyDescent="0.3">
      <c r="AF73" s="43">
        <f t="shared" si="43"/>
        <v>0</v>
      </c>
      <c r="AG73" s="43">
        <f t="shared" si="45"/>
        <v>1</v>
      </c>
      <c r="AH73" s="44">
        <f t="shared" si="44"/>
        <v>45555</v>
      </c>
      <c r="AI73" s="42"/>
      <c r="AJ73" s="45" t="s">
        <v>57</v>
      </c>
      <c r="AK73" s="45"/>
      <c r="AL73" s="45"/>
      <c r="AM73" s="45"/>
      <c r="AN73" s="45"/>
      <c r="AO73" s="45"/>
      <c r="AP73" s="45"/>
      <c r="AQ73" s="45"/>
      <c r="AR73" s="45"/>
      <c r="AS73" s="45"/>
      <c r="AT73" s="45"/>
      <c r="AU73" s="45"/>
      <c r="AV73" s="45"/>
      <c r="AW73" s="45"/>
      <c r="AX73" s="45"/>
      <c r="AY73" s="45"/>
      <c r="AZ73" s="45"/>
      <c r="BA73" s="45"/>
      <c r="BB73" s="45"/>
      <c r="BC73" s="45"/>
      <c r="BD73" s="45"/>
      <c r="BE73" s="45"/>
      <c r="BF73" s="45"/>
      <c r="BG73" s="45"/>
      <c r="BH73" s="45"/>
      <c r="BI73" s="45"/>
      <c r="BJ73" s="45"/>
      <c r="BK73" s="45"/>
      <c r="BL73" s="45"/>
      <c r="BM73" s="45"/>
      <c r="BN73" s="45"/>
      <c r="BO73" s="45"/>
      <c r="BP73" s="45"/>
      <c r="BQ73" s="45"/>
      <c r="BR73" s="45"/>
      <c r="BS73" s="45"/>
      <c r="BT73" s="45"/>
      <c r="BU73" s="45"/>
      <c r="BV73" s="45"/>
      <c r="BW73" s="45"/>
      <c r="BX73" s="45"/>
      <c r="BY73" s="45"/>
      <c r="BZ73" s="45"/>
      <c r="CA73" s="45"/>
      <c r="CB73" s="45"/>
      <c r="CC73" s="42"/>
    </row>
    <row r="74" spans="1:81" ht="14.4" customHeight="1" x14ac:dyDescent="0.3">
      <c r="AF74" s="43">
        <f t="shared" si="43"/>
        <v>0</v>
      </c>
      <c r="AG74" s="43">
        <f t="shared" si="45"/>
        <v>0</v>
      </c>
      <c r="AH74" s="44">
        <f t="shared" si="44"/>
        <v>45556</v>
      </c>
      <c r="AI74" s="42"/>
      <c r="AJ74" s="45"/>
      <c r="AK74" s="45"/>
      <c r="AL74" s="45"/>
      <c r="AM74" s="45"/>
      <c r="AN74" s="45"/>
      <c r="AO74" s="45"/>
      <c r="AP74" s="45"/>
      <c r="AQ74" s="45"/>
      <c r="AR74" s="45"/>
      <c r="AS74" s="45"/>
      <c r="AT74" s="45"/>
      <c r="AU74" s="45"/>
      <c r="AV74" s="45"/>
      <c r="AW74" s="45"/>
      <c r="AX74" s="45"/>
      <c r="AY74" s="45"/>
      <c r="AZ74" s="45"/>
      <c r="BA74" s="45"/>
      <c r="BB74" s="45"/>
      <c r="BC74" s="45"/>
      <c r="BD74" s="45"/>
      <c r="BE74" s="45"/>
      <c r="BF74" s="45"/>
      <c r="BG74" s="45"/>
      <c r="BH74" s="45"/>
      <c r="BI74" s="45"/>
      <c r="BJ74" s="45"/>
      <c r="BK74" s="45"/>
      <c r="BL74" s="45"/>
      <c r="BM74" s="45"/>
      <c r="BN74" s="45"/>
      <c r="BO74" s="45"/>
      <c r="BP74" s="45"/>
      <c r="BQ74" s="45"/>
      <c r="BR74" s="45"/>
      <c r="BS74" s="45"/>
      <c r="BT74" s="45"/>
      <c r="BU74" s="45"/>
      <c r="BV74" s="45"/>
      <c r="BW74" s="45"/>
      <c r="BX74" s="45"/>
      <c r="BY74" s="45"/>
      <c r="BZ74" s="45"/>
      <c r="CA74" s="45"/>
      <c r="CB74" s="45"/>
      <c r="CC74" s="42"/>
    </row>
    <row r="75" spans="1:81" ht="15" customHeight="1" x14ac:dyDescent="0.3">
      <c r="AF75" s="43">
        <f t="shared" si="43"/>
        <v>0</v>
      </c>
      <c r="AG75" s="43">
        <f t="shared" si="45"/>
        <v>0</v>
      </c>
      <c r="AH75" s="44">
        <f t="shared" si="44"/>
        <v>45557</v>
      </c>
      <c r="AI75" s="42"/>
      <c r="AJ75" s="45"/>
      <c r="AK75" s="45"/>
      <c r="AL75" s="45"/>
      <c r="AM75" s="45"/>
      <c r="AN75" s="45"/>
      <c r="AO75" s="45"/>
      <c r="AP75" s="45"/>
      <c r="AQ75" s="45"/>
      <c r="AR75" s="45"/>
      <c r="AS75" s="45"/>
      <c r="AT75" s="45"/>
      <c r="AU75" s="45"/>
      <c r="AV75" s="45"/>
      <c r="AW75" s="45"/>
      <c r="AX75" s="45"/>
      <c r="AY75" s="45"/>
      <c r="AZ75" s="45"/>
      <c r="BA75" s="45"/>
      <c r="BB75" s="45"/>
      <c r="BC75" s="45"/>
      <c r="BD75" s="45"/>
      <c r="BE75" s="45"/>
      <c r="BF75" s="45"/>
      <c r="BG75" s="45"/>
      <c r="BH75" s="45"/>
      <c r="BI75" s="45"/>
      <c r="BJ75" s="45"/>
      <c r="BK75" s="45"/>
      <c r="BL75" s="45"/>
      <c r="BM75" s="45"/>
      <c r="BN75" s="45"/>
      <c r="BO75" s="45"/>
      <c r="BP75" s="45"/>
      <c r="BQ75" s="45"/>
      <c r="BR75" s="45"/>
      <c r="BS75" s="45"/>
      <c r="BT75" s="45"/>
      <c r="BU75" s="45"/>
      <c r="BV75" s="45"/>
      <c r="BW75" s="45"/>
      <c r="BX75" s="45"/>
      <c r="BY75" s="45"/>
      <c r="BZ75" s="45"/>
      <c r="CA75" s="45"/>
      <c r="CB75" s="45"/>
      <c r="CC75" s="42"/>
    </row>
    <row r="76" spans="1:81" x14ac:dyDescent="0.3">
      <c r="AF76" s="43">
        <f t="shared" si="43"/>
        <v>0</v>
      </c>
      <c r="AG76" s="43">
        <f t="shared" si="45"/>
        <v>1</v>
      </c>
      <c r="AH76" s="44">
        <f t="shared" si="44"/>
        <v>45558</v>
      </c>
      <c r="AI76" s="42"/>
      <c r="AJ76" s="45" t="s">
        <v>57</v>
      </c>
      <c r="AK76" s="45"/>
      <c r="AL76" s="45"/>
      <c r="AM76" s="45"/>
      <c r="AN76" s="45"/>
      <c r="AO76" s="45"/>
      <c r="AP76" s="45"/>
      <c r="AQ76" s="45"/>
      <c r="AR76" s="45"/>
      <c r="AS76" s="45"/>
      <c r="AT76" s="45"/>
      <c r="AU76" s="45"/>
      <c r="AV76" s="45"/>
      <c r="AW76" s="45"/>
      <c r="AX76" s="45"/>
      <c r="AY76" s="45"/>
      <c r="AZ76" s="45"/>
      <c r="BA76" s="45"/>
      <c r="BB76" s="45"/>
      <c r="BC76" s="45"/>
      <c r="BD76" s="45"/>
      <c r="BE76" s="45"/>
      <c r="BF76" s="45"/>
      <c r="BG76" s="45"/>
      <c r="BH76" s="45"/>
      <c r="BI76" s="45"/>
      <c r="BJ76" s="45"/>
      <c r="BK76" s="45"/>
      <c r="BL76" s="45"/>
      <c r="BM76" s="45"/>
      <c r="BN76" s="45"/>
      <c r="BO76" s="45"/>
      <c r="BP76" s="45"/>
      <c r="BQ76" s="45"/>
      <c r="BR76" s="45"/>
      <c r="BS76" s="45"/>
      <c r="BT76" s="45"/>
      <c r="BU76" s="45"/>
      <c r="BV76" s="45"/>
      <c r="BW76" s="45"/>
      <c r="BX76" s="45"/>
      <c r="BY76" s="45"/>
      <c r="BZ76" s="45"/>
      <c r="CA76" s="45"/>
      <c r="CB76" s="45"/>
      <c r="CC76" s="42"/>
    </row>
    <row r="77" spans="1:81" x14ac:dyDescent="0.3">
      <c r="AF77" s="43">
        <f t="shared" si="43"/>
        <v>0</v>
      </c>
      <c r="AG77" s="43">
        <f t="shared" si="45"/>
        <v>1</v>
      </c>
      <c r="AH77" s="44">
        <f t="shared" si="44"/>
        <v>45559</v>
      </c>
      <c r="AI77" s="42"/>
      <c r="AJ77" s="45" t="s">
        <v>57</v>
      </c>
      <c r="AK77" s="45"/>
      <c r="AL77" s="45"/>
      <c r="AM77" s="45"/>
      <c r="AN77" s="45"/>
      <c r="AO77" s="45"/>
      <c r="AP77" s="45"/>
      <c r="AQ77" s="45"/>
      <c r="AR77" s="45"/>
      <c r="AS77" s="45"/>
      <c r="AT77" s="45"/>
      <c r="AU77" s="45"/>
      <c r="AV77" s="45"/>
      <c r="AW77" s="45"/>
      <c r="AX77" s="45"/>
      <c r="AY77" s="45"/>
      <c r="AZ77" s="45"/>
      <c r="BA77" s="45"/>
      <c r="BB77" s="45"/>
      <c r="BC77" s="45"/>
      <c r="BD77" s="45"/>
      <c r="BE77" s="45"/>
      <c r="BF77" s="45"/>
      <c r="BG77" s="45"/>
      <c r="BH77" s="45"/>
      <c r="BI77" s="45"/>
      <c r="BJ77" s="45"/>
      <c r="BK77" s="45"/>
      <c r="BL77" s="45"/>
      <c r="BM77" s="45"/>
      <c r="BN77" s="45"/>
      <c r="BO77" s="45"/>
      <c r="BP77" s="45"/>
      <c r="BQ77" s="45"/>
      <c r="BR77" s="45"/>
      <c r="BS77" s="45"/>
      <c r="BT77" s="45"/>
      <c r="BU77" s="45"/>
      <c r="BV77" s="45"/>
      <c r="BW77" s="45"/>
      <c r="BX77" s="45"/>
      <c r="BY77" s="45"/>
      <c r="BZ77" s="45"/>
      <c r="CA77" s="45"/>
      <c r="CB77" s="45"/>
      <c r="CC77" s="42"/>
    </row>
    <row r="78" spans="1:81" x14ac:dyDescent="0.3">
      <c r="AF78" s="43">
        <f t="shared" si="43"/>
        <v>0</v>
      </c>
      <c r="AG78" s="43">
        <f t="shared" si="45"/>
        <v>0</v>
      </c>
      <c r="AH78" s="44">
        <f t="shared" si="44"/>
        <v>45560</v>
      </c>
      <c r="AI78" s="42"/>
      <c r="AJ78" s="45"/>
      <c r="AK78" s="45"/>
      <c r="AL78" s="45"/>
      <c r="AM78" s="45"/>
      <c r="AN78" s="45"/>
      <c r="AO78" s="45"/>
      <c r="AP78" s="45"/>
      <c r="AQ78" s="45"/>
      <c r="AR78" s="45"/>
      <c r="AS78" s="45"/>
      <c r="AT78" s="45"/>
      <c r="AU78" s="45"/>
      <c r="AV78" s="45"/>
      <c r="AW78" s="45"/>
      <c r="AX78" s="45"/>
      <c r="AY78" s="45"/>
      <c r="AZ78" s="45"/>
      <c r="BA78" s="45"/>
      <c r="BB78" s="45"/>
      <c r="BC78" s="45"/>
      <c r="BD78" s="45"/>
      <c r="BE78" s="45"/>
      <c r="BF78" s="45"/>
      <c r="BG78" s="45"/>
      <c r="BH78" s="45"/>
      <c r="BI78" s="45"/>
      <c r="BJ78" s="45"/>
      <c r="BK78" s="45"/>
      <c r="BL78" s="45"/>
      <c r="BM78" s="45"/>
      <c r="BN78" s="45"/>
      <c r="BO78" s="45"/>
      <c r="BP78" s="45"/>
      <c r="BQ78" s="45"/>
      <c r="BR78" s="45"/>
      <c r="BS78" s="45"/>
      <c r="BT78" s="45"/>
      <c r="BU78" s="45"/>
      <c r="BV78" s="45"/>
      <c r="BW78" s="45"/>
      <c r="BX78" s="45"/>
      <c r="BY78" s="45"/>
      <c r="BZ78" s="45"/>
      <c r="CA78" s="45"/>
      <c r="CB78" s="45"/>
      <c r="CC78" s="42"/>
    </row>
    <row r="79" spans="1:81" x14ac:dyDescent="0.3">
      <c r="AF79" s="43">
        <f t="shared" si="43"/>
        <v>0</v>
      </c>
      <c r="AG79" s="43">
        <f t="shared" si="45"/>
        <v>1</v>
      </c>
      <c r="AH79" s="44">
        <f t="shared" si="44"/>
        <v>45561</v>
      </c>
      <c r="AI79" s="42"/>
      <c r="AJ79" s="45" t="s">
        <v>57</v>
      </c>
      <c r="AK79" s="45"/>
      <c r="AL79" s="45"/>
      <c r="AM79" s="45"/>
      <c r="AN79" s="45"/>
      <c r="AO79" s="45"/>
      <c r="AP79" s="45"/>
      <c r="AQ79" s="45"/>
      <c r="AR79" s="45"/>
      <c r="AS79" s="45"/>
      <c r="AT79" s="45"/>
      <c r="AU79" s="45"/>
      <c r="AV79" s="45"/>
      <c r="AW79" s="45"/>
      <c r="AX79" s="45"/>
      <c r="AY79" s="45"/>
      <c r="AZ79" s="45"/>
      <c r="BA79" s="45"/>
      <c r="BB79" s="45"/>
      <c r="BC79" s="45"/>
      <c r="BD79" s="45"/>
      <c r="BE79" s="45"/>
      <c r="BF79" s="45"/>
      <c r="BG79" s="45"/>
      <c r="BH79" s="45"/>
      <c r="BI79" s="45"/>
      <c r="BJ79" s="45"/>
      <c r="BK79" s="45"/>
      <c r="BL79" s="45"/>
      <c r="BM79" s="45"/>
      <c r="BN79" s="45"/>
      <c r="BO79" s="45"/>
      <c r="BP79" s="45"/>
      <c r="BQ79" s="45"/>
      <c r="BR79" s="45"/>
      <c r="BS79" s="45"/>
      <c r="BT79" s="45"/>
      <c r="BU79" s="45"/>
      <c r="BV79" s="45"/>
      <c r="BW79" s="45"/>
      <c r="BX79" s="45"/>
      <c r="BY79" s="45"/>
      <c r="BZ79" s="45"/>
      <c r="CA79" s="45"/>
      <c r="CB79" s="45"/>
      <c r="CC79" s="42"/>
    </row>
    <row r="80" spans="1:81" x14ac:dyDescent="0.3">
      <c r="AF80" s="43">
        <f t="shared" si="43"/>
        <v>0</v>
      </c>
      <c r="AG80" s="43">
        <f t="shared" si="45"/>
        <v>1</v>
      </c>
      <c r="AH80" s="44">
        <f t="shared" si="44"/>
        <v>45562</v>
      </c>
      <c r="AI80" s="42"/>
      <c r="AJ80" s="45" t="s">
        <v>57</v>
      </c>
      <c r="AK80" s="45"/>
      <c r="AL80" s="45"/>
      <c r="AM80" s="45"/>
      <c r="AN80" s="45"/>
      <c r="AO80" s="45"/>
      <c r="AP80" s="45"/>
      <c r="AQ80" s="45"/>
      <c r="AR80" s="45"/>
      <c r="AS80" s="45"/>
      <c r="AT80" s="45"/>
      <c r="AU80" s="45"/>
      <c r="AV80" s="45"/>
      <c r="AW80" s="45"/>
      <c r="AX80" s="45"/>
      <c r="AY80" s="45"/>
      <c r="AZ80" s="45"/>
      <c r="BA80" s="45"/>
      <c r="BB80" s="45"/>
      <c r="BC80" s="45"/>
      <c r="BD80" s="45"/>
      <c r="BE80" s="45"/>
      <c r="BF80" s="45"/>
      <c r="BG80" s="45"/>
      <c r="BH80" s="45"/>
      <c r="BI80" s="45"/>
      <c r="BJ80" s="45"/>
      <c r="BK80" s="45"/>
      <c r="BL80" s="45"/>
      <c r="BM80" s="45"/>
      <c r="BN80" s="45"/>
      <c r="BO80" s="45"/>
      <c r="BP80" s="45"/>
      <c r="BQ80" s="45"/>
      <c r="BR80" s="45"/>
      <c r="BS80" s="45"/>
      <c r="BT80" s="45"/>
      <c r="BU80" s="45"/>
      <c r="BV80" s="45"/>
      <c r="BW80" s="45"/>
      <c r="BX80" s="45"/>
      <c r="BY80" s="45"/>
      <c r="BZ80" s="45"/>
      <c r="CA80" s="45"/>
      <c r="CB80" s="45"/>
      <c r="CC80" s="42"/>
    </row>
    <row r="81" spans="32:81" x14ac:dyDescent="0.3">
      <c r="AF81" s="43">
        <f t="shared" si="43"/>
        <v>0</v>
      </c>
      <c r="AG81" s="43">
        <f t="shared" si="45"/>
        <v>0</v>
      </c>
      <c r="AH81" s="44">
        <f t="shared" si="44"/>
        <v>45563</v>
      </c>
      <c r="AI81" s="42"/>
      <c r="AJ81" s="45"/>
      <c r="AK81" s="45"/>
      <c r="AL81" s="45"/>
      <c r="AM81" s="45"/>
      <c r="AN81" s="45"/>
      <c r="AO81" s="45"/>
      <c r="AP81" s="45"/>
      <c r="AQ81" s="45"/>
      <c r="AR81" s="45"/>
      <c r="AS81" s="45"/>
      <c r="AT81" s="45"/>
      <c r="AU81" s="45"/>
      <c r="AV81" s="45"/>
      <c r="AW81" s="45"/>
      <c r="AX81" s="45"/>
      <c r="AY81" s="45"/>
      <c r="AZ81" s="45"/>
      <c r="BA81" s="45"/>
      <c r="BB81" s="45"/>
      <c r="BC81" s="45"/>
      <c r="BD81" s="45"/>
      <c r="BE81" s="45"/>
      <c r="BF81" s="45"/>
      <c r="BG81" s="45"/>
      <c r="BH81" s="45"/>
      <c r="BI81" s="45"/>
      <c r="BJ81" s="45"/>
      <c r="BK81" s="45"/>
      <c r="BL81" s="45"/>
      <c r="BM81" s="45"/>
      <c r="BN81" s="45"/>
      <c r="BO81" s="45"/>
      <c r="BP81" s="45"/>
      <c r="BQ81" s="45"/>
      <c r="BR81" s="45"/>
      <c r="BS81" s="45"/>
      <c r="BT81" s="45"/>
      <c r="BU81" s="45"/>
      <c r="BV81" s="45"/>
      <c r="BW81" s="45"/>
      <c r="BX81" s="45"/>
      <c r="BY81" s="45"/>
      <c r="BZ81" s="45"/>
      <c r="CA81" s="45"/>
      <c r="CB81" s="45"/>
      <c r="CC81" s="42"/>
    </row>
    <row r="82" spans="32:81" x14ac:dyDescent="0.3">
      <c r="AF82" s="43">
        <f t="shared" si="43"/>
        <v>0</v>
      </c>
      <c r="AG82" s="43">
        <f t="shared" si="45"/>
        <v>0</v>
      </c>
      <c r="AH82" s="44">
        <f t="shared" si="44"/>
        <v>45564</v>
      </c>
      <c r="AI82" s="42"/>
      <c r="AJ82" s="45"/>
      <c r="AK82" s="45"/>
      <c r="AL82" s="45"/>
      <c r="AM82" s="45"/>
      <c r="AN82" s="45"/>
      <c r="AO82" s="45"/>
      <c r="AP82" s="45"/>
      <c r="AQ82" s="45"/>
      <c r="AR82" s="45"/>
      <c r="AS82" s="45"/>
      <c r="AT82" s="45"/>
      <c r="AU82" s="45"/>
      <c r="AV82" s="45"/>
      <c r="AW82" s="45"/>
      <c r="AX82" s="45"/>
      <c r="AY82" s="45"/>
      <c r="AZ82" s="45"/>
      <c r="BA82" s="45"/>
      <c r="BB82" s="45"/>
      <c r="BC82" s="45"/>
      <c r="BD82" s="45"/>
      <c r="BE82" s="45"/>
      <c r="BF82" s="45"/>
      <c r="BG82" s="45"/>
      <c r="BH82" s="45"/>
      <c r="BI82" s="45"/>
      <c r="BJ82" s="45"/>
      <c r="BK82" s="45"/>
      <c r="BL82" s="45"/>
      <c r="BM82" s="45"/>
      <c r="BN82" s="45"/>
      <c r="BO82" s="45"/>
      <c r="BP82" s="45"/>
      <c r="BQ82" s="45"/>
      <c r="BR82" s="45"/>
      <c r="BS82" s="45"/>
      <c r="BT82" s="45"/>
      <c r="BU82" s="45"/>
      <c r="BV82" s="45"/>
      <c r="BW82" s="45"/>
      <c r="BX82" s="45"/>
      <c r="BY82" s="45"/>
      <c r="BZ82" s="45"/>
      <c r="CA82" s="45"/>
      <c r="CB82" s="45"/>
      <c r="CC82" s="42"/>
    </row>
    <row r="83" spans="32:81" x14ac:dyDescent="0.3">
      <c r="AF83" s="43">
        <f t="shared" si="43"/>
        <v>0</v>
      </c>
      <c r="AG83" s="43">
        <f t="shared" si="45"/>
        <v>1</v>
      </c>
      <c r="AH83" s="44">
        <f t="shared" si="44"/>
        <v>45565</v>
      </c>
      <c r="AI83" s="42"/>
      <c r="AJ83" s="45" t="s">
        <v>57</v>
      </c>
      <c r="AK83" s="45"/>
      <c r="AL83" s="45"/>
      <c r="AM83" s="45"/>
      <c r="AN83" s="45"/>
      <c r="AO83" s="45"/>
      <c r="AP83" s="45"/>
      <c r="AQ83" s="45"/>
      <c r="AR83" s="45"/>
      <c r="AS83" s="45"/>
      <c r="AT83" s="45"/>
      <c r="AU83" s="45"/>
      <c r="AV83" s="45"/>
      <c r="AW83" s="45"/>
      <c r="AX83" s="45"/>
      <c r="AY83" s="45"/>
      <c r="AZ83" s="45"/>
      <c r="BA83" s="45"/>
      <c r="BB83" s="45"/>
      <c r="BC83" s="45"/>
      <c r="BD83" s="45"/>
      <c r="BE83" s="45"/>
      <c r="BF83" s="45"/>
      <c r="BG83" s="45"/>
      <c r="BH83" s="45"/>
      <c r="BI83" s="45"/>
      <c r="BJ83" s="45"/>
      <c r="BK83" s="45"/>
      <c r="BL83" s="45"/>
      <c r="BM83" s="45"/>
      <c r="BN83" s="45"/>
      <c r="BO83" s="45"/>
      <c r="BP83" s="45"/>
      <c r="BQ83" s="45"/>
      <c r="BR83" s="45"/>
      <c r="BS83" s="45"/>
      <c r="BT83" s="45"/>
      <c r="BU83" s="45"/>
      <c r="BV83" s="45"/>
      <c r="BW83" s="45"/>
      <c r="BX83" s="45"/>
      <c r="BY83" s="45"/>
      <c r="BZ83" s="45"/>
      <c r="CA83" s="45"/>
      <c r="CB83" s="45"/>
      <c r="CC83" s="42"/>
    </row>
    <row r="84" spans="32:81" hidden="1" x14ac:dyDescent="0.3">
      <c r="AF84" s="43">
        <f>COUNTIFS($AJ$49:$BC$49,"MAT",AJ84:BC84,"P")</f>
        <v>0</v>
      </c>
      <c r="AG84" s="43">
        <f>COUNTIFS($AJ$49:$BC$49,"PRIM",AJ84:BC84,"P")</f>
        <v>0</v>
      </c>
      <c r="AH84" s="44" t="str">
        <f t="shared" si="44"/>
        <v/>
      </c>
      <c r="AI84" s="42"/>
      <c r="AJ84" s="45"/>
      <c r="AK84" s="45"/>
      <c r="AL84" s="45"/>
      <c r="AM84" s="45"/>
      <c r="AN84" s="45"/>
      <c r="AO84" s="45"/>
      <c r="AP84" s="45"/>
      <c r="AQ84" s="45"/>
      <c r="AR84" s="45"/>
      <c r="AS84" s="45"/>
      <c r="AT84" s="45"/>
      <c r="AU84" s="45"/>
      <c r="AV84" s="45"/>
      <c r="AW84" s="45"/>
      <c r="AX84" s="45"/>
      <c r="AY84" s="45"/>
      <c r="AZ84" s="45"/>
      <c r="BA84" s="45"/>
      <c r="BB84" s="45"/>
      <c r="BC84" s="45"/>
      <c r="BD84" s="42"/>
    </row>
    <row r="85" spans="32:81" hidden="1" x14ac:dyDescent="0.3"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42"/>
      <c r="AR85" s="42"/>
      <c r="AS85" s="42"/>
      <c r="AT85" s="42"/>
      <c r="AU85" s="42"/>
      <c r="AV85" s="42"/>
      <c r="AW85" s="42"/>
      <c r="AX85" s="42"/>
      <c r="AY85" s="42"/>
      <c r="AZ85" s="42"/>
      <c r="BA85" s="42"/>
      <c r="BB85" s="42"/>
      <c r="BC85" s="42"/>
      <c r="BD85" s="42"/>
    </row>
    <row r="86" spans="32:81" hidden="1" x14ac:dyDescent="0.3"/>
    <row r="87" spans="32:81" hidden="1" x14ac:dyDescent="0.3">
      <c r="AF87" s="41"/>
      <c r="AG87" s="41"/>
      <c r="AH87" s="41"/>
      <c r="AI87" s="41"/>
      <c r="AJ87" s="41"/>
      <c r="AK87" s="41"/>
      <c r="AL87" s="41"/>
      <c r="AM87" s="41"/>
      <c r="AN87" s="41"/>
      <c r="AO87" s="41"/>
      <c r="AP87" s="41"/>
      <c r="AQ87" s="41"/>
      <c r="AR87" s="41"/>
      <c r="AS87" s="42"/>
      <c r="AT87" s="42"/>
      <c r="AU87" s="42"/>
      <c r="AV87" s="42"/>
      <c r="AW87" s="42"/>
      <c r="AX87" s="42"/>
      <c r="AY87" s="42"/>
      <c r="AZ87" s="41"/>
      <c r="BA87" s="42"/>
      <c r="BB87" s="17" t="s">
        <v>57</v>
      </c>
      <c r="BC87" s="48" t="s">
        <v>58</v>
      </c>
      <c r="BD87" s="42"/>
    </row>
    <row r="88" spans="32:81" hidden="1" x14ac:dyDescent="0.3">
      <c r="AF88" s="41"/>
      <c r="AG88" s="41"/>
      <c r="AH88" s="41"/>
      <c r="AI88" s="41"/>
      <c r="AJ88" s="41"/>
      <c r="AK88" s="41"/>
      <c r="AL88" s="41"/>
      <c r="AM88" s="41"/>
      <c r="AN88" s="41"/>
      <c r="AO88" s="41"/>
      <c r="AP88" s="41"/>
      <c r="AQ88" s="41"/>
      <c r="AR88" s="41"/>
      <c r="AS88" s="42"/>
      <c r="AT88" s="42"/>
      <c r="AU88" s="42"/>
      <c r="AV88" s="42"/>
      <c r="AW88" s="42"/>
      <c r="AX88" s="42"/>
      <c r="AY88" s="42"/>
      <c r="AZ88" s="41"/>
      <c r="BA88" s="42"/>
      <c r="BB88" s="18" t="s">
        <v>59</v>
      </c>
      <c r="BC88" s="48" t="s">
        <v>60</v>
      </c>
      <c r="BD88" s="42"/>
    </row>
    <row r="89" spans="32:81" ht="15" hidden="1" thickBot="1" x14ac:dyDescent="0.35">
      <c r="AF89" s="41"/>
      <c r="AG89" s="41"/>
      <c r="AH89" s="41"/>
      <c r="AI89" s="41"/>
      <c r="AJ89" s="41"/>
      <c r="AK89" s="41"/>
      <c r="AL89" s="41"/>
      <c r="AM89" s="41"/>
      <c r="AN89" s="41"/>
      <c r="AO89" s="41"/>
      <c r="AP89" s="41"/>
      <c r="AQ89" s="41"/>
      <c r="AR89" s="41"/>
      <c r="AS89" s="41"/>
      <c r="AT89" s="41"/>
      <c r="AU89" s="41"/>
      <c r="AV89" s="41"/>
      <c r="AW89" s="41"/>
      <c r="AX89" s="41"/>
      <c r="AY89" s="41"/>
      <c r="AZ89" s="41"/>
      <c r="BA89" s="42"/>
      <c r="BB89" s="19" t="s">
        <v>61</v>
      </c>
      <c r="BC89" s="48" t="s">
        <v>62</v>
      </c>
      <c r="BD89" s="42"/>
    </row>
    <row r="90" spans="32:81" hidden="1" x14ac:dyDescent="0.3">
      <c r="AF90" s="42"/>
      <c r="AG90" s="42"/>
      <c r="AH90" s="42"/>
      <c r="AI90" s="233" t="s">
        <v>63</v>
      </c>
      <c r="AJ90" s="234"/>
      <c r="AK90" s="86"/>
      <c r="AL90" s="86"/>
      <c r="AM90" s="120"/>
      <c r="AN90" s="120"/>
      <c r="AO90" s="219">
        <v>45566</v>
      </c>
      <c r="AP90" s="220"/>
      <c r="AQ90" s="42"/>
      <c r="AR90" s="42"/>
      <c r="AS90" s="221" t="s">
        <v>64</v>
      </c>
      <c r="AT90" s="222"/>
      <c r="AU90" s="225" t="str">
        <f>TEXT(AO90,"mmmm")</f>
        <v>octobre</v>
      </c>
      <c r="AV90" s="225"/>
      <c r="AW90" s="225"/>
      <c r="AX90" s="225"/>
      <c r="AY90" s="226"/>
      <c r="AZ90" s="41"/>
      <c r="BA90" s="42"/>
      <c r="BB90" s="20" t="s">
        <v>36</v>
      </c>
      <c r="BC90" s="48" t="s">
        <v>65</v>
      </c>
      <c r="BD90" s="42"/>
    </row>
    <row r="91" spans="32:81" ht="15" hidden="1" thickBot="1" x14ac:dyDescent="0.35">
      <c r="AF91" s="42"/>
      <c r="AG91" s="42"/>
      <c r="AH91" s="42"/>
      <c r="AI91" s="229" t="s">
        <v>66</v>
      </c>
      <c r="AJ91" s="230"/>
      <c r="AK91" s="87"/>
      <c r="AL91" s="87"/>
      <c r="AM91" s="119"/>
      <c r="AN91" s="119"/>
      <c r="AO91" s="231">
        <f>EOMONTH(AO90,0)</f>
        <v>45596</v>
      </c>
      <c r="AP91" s="232"/>
      <c r="AQ91" s="42"/>
      <c r="AR91" s="42"/>
      <c r="AS91" s="223"/>
      <c r="AT91" s="224"/>
      <c r="AU91" s="227"/>
      <c r="AV91" s="227"/>
      <c r="AW91" s="227"/>
      <c r="AX91" s="227"/>
      <c r="AY91" s="228"/>
      <c r="AZ91" s="41"/>
      <c r="BA91" s="42"/>
      <c r="BB91" s="21" t="s">
        <v>67</v>
      </c>
      <c r="BC91" s="48" t="s">
        <v>68</v>
      </c>
      <c r="BD91" s="42"/>
    </row>
    <row r="92" spans="32:81" ht="15" hidden="1" thickBot="1" x14ac:dyDescent="0.35">
      <c r="AF92" s="41"/>
      <c r="AG92" s="41"/>
      <c r="AH92" s="41"/>
      <c r="AI92" s="41"/>
      <c r="AJ92" s="41"/>
      <c r="AK92" s="41"/>
      <c r="AL92" s="41"/>
      <c r="AM92" s="41"/>
      <c r="AN92" s="41"/>
      <c r="AO92" s="41"/>
      <c r="AP92" s="41"/>
      <c r="AQ92" s="41"/>
      <c r="AR92" s="41"/>
      <c r="AS92" s="41"/>
      <c r="AT92" s="41"/>
      <c r="AU92" s="41"/>
      <c r="AV92" s="41"/>
      <c r="AW92" s="41"/>
      <c r="AX92" s="41"/>
      <c r="AY92" s="41"/>
      <c r="AZ92" s="41"/>
      <c r="BA92" s="42"/>
      <c r="BB92" s="22" t="s">
        <v>69</v>
      </c>
      <c r="BC92" s="48" t="s">
        <v>70</v>
      </c>
      <c r="BD92" s="42"/>
    </row>
    <row r="93" spans="32:81" ht="15.6" hidden="1" x14ac:dyDescent="0.3">
      <c r="AF93" s="41"/>
      <c r="AG93" s="41"/>
      <c r="AH93" s="42"/>
      <c r="AI93" s="23" t="s">
        <v>71</v>
      </c>
      <c r="AJ93" s="24">
        <f t="shared" ref="AJ93:BC93" si="46">COUNTIF(AJ101:AJ128,"P")</f>
        <v>0</v>
      </c>
      <c r="AK93" s="54"/>
      <c r="AL93" s="54"/>
      <c r="AM93" s="123"/>
      <c r="AN93" s="123"/>
      <c r="AO93" s="25">
        <f t="shared" si="46"/>
        <v>0</v>
      </c>
      <c r="AP93" s="25">
        <f t="shared" si="46"/>
        <v>0</v>
      </c>
      <c r="AQ93" s="25">
        <f t="shared" si="46"/>
        <v>0</v>
      </c>
      <c r="AR93" s="25">
        <f t="shared" si="46"/>
        <v>0</v>
      </c>
      <c r="AS93" s="25">
        <f t="shared" si="46"/>
        <v>0</v>
      </c>
      <c r="AT93" s="25">
        <f t="shared" si="46"/>
        <v>0</v>
      </c>
      <c r="AU93" s="25">
        <f t="shared" si="46"/>
        <v>0</v>
      </c>
      <c r="AV93" s="25">
        <f t="shared" si="46"/>
        <v>0</v>
      </c>
      <c r="AW93" s="25">
        <f t="shared" si="46"/>
        <v>0</v>
      </c>
      <c r="AX93" s="25">
        <f t="shared" si="46"/>
        <v>0</v>
      </c>
      <c r="AY93" s="25">
        <f t="shared" si="46"/>
        <v>0</v>
      </c>
      <c r="AZ93" s="25">
        <f t="shared" si="46"/>
        <v>0</v>
      </c>
      <c r="BA93" s="25">
        <f t="shared" si="46"/>
        <v>0</v>
      </c>
      <c r="BB93" s="25">
        <f t="shared" si="46"/>
        <v>0</v>
      </c>
      <c r="BC93" s="26">
        <f t="shared" si="46"/>
        <v>0</v>
      </c>
      <c r="BD93" s="42"/>
    </row>
    <row r="94" spans="32:81" ht="15.6" hidden="1" x14ac:dyDescent="0.3">
      <c r="AF94" s="41"/>
      <c r="AG94" s="41"/>
      <c r="AH94" s="42"/>
      <c r="AI94" s="60" t="s">
        <v>86</v>
      </c>
      <c r="AJ94" s="53">
        <f>0+0</f>
        <v>0</v>
      </c>
      <c r="AK94" s="55"/>
      <c r="AL94" s="55"/>
      <c r="AM94" s="55"/>
      <c r="AN94" s="55"/>
      <c r="AO94" s="55">
        <f t="shared" ref="AO94:BC94" si="47">0+0</f>
        <v>0</v>
      </c>
      <c r="AP94" s="55">
        <f t="shared" si="47"/>
        <v>0</v>
      </c>
      <c r="AQ94" s="55">
        <f t="shared" si="47"/>
        <v>0</v>
      </c>
      <c r="AR94" s="55">
        <f t="shared" si="47"/>
        <v>0</v>
      </c>
      <c r="AS94" s="55">
        <f t="shared" si="47"/>
        <v>0</v>
      </c>
      <c r="AT94" s="55">
        <f t="shared" si="47"/>
        <v>0</v>
      </c>
      <c r="AU94" s="55">
        <f t="shared" si="47"/>
        <v>0</v>
      </c>
      <c r="AV94" s="55">
        <f t="shared" si="47"/>
        <v>0</v>
      </c>
      <c r="AW94" s="55">
        <f t="shared" si="47"/>
        <v>0</v>
      </c>
      <c r="AX94" s="55">
        <f>0+0</f>
        <v>0</v>
      </c>
      <c r="AY94" s="55">
        <f t="shared" si="47"/>
        <v>0</v>
      </c>
      <c r="AZ94" s="55">
        <f t="shared" si="47"/>
        <v>0</v>
      </c>
      <c r="BA94" s="55">
        <f t="shared" si="47"/>
        <v>0</v>
      </c>
      <c r="BB94" s="55">
        <f t="shared" si="47"/>
        <v>0</v>
      </c>
      <c r="BC94" s="61">
        <f t="shared" si="47"/>
        <v>0</v>
      </c>
      <c r="BD94" s="42"/>
    </row>
    <row r="95" spans="32:81" ht="15.6" hidden="1" x14ac:dyDescent="0.3">
      <c r="AF95" s="41"/>
      <c r="AG95" s="41"/>
      <c r="AH95" s="42"/>
      <c r="AI95" s="27" t="s">
        <v>87</v>
      </c>
      <c r="AJ95" s="28">
        <f>0+0</f>
        <v>0</v>
      </c>
      <c r="AK95" s="88"/>
      <c r="AL95" s="88"/>
      <c r="AM95" s="124"/>
      <c r="AN95" s="124"/>
      <c r="AO95" s="29">
        <f t="shared" ref="AO95:BC95" si="48">0+0</f>
        <v>0</v>
      </c>
      <c r="AP95" s="29">
        <f t="shared" si="48"/>
        <v>0</v>
      </c>
      <c r="AQ95" s="29">
        <f t="shared" si="48"/>
        <v>0</v>
      </c>
      <c r="AR95" s="29">
        <f t="shared" si="48"/>
        <v>0</v>
      </c>
      <c r="AS95" s="29">
        <f t="shared" si="48"/>
        <v>0</v>
      </c>
      <c r="AT95" s="29">
        <f t="shared" si="48"/>
        <v>0</v>
      </c>
      <c r="AU95" s="29">
        <f t="shared" si="48"/>
        <v>0</v>
      </c>
      <c r="AV95" s="29">
        <f t="shared" si="48"/>
        <v>0</v>
      </c>
      <c r="AW95" s="29">
        <f t="shared" si="48"/>
        <v>0</v>
      </c>
      <c r="AX95" s="29">
        <f t="shared" si="48"/>
        <v>0</v>
      </c>
      <c r="AY95" s="29">
        <f t="shared" si="48"/>
        <v>0</v>
      </c>
      <c r="AZ95" s="29">
        <f t="shared" si="48"/>
        <v>0</v>
      </c>
      <c r="BA95" s="29">
        <f t="shared" si="48"/>
        <v>0</v>
      </c>
      <c r="BB95" s="29">
        <f t="shared" si="48"/>
        <v>0</v>
      </c>
      <c r="BC95" s="30">
        <f t="shared" si="48"/>
        <v>0</v>
      </c>
      <c r="BD95" s="42"/>
    </row>
    <row r="96" spans="32:81" ht="16.2" hidden="1" thickBot="1" x14ac:dyDescent="0.35">
      <c r="AF96" s="41"/>
      <c r="AG96" s="41"/>
      <c r="AH96" s="42"/>
      <c r="AI96" s="31" t="s">
        <v>72</v>
      </c>
      <c r="AJ96" s="32">
        <f t="shared" ref="AJ96" si="49">PRODUCT(AJ93,0)+AJ94+AJ95</f>
        <v>0</v>
      </c>
      <c r="AK96" s="70"/>
      <c r="AL96" s="70"/>
      <c r="AM96" s="125"/>
      <c r="AN96" s="125"/>
      <c r="AO96" s="56">
        <f t="shared" ref="AO96" si="50">PRODUCT(AO93,0)+AO94+AO95</f>
        <v>0</v>
      </c>
      <c r="AP96" s="56">
        <f t="shared" ref="AP96" si="51">PRODUCT(AP93,0)+AP94+AP95</f>
        <v>0</v>
      </c>
      <c r="AQ96" s="56">
        <f t="shared" ref="AQ96" si="52">PRODUCT(AQ93,0)+AQ94+AQ95</f>
        <v>0</v>
      </c>
      <c r="AR96" s="56">
        <f t="shared" ref="AR96" si="53">PRODUCT(AR93,0)+AR94+AR95</f>
        <v>0</v>
      </c>
      <c r="AS96" s="56">
        <f t="shared" ref="AS96" si="54">PRODUCT(AS93,0)+AS94+AS95</f>
        <v>0</v>
      </c>
      <c r="AT96" s="56">
        <f t="shared" ref="AT96" si="55">PRODUCT(AT93,0)+AT94+AT95</f>
        <v>0</v>
      </c>
      <c r="AU96" s="56">
        <f t="shared" ref="AU96" si="56">PRODUCT(AU93,0)+AU94+AU95</f>
        <v>0</v>
      </c>
      <c r="AV96" s="56">
        <f t="shared" ref="AV96" si="57">PRODUCT(AV93,0)+AV94+AV95</f>
        <v>0</v>
      </c>
      <c r="AW96" s="56">
        <f t="shared" ref="AW96" si="58">PRODUCT(AW93,0)+AW94+AW95</f>
        <v>0</v>
      </c>
      <c r="AX96" s="56">
        <f t="shared" ref="AX96" si="59">PRODUCT(AX93,0)+AX94+AX95</f>
        <v>0</v>
      </c>
      <c r="AY96" s="56">
        <f t="shared" ref="AY96" si="60">PRODUCT(AY93,0)+AY94+AY95</f>
        <v>0</v>
      </c>
      <c r="AZ96" s="56">
        <f t="shared" ref="AZ96" si="61">PRODUCT(AZ93,0)+AZ94+AZ95</f>
        <v>0</v>
      </c>
      <c r="BA96" s="56">
        <f t="shared" ref="BA96" si="62">PRODUCT(BA93,0)+BA94+BA95</f>
        <v>0</v>
      </c>
      <c r="BB96" s="56">
        <f t="shared" ref="BB96" si="63">PRODUCT(BB93,0)+BB94+BB95</f>
        <v>0</v>
      </c>
      <c r="BC96" s="62">
        <f t="shared" ref="BC96" si="64">PRODUCT(BC93,0)+BC94+BC95</f>
        <v>0</v>
      </c>
      <c r="BD96" s="42"/>
    </row>
    <row r="97" spans="32:56" ht="15" hidden="1" thickBot="1" x14ac:dyDescent="0.35">
      <c r="AF97" s="41"/>
      <c r="AG97" s="41"/>
      <c r="AH97" s="42"/>
      <c r="AI97" s="41"/>
      <c r="AJ97" s="43"/>
      <c r="AK97" s="43"/>
      <c r="AL97" s="43"/>
      <c r="AM97" s="43"/>
      <c r="AN97" s="43"/>
      <c r="AO97" s="43"/>
      <c r="AP97" s="43"/>
      <c r="AQ97" s="43"/>
      <c r="AR97" s="43"/>
      <c r="AS97" s="43"/>
      <c r="AT97" s="43"/>
      <c r="AU97" s="43"/>
      <c r="AV97" s="43"/>
      <c r="AW97" s="43"/>
      <c r="AX97" s="43"/>
      <c r="AY97" s="43"/>
      <c r="AZ97" s="43"/>
      <c r="BA97" s="43"/>
      <c r="BB97" s="43"/>
      <c r="BC97" s="43"/>
      <c r="BD97" s="42"/>
    </row>
    <row r="98" spans="32:56" hidden="1" x14ac:dyDescent="0.3">
      <c r="AF98" s="41"/>
      <c r="AG98" s="41"/>
      <c r="AH98" s="42"/>
      <c r="AI98" s="235" t="s">
        <v>73</v>
      </c>
      <c r="AJ98" s="35">
        <v>45200</v>
      </c>
      <c r="AK98" s="35"/>
      <c r="AL98" s="35"/>
      <c r="AM98" s="121"/>
      <c r="AN98" s="121"/>
      <c r="AO98" s="35">
        <v>45200</v>
      </c>
      <c r="AP98" s="35">
        <v>45200</v>
      </c>
      <c r="AQ98" s="35">
        <v>45200</v>
      </c>
      <c r="AR98" s="35">
        <v>45200</v>
      </c>
      <c r="AS98" s="35">
        <v>45200</v>
      </c>
      <c r="AT98" s="35">
        <v>45200</v>
      </c>
      <c r="AU98" s="35">
        <v>45200</v>
      </c>
      <c r="AV98" s="35">
        <v>45200</v>
      </c>
      <c r="AW98" s="35">
        <v>45200</v>
      </c>
      <c r="AX98" s="35">
        <v>45200</v>
      </c>
      <c r="AY98" s="36"/>
      <c r="AZ98" s="35"/>
      <c r="BA98" s="36"/>
      <c r="BB98" s="35"/>
      <c r="BC98" s="36"/>
      <c r="BD98" s="42"/>
    </row>
    <row r="99" spans="32:56" ht="15" hidden="1" thickBot="1" x14ac:dyDescent="0.35">
      <c r="AF99" s="41"/>
      <c r="AG99" s="41"/>
      <c r="AH99" s="42"/>
      <c r="AI99" s="236"/>
      <c r="AJ99" s="37">
        <v>45230</v>
      </c>
      <c r="AK99" s="37"/>
      <c r="AL99" s="37"/>
      <c r="AM99" s="122"/>
      <c r="AN99" s="122"/>
      <c r="AO99" s="37">
        <v>45230</v>
      </c>
      <c r="AP99" s="37">
        <v>45230</v>
      </c>
      <c r="AQ99" s="37">
        <v>45230</v>
      </c>
      <c r="AR99" s="37">
        <v>45230</v>
      </c>
      <c r="AS99" s="37">
        <v>45230</v>
      </c>
      <c r="AT99" s="37">
        <v>45230</v>
      </c>
      <c r="AU99" s="37">
        <v>45230</v>
      </c>
      <c r="AV99" s="37">
        <v>45230</v>
      </c>
      <c r="AW99" s="37">
        <v>45230</v>
      </c>
      <c r="AX99" s="37">
        <v>45230</v>
      </c>
      <c r="AY99" s="38"/>
      <c r="AZ99" s="37"/>
      <c r="BA99" s="38"/>
      <c r="BB99" s="37"/>
      <c r="BC99" s="38"/>
      <c r="BD99" s="42"/>
    </row>
    <row r="100" spans="32:56" ht="15" hidden="1" thickBot="1" x14ac:dyDescent="0.35">
      <c r="AF100" s="43" t="s">
        <v>4</v>
      </c>
      <c r="AG100" s="43" t="s">
        <v>6</v>
      </c>
      <c r="AH100" s="42"/>
      <c r="AI100" s="39" t="s">
        <v>74</v>
      </c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  <c r="AW100" s="40"/>
      <c r="AX100" s="40"/>
      <c r="AY100" s="46"/>
      <c r="AZ100" s="46"/>
      <c r="BA100" s="46"/>
      <c r="BB100" s="46"/>
      <c r="BC100" s="46"/>
      <c r="BD100" s="42"/>
    </row>
    <row r="101" spans="32:56" hidden="1" x14ac:dyDescent="0.3">
      <c r="AF101" s="43">
        <f>COUNTIFS($AJ$97:$BC$97,"MAT",AJ101:BC101,"P")</f>
        <v>0</v>
      </c>
      <c r="AG101" s="43">
        <f>COUNTIFS($AJ$97:$BC$97,"PRIM",AJ101:BC101,"P")</f>
        <v>0</v>
      </c>
      <c r="AH101" s="44">
        <f>AO90</f>
        <v>45566</v>
      </c>
      <c r="AI101" s="42"/>
      <c r="AJ101" s="45"/>
      <c r="AK101" s="45"/>
      <c r="AL101" s="45"/>
      <c r="AM101" s="45"/>
      <c r="AN101" s="45"/>
      <c r="AO101" s="45"/>
      <c r="AP101" s="45"/>
      <c r="AQ101" s="45"/>
      <c r="AR101" s="45"/>
      <c r="AS101" s="45"/>
      <c r="AT101" s="45"/>
      <c r="AU101" s="45"/>
      <c r="AV101" s="45"/>
      <c r="AW101" s="45"/>
      <c r="AX101" s="45"/>
      <c r="AY101" s="45"/>
      <c r="AZ101" s="45"/>
      <c r="BA101" s="45"/>
      <c r="BB101" s="45"/>
      <c r="BC101" s="45"/>
      <c r="BD101" s="42"/>
    </row>
    <row r="102" spans="32:56" hidden="1" x14ac:dyDescent="0.3">
      <c r="AF102" s="43">
        <f t="shared" ref="AF102:AF131" si="65">COUNTIFS($AJ$97:$BC$97,"MAT",AJ102:BC102,"P")</f>
        <v>0</v>
      </c>
      <c r="AG102" s="43">
        <f t="shared" ref="AG102:AG131" si="66">COUNTIFS($AJ$97:$BC$97,"PRIM",AJ102:BC102,"P")</f>
        <v>0</v>
      </c>
      <c r="AH102" s="44">
        <f t="shared" ref="AH102:AH131" si="67">IFERROR(IF(AH101+1&gt;$AO$91,"",AH101+1),"")</f>
        <v>45567</v>
      </c>
      <c r="AI102" s="42"/>
      <c r="AJ102" s="45"/>
      <c r="AK102" s="45"/>
      <c r="AL102" s="45"/>
      <c r="AM102" s="45"/>
      <c r="AN102" s="45"/>
      <c r="AO102" s="45"/>
      <c r="AP102" s="45"/>
      <c r="AQ102" s="45"/>
      <c r="AR102" s="45"/>
      <c r="AS102" s="45"/>
      <c r="AT102" s="45"/>
      <c r="AU102" s="45"/>
      <c r="AV102" s="45"/>
      <c r="AW102" s="45"/>
      <c r="AX102" s="45"/>
      <c r="AY102" s="45"/>
      <c r="AZ102" s="45"/>
      <c r="BA102" s="45"/>
      <c r="BB102" s="45"/>
      <c r="BC102" s="45"/>
      <c r="BD102" s="42"/>
    </row>
    <row r="103" spans="32:56" hidden="1" x14ac:dyDescent="0.3">
      <c r="AF103" s="43">
        <f t="shared" si="65"/>
        <v>0</v>
      </c>
      <c r="AG103" s="43">
        <f t="shared" si="66"/>
        <v>0</v>
      </c>
      <c r="AH103" s="44">
        <f t="shared" si="67"/>
        <v>45568</v>
      </c>
      <c r="AI103" s="42"/>
      <c r="AJ103" s="45"/>
      <c r="AK103" s="45"/>
      <c r="AL103" s="45"/>
      <c r="AM103" s="45"/>
      <c r="AN103" s="45"/>
      <c r="AO103" s="45"/>
      <c r="AP103" s="45"/>
      <c r="AQ103" s="45"/>
      <c r="AR103" s="45"/>
      <c r="AS103" s="45"/>
      <c r="AT103" s="45"/>
      <c r="AU103" s="45"/>
      <c r="AV103" s="45"/>
      <c r="AW103" s="45"/>
      <c r="AX103" s="45"/>
      <c r="AY103" s="45"/>
      <c r="AZ103" s="45"/>
      <c r="BA103" s="45"/>
      <c r="BB103" s="45"/>
      <c r="BC103" s="45"/>
      <c r="BD103" s="42"/>
    </row>
    <row r="104" spans="32:56" hidden="1" x14ac:dyDescent="0.3">
      <c r="AF104" s="43">
        <f t="shared" si="65"/>
        <v>0</v>
      </c>
      <c r="AG104" s="43">
        <f t="shared" si="66"/>
        <v>0</v>
      </c>
      <c r="AH104" s="44">
        <f t="shared" si="67"/>
        <v>45569</v>
      </c>
      <c r="AI104" s="42"/>
      <c r="AJ104" s="45"/>
      <c r="AK104" s="45"/>
      <c r="AL104" s="45"/>
      <c r="AM104" s="45"/>
      <c r="AN104" s="45"/>
      <c r="AO104" s="45"/>
      <c r="AP104" s="45"/>
      <c r="AQ104" s="45"/>
      <c r="AR104" s="45"/>
      <c r="AS104" s="45"/>
      <c r="AT104" s="45"/>
      <c r="AU104" s="45"/>
      <c r="AV104" s="45"/>
      <c r="AW104" s="45"/>
      <c r="AX104" s="45"/>
      <c r="AY104" s="45"/>
      <c r="AZ104" s="45"/>
      <c r="BA104" s="45"/>
      <c r="BB104" s="45"/>
      <c r="BC104" s="45"/>
      <c r="BD104" s="42"/>
    </row>
    <row r="105" spans="32:56" hidden="1" x14ac:dyDescent="0.3">
      <c r="AF105" s="43">
        <f t="shared" si="65"/>
        <v>0</v>
      </c>
      <c r="AG105" s="43">
        <f t="shared" si="66"/>
        <v>0</v>
      </c>
      <c r="AH105" s="44">
        <f t="shared" si="67"/>
        <v>45570</v>
      </c>
      <c r="AI105" s="42"/>
      <c r="AJ105" s="45"/>
      <c r="AK105" s="45"/>
      <c r="AL105" s="45"/>
      <c r="AM105" s="45"/>
      <c r="AN105" s="45"/>
      <c r="AO105" s="45"/>
      <c r="AP105" s="45"/>
      <c r="AQ105" s="45"/>
      <c r="AR105" s="45"/>
      <c r="AS105" s="45"/>
      <c r="AT105" s="45"/>
      <c r="AU105" s="45"/>
      <c r="AV105" s="45"/>
      <c r="AW105" s="45"/>
      <c r="AX105" s="45"/>
      <c r="AY105" s="45"/>
      <c r="AZ105" s="45"/>
      <c r="BA105" s="45"/>
      <c r="BB105" s="45"/>
      <c r="BC105" s="45"/>
      <c r="BD105" s="42"/>
    </row>
    <row r="106" spans="32:56" hidden="1" x14ac:dyDescent="0.3">
      <c r="AF106" s="43">
        <f t="shared" si="65"/>
        <v>0</v>
      </c>
      <c r="AG106" s="43">
        <f t="shared" si="66"/>
        <v>0</v>
      </c>
      <c r="AH106" s="44">
        <f t="shared" si="67"/>
        <v>45571</v>
      </c>
      <c r="AI106" s="42"/>
      <c r="AJ106" s="45"/>
      <c r="AK106" s="45"/>
      <c r="AL106" s="45"/>
      <c r="AM106" s="45"/>
      <c r="AN106" s="45"/>
      <c r="AO106" s="45"/>
      <c r="AP106" s="45"/>
      <c r="AQ106" s="45"/>
      <c r="AR106" s="45"/>
      <c r="AS106" s="45"/>
      <c r="AT106" s="45"/>
      <c r="AU106" s="45"/>
      <c r="AV106" s="45"/>
      <c r="AW106" s="45"/>
      <c r="AX106" s="45"/>
      <c r="AY106" s="45"/>
      <c r="AZ106" s="45"/>
      <c r="BA106" s="45"/>
      <c r="BB106" s="45"/>
      <c r="BC106" s="45"/>
      <c r="BD106" s="42"/>
    </row>
    <row r="107" spans="32:56" hidden="1" x14ac:dyDescent="0.3">
      <c r="AF107" s="43">
        <f t="shared" si="65"/>
        <v>0</v>
      </c>
      <c r="AG107" s="43">
        <f t="shared" si="66"/>
        <v>0</v>
      </c>
      <c r="AH107" s="44">
        <f t="shared" si="67"/>
        <v>45572</v>
      </c>
      <c r="AI107" s="42"/>
      <c r="AJ107" s="45"/>
      <c r="AK107" s="45"/>
      <c r="AL107" s="45"/>
      <c r="AM107" s="45"/>
      <c r="AN107" s="45"/>
      <c r="AO107" s="45"/>
      <c r="AP107" s="45"/>
      <c r="AQ107" s="45"/>
      <c r="AR107" s="45"/>
      <c r="AS107" s="45"/>
      <c r="AT107" s="45"/>
      <c r="AU107" s="45"/>
      <c r="AV107" s="45"/>
      <c r="AW107" s="45"/>
      <c r="AX107" s="45"/>
      <c r="AY107" s="45"/>
      <c r="AZ107" s="45"/>
      <c r="BA107" s="45"/>
      <c r="BB107" s="45"/>
      <c r="BC107" s="45"/>
      <c r="BD107" s="42"/>
    </row>
    <row r="108" spans="32:56" hidden="1" x14ac:dyDescent="0.3">
      <c r="AF108" s="43">
        <f t="shared" si="65"/>
        <v>0</v>
      </c>
      <c r="AG108" s="43">
        <f t="shared" si="66"/>
        <v>0</v>
      </c>
      <c r="AH108" s="44">
        <f t="shared" si="67"/>
        <v>45573</v>
      </c>
      <c r="AI108" s="42"/>
      <c r="AJ108" s="45"/>
      <c r="AK108" s="45"/>
      <c r="AL108" s="45"/>
      <c r="AM108" s="45"/>
      <c r="AN108" s="45"/>
      <c r="AO108" s="45"/>
      <c r="AP108" s="45"/>
      <c r="AQ108" s="45"/>
      <c r="AR108" s="45"/>
      <c r="AS108" s="45"/>
      <c r="AT108" s="45"/>
      <c r="AU108" s="45"/>
      <c r="AV108" s="45"/>
      <c r="AW108" s="45"/>
      <c r="AX108" s="45"/>
      <c r="AY108" s="45"/>
      <c r="AZ108" s="45"/>
      <c r="BA108" s="45"/>
      <c r="BB108" s="45"/>
      <c r="BC108" s="45"/>
      <c r="BD108" s="42"/>
    </row>
    <row r="109" spans="32:56" hidden="1" x14ac:dyDescent="0.3">
      <c r="AF109" s="43">
        <f t="shared" si="65"/>
        <v>0</v>
      </c>
      <c r="AG109" s="43">
        <f t="shared" si="66"/>
        <v>0</v>
      </c>
      <c r="AH109" s="44">
        <f t="shared" si="67"/>
        <v>45574</v>
      </c>
      <c r="AI109" s="42"/>
      <c r="AJ109" s="45"/>
      <c r="AK109" s="45"/>
      <c r="AL109" s="45"/>
      <c r="AM109" s="45"/>
      <c r="AN109" s="45"/>
      <c r="AO109" s="45"/>
      <c r="AP109" s="45"/>
      <c r="AQ109" s="45"/>
      <c r="AR109" s="45"/>
      <c r="AS109" s="45"/>
      <c r="AT109" s="45"/>
      <c r="AU109" s="45"/>
      <c r="AV109" s="45"/>
      <c r="AW109" s="45"/>
      <c r="AX109" s="45"/>
      <c r="AY109" s="45"/>
      <c r="AZ109" s="45"/>
      <c r="BA109" s="45"/>
      <c r="BB109" s="45"/>
      <c r="BC109" s="45"/>
      <c r="BD109" s="42"/>
    </row>
    <row r="110" spans="32:56" hidden="1" x14ac:dyDescent="0.3">
      <c r="AF110" s="43">
        <f t="shared" si="65"/>
        <v>0</v>
      </c>
      <c r="AG110" s="43">
        <f t="shared" si="66"/>
        <v>0</v>
      </c>
      <c r="AH110" s="44">
        <f t="shared" si="67"/>
        <v>45575</v>
      </c>
      <c r="AI110" s="42"/>
      <c r="AJ110" s="45"/>
      <c r="AK110" s="45"/>
      <c r="AL110" s="45"/>
      <c r="AM110" s="45"/>
      <c r="AN110" s="45"/>
      <c r="AO110" s="45"/>
      <c r="AP110" s="45"/>
      <c r="AQ110" s="45"/>
      <c r="AR110" s="45"/>
      <c r="AS110" s="45"/>
      <c r="AT110" s="45"/>
      <c r="AU110" s="45"/>
      <c r="AV110" s="45"/>
      <c r="AW110" s="45"/>
      <c r="AX110" s="45"/>
      <c r="AY110" s="45"/>
      <c r="AZ110" s="45"/>
      <c r="BA110" s="45"/>
      <c r="BB110" s="45"/>
      <c r="BC110" s="45"/>
      <c r="BD110" s="42"/>
    </row>
    <row r="111" spans="32:56" hidden="1" x14ac:dyDescent="0.3">
      <c r="AF111" s="43">
        <f t="shared" si="65"/>
        <v>0</v>
      </c>
      <c r="AG111" s="43">
        <f t="shared" si="66"/>
        <v>0</v>
      </c>
      <c r="AH111" s="44">
        <f t="shared" si="67"/>
        <v>45576</v>
      </c>
      <c r="AI111" s="42"/>
      <c r="AJ111" s="45"/>
      <c r="AK111" s="45"/>
      <c r="AL111" s="45"/>
      <c r="AM111" s="45"/>
      <c r="AN111" s="45"/>
      <c r="AO111" s="45"/>
      <c r="AP111" s="45"/>
      <c r="AQ111" s="45"/>
      <c r="AR111" s="45"/>
      <c r="AS111" s="45"/>
      <c r="AT111" s="45"/>
      <c r="AU111" s="45"/>
      <c r="AV111" s="45"/>
      <c r="AW111" s="45"/>
      <c r="AX111" s="45"/>
      <c r="AY111" s="45"/>
      <c r="AZ111" s="45"/>
      <c r="BA111" s="45"/>
      <c r="BB111" s="45"/>
      <c r="BC111" s="45"/>
      <c r="BD111" s="42"/>
    </row>
    <row r="112" spans="32:56" hidden="1" x14ac:dyDescent="0.3">
      <c r="AF112" s="43">
        <f t="shared" si="65"/>
        <v>0</v>
      </c>
      <c r="AG112" s="43">
        <f t="shared" si="66"/>
        <v>0</v>
      </c>
      <c r="AH112" s="44">
        <f t="shared" si="67"/>
        <v>45577</v>
      </c>
      <c r="AI112" s="42"/>
      <c r="AJ112" s="45"/>
      <c r="AK112" s="45"/>
      <c r="AL112" s="45"/>
      <c r="AM112" s="45"/>
      <c r="AN112" s="45"/>
      <c r="AO112" s="45"/>
      <c r="AP112" s="45"/>
      <c r="AQ112" s="45"/>
      <c r="AR112" s="45"/>
      <c r="AS112" s="45"/>
      <c r="AT112" s="45"/>
      <c r="AU112" s="45"/>
      <c r="AV112" s="45"/>
      <c r="AW112" s="45"/>
      <c r="AX112" s="45"/>
      <c r="AY112" s="45"/>
      <c r="AZ112" s="45"/>
      <c r="BA112" s="45"/>
      <c r="BB112" s="45"/>
      <c r="BC112" s="45"/>
      <c r="BD112" s="42"/>
    </row>
    <row r="113" spans="32:56" hidden="1" x14ac:dyDescent="0.3">
      <c r="AF113" s="43">
        <f t="shared" si="65"/>
        <v>0</v>
      </c>
      <c r="AG113" s="43">
        <f t="shared" si="66"/>
        <v>0</v>
      </c>
      <c r="AH113" s="44">
        <f t="shared" si="67"/>
        <v>45578</v>
      </c>
      <c r="AI113" s="42"/>
      <c r="AJ113" s="45"/>
      <c r="AK113" s="45"/>
      <c r="AL113" s="45"/>
      <c r="AM113" s="45"/>
      <c r="AN113" s="45"/>
      <c r="AO113" s="45"/>
      <c r="AP113" s="45"/>
      <c r="AQ113" s="45"/>
      <c r="AR113" s="45"/>
      <c r="AS113" s="45"/>
      <c r="AT113" s="45"/>
      <c r="AU113" s="45"/>
      <c r="AV113" s="45"/>
      <c r="AW113" s="45"/>
      <c r="AX113" s="45"/>
      <c r="AY113" s="45"/>
      <c r="AZ113" s="45"/>
      <c r="BA113" s="45"/>
      <c r="BB113" s="45"/>
      <c r="BC113" s="45"/>
      <c r="BD113" s="42"/>
    </row>
    <row r="114" spans="32:56" hidden="1" x14ac:dyDescent="0.3">
      <c r="AF114" s="43">
        <f t="shared" si="65"/>
        <v>0</v>
      </c>
      <c r="AG114" s="43">
        <f t="shared" si="66"/>
        <v>0</v>
      </c>
      <c r="AH114" s="44">
        <f t="shared" si="67"/>
        <v>45579</v>
      </c>
      <c r="AI114" s="42"/>
      <c r="AJ114" s="45"/>
      <c r="AK114" s="45"/>
      <c r="AL114" s="45"/>
      <c r="AM114" s="45"/>
      <c r="AN114" s="45"/>
      <c r="AO114" s="45"/>
      <c r="AP114" s="45"/>
      <c r="AQ114" s="45"/>
      <c r="AR114" s="45"/>
      <c r="AS114" s="45"/>
      <c r="AT114" s="45"/>
      <c r="AU114" s="45"/>
      <c r="AV114" s="45"/>
      <c r="AW114" s="45"/>
      <c r="AX114" s="45"/>
      <c r="AY114" s="45"/>
      <c r="AZ114" s="45"/>
      <c r="BA114" s="45"/>
      <c r="BB114" s="45"/>
      <c r="BC114" s="45"/>
      <c r="BD114" s="42"/>
    </row>
    <row r="115" spans="32:56" hidden="1" x14ac:dyDescent="0.3">
      <c r="AF115" s="43">
        <f t="shared" si="65"/>
        <v>0</v>
      </c>
      <c r="AG115" s="43">
        <f t="shared" si="66"/>
        <v>0</v>
      </c>
      <c r="AH115" s="44">
        <f t="shared" si="67"/>
        <v>45580</v>
      </c>
      <c r="AI115" s="42"/>
      <c r="AJ115" s="45"/>
      <c r="AK115" s="45"/>
      <c r="AL115" s="45"/>
      <c r="AM115" s="45"/>
      <c r="AN115" s="45"/>
      <c r="AO115" s="45"/>
      <c r="AP115" s="45"/>
      <c r="AQ115" s="45"/>
      <c r="AR115" s="45"/>
      <c r="AS115" s="45"/>
      <c r="AT115" s="45"/>
      <c r="AU115" s="45"/>
      <c r="AV115" s="45"/>
      <c r="AW115" s="45"/>
      <c r="AX115" s="45"/>
      <c r="AY115" s="45"/>
      <c r="AZ115" s="45"/>
      <c r="BA115" s="45"/>
      <c r="BB115" s="45"/>
      <c r="BC115" s="45"/>
      <c r="BD115" s="42"/>
    </row>
    <row r="116" spans="32:56" hidden="1" x14ac:dyDescent="0.3">
      <c r="AF116" s="43">
        <f t="shared" si="65"/>
        <v>0</v>
      </c>
      <c r="AG116" s="43">
        <f t="shared" si="66"/>
        <v>0</v>
      </c>
      <c r="AH116" s="44">
        <f t="shared" si="67"/>
        <v>45581</v>
      </c>
      <c r="AI116" s="42"/>
      <c r="AJ116" s="45"/>
      <c r="AK116" s="45"/>
      <c r="AL116" s="45"/>
      <c r="AM116" s="45"/>
      <c r="AN116" s="45"/>
      <c r="AO116" s="45"/>
      <c r="AP116" s="45"/>
      <c r="AQ116" s="45"/>
      <c r="AR116" s="45"/>
      <c r="AS116" s="45"/>
      <c r="AT116" s="45"/>
      <c r="AU116" s="45"/>
      <c r="AV116" s="45"/>
      <c r="AW116" s="45"/>
      <c r="AX116" s="45"/>
      <c r="AY116" s="45"/>
      <c r="AZ116" s="45"/>
      <c r="BA116" s="45"/>
      <c r="BB116" s="45"/>
      <c r="BC116" s="45"/>
      <c r="BD116" s="42"/>
    </row>
    <row r="117" spans="32:56" hidden="1" x14ac:dyDescent="0.3">
      <c r="AF117" s="43">
        <f t="shared" si="65"/>
        <v>0</v>
      </c>
      <c r="AG117" s="43">
        <f t="shared" si="66"/>
        <v>0</v>
      </c>
      <c r="AH117" s="44">
        <f t="shared" si="67"/>
        <v>45582</v>
      </c>
      <c r="AI117" s="42"/>
      <c r="AJ117" s="45"/>
      <c r="AK117" s="45"/>
      <c r="AL117" s="45"/>
      <c r="AM117" s="45"/>
      <c r="AN117" s="45"/>
      <c r="AO117" s="45"/>
      <c r="AP117" s="45"/>
      <c r="AQ117" s="45"/>
      <c r="AR117" s="45"/>
      <c r="AS117" s="45"/>
      <c r="AT117" s="45"/>
      <c r="AU117" s="45"/>
      <c r="AV117" s="45"/>
      <c r="AW117" s="45"/>
      <c r="AX117" s="45"/>
      <c r="AY117" s="45"/>
      <c r="AZ117" s="45"/>
      <c r="BA117" s="45"/>
      <c r="BB117" s="45"/>
      <c r="BC117" s="45"/>
      <c r="BD117" s="42"/>
    </row>
    <row r="118" spans="32:56" hidden="1" x14ac:dyDescent="0.3">
      <c r="AF118" s="43">
        <f t="shared" si="65"/>
        <v>0</v>
      </c>
      <c r="AG118" s="43">
        <f t="shared" si="66"/>
        <v>0</v>
      </c>
      <c r="AH118" s="44">
        <f t="shared" si="67"/>
        <v>45583</v>
      </c>
      <c r="AI118" s="42"/>
      <c r="AJ118" s="45"/>
      <c r="AK118" s="45"/>
      <c r="AL118" s="45"/>
      <c r="AM118" s="45"/>
      <c r="AN118" s="45"/>
      <c r="AO118" s="45"/>
      <c r="AP118" s="45"/>
      <c r="AQ118" s="45"/>
      <c r="AR118" s="45"/>
      <c r="AS118" s="45"/>
      <c r="AT118" s="45"/>
      <c r="AU118" s="45"/>
      <c r="AV118" s="45"/>
      <c r="AW118" s="45"/>
      <c r="AX118" s="45"/>
      <c r="AY118" s="45"/>
      <c r="AZ118" s="45"/>
      <c r="BA118" s="45"/>
      <c r="BB118" s="45"/>
      <c r="BC118" s="45"/>
      <c r="BD118" s="42"/>
    </row>
    <row r="119" spans="32:56" hidden="1" x14ac:dyDescent="0.3">
      <c r="AF119" s="43">
        <f t="shared" si="65"/>
        <v>0</v>
      </c>
      <c r="AG119" s="43">
        <f t="shared" si="66"/>
        <v>0</v>
      </c>
      <c r="AH119" s="44">
        <f t="shared" si="67"/>
        <v>45584</v>
      </c>
      <c r="AI119" s="42"/>
      <c r="AJ119" s="45"/>
      <c r="AK119" s="45"/>
      <c r="AL119" s="45"/>
      <c r="AM119" s="45"/>
      <c r="AN119" s="45"/>
      <c r="AO119" s="45"/>
      <c r="AP119" s="45"/>
      <c r="AQ119" s="45"/>
      <c r="AR119" s="45"/>
      <c r="AS119" s="45"/>
      <c r="AT119" s="45"/>
      <c r="AU119" s="45"/>
      <c r="AV119" s="45"/>
      <c r="AW119" s="45"/>
      <c r="AX119" s="45"/>
      <c r="AY119" s="45"/>
      <c r="AZ119" s="45"/>
      <c r="BA119" s="45"/>
      <c r="BB119" s="45"/>
      <c r="BC119" s="45"/>
      <c r="BD119" s="42"/>
    </row>
    <row r="120" spans="32:56" hidden="1" x14ac:dyDescent="0.3">
      <c r="AF120" s="43">
        <f t="shared" si="65"/>
        <v>0</v>
      </c>
      <c r="AG120" s="43">
        <f t="shared" si="66"/>
        <v>0</v>
      </c>
      <c r="AH120" s="44">
        <f t="shared" si="67"/>
        <v>45585</v>
      </c>
      <c r="AI120" s="42"/>
      <c r="AJ120" s="45"/>
      <c r="AK120" s="45"/>
      <c r="AL120" s="45"/>
      <c r="AM120" s="45"/>
      <c r="AN120" s="45"/>
      <c r="AO120" s="45"/>
      <c r="AP120" s="45"/>
      <c r="AQ120" s="45"/>
      <c r="AR120" s="45"/>
      <c r="AS120" s="45"/>
      <c r="AT120" s="45"/>
      <c r="AU120" s="45"/>
      <c r="AV120" s="45"/>
      <c r="AW120" s="45"/>
      <c r="AX120" s="45"/>
      <c r="AY120" s="45"/>
      <c r="AZ120" s="45"/>
      <c r="BA120" s="45"/>
      <c r="BB120" s="45"/>
      <c r="BC120" s="45"/>
      <c r="BD120" s="42"/>
    </row>
    <row r="121" spans="32:56" hidden="1" x14ac:dyDescent="0.3">
      <c r="AF121" s="43">
        <f t="shared" si="65"/>
        <v>0</v>
      </c>
      <c r="AG121" s="43">
        <f t="shared" si="66"/>
        <v>0</v>
      </c>
      <c r="AH121" s="44">
        <f t="shared" si="67"/>
        <v>45586</v>
      </c>
      <c r="AI121" s="42"/>
      <c r="AJ121" s="45"/>
      <c r="AK121" s="45"/>
      <c r="AL121" s="45"/>
      <c r="AM121" s="45"/>
      <c r="AN121" s="45"/>
      <c r="AO121" s="45"/>
      <c r="AP121" s="45"/>
      <c r="AQ121" s="45"/>
      <c r="AR121" s="45"/>
      <c r="AS121" s="45"/>
      <c r="AT121" s="45"/>
      <c r="AU121" s="45"/>
      <c r="AV121" s="45"/>
      <c r="AW121" s="45"/>
      <c r="AX121" s="45"/>
      <c r="AY121" s="45"/>
      <c r="AZ121" s="45"/>
      <c r="BA121" s="45"/>
      <c r="BB121" s="45"/>
      <c r="BC121" s="45"/>
      <c r="BD121" s="42"/>
    </row>
    <row r="122" spans="32:56" hidden="1" x14ac:dyDescent="0.3">
      <c r="AF122" s="43">
        <f t="shared" si="65"/>
        <v>0</v>
      </c>
      <c r="AG122" s="43">
        <f t="shared" si="66"/>
        <v>0</v>
      </c>
      <c r="AH122" s="44">
        <f t="shared" si="67"/>
        <v>45587</v>
      </c>
      <c r="AI122" s="42"/>
      <c r="AJ122" s="45"/>
      <c r="AK122" s="45"/>
      <c r="AL122" s="45"/>
      <c r="AM122" s="45"/>
      <c r="AN122" s="45"/>
      <c r="AO122" s="45"/>
      <c r="AP122" s="45"/>
      <c r="AQ122" s="45"/>
      <c r="AR122" s="45"/>
      <c r="AS122" s="45"/>
      <c r="AT122" s="45"/>
      <c r="AU122" s="45"/>
      <c r="AV122" s="45"/>
      <c r="AW122" s="45"/>
      <c r="AX122" s="45"/>
      <c r="AY122" s="45"/>
      <c r="AZ122" s="45"/>
      <c r="BA122" s="45"/>
      <c r="BB122" s="45"/>
      <c r="BC122" s="45"/>
      <c r="BD122" s="42"/>
    </row>
    <row r="123" spans="32:56" hidden="1" x14ac:dyDescent="0.3">
      <c r="AF123" s="43">
        <f t="shared" si="65"/>
        <v>0</v>
      </c>
      <c r="AG123" s="43">
        <f t="shared" si="66"/>
        <v>0</v>
      </c>
      <c r="AH123" s="44">
        <f t="shared" si="67"/>
        <v>45588</v>
      </c>
      <c r="AI123" s="42"/>
      <c r="AJ123" s="45"/>
      <c r="AK123" s="45"/>
      <c r="AL123" s="45"/>
      <c r="AM123" s="45"/>
      <c r="AN123" s="45"/>
      <c r="AO123" s="45"/>
      <c r="AP123" s="45"/>
      <c r="AQ123" s="45"/>
      <c r="AR123" s="45"/>
      <c r="AS123" s="45"/>
      <c r="AT123" s="45"/>
      <c r="AU123" s="45"/>
      <c r="AV123" s="45"/>
      <c r="AW123" s="45"/>
      <c r="AX123" s="45"/>
      <c r="AY123" s="45"/>
      <c r="AZ123" s="45"/>
      <c r="BA123" s="45"/>
      <c r="BB123" s="45"/>
      <c r="BC123" s="45"/>
      <c r="BD123" s="42"/>
    </row>
    <row r="124" spans="32:56" hidden="1" x14ac:dyDescent="0.3">
      <c r="AF124" s="43">
        <f t="shared" si="65"/>
        <v>0</v>
      </c>
      <c r="AG124" s="43">
        <f t="shared" si="66"/>
        <v>0</v>
      </c>
      <c r="AH124" s="44">
        <f t="shared" si="67"/>
        <v>45589</v>
      </c>
      <c r="AI124" s="42"/>
      <c r="AJ124" s="45"/>
      <c r="AK124" s="45"/>
      <c r="AL124" s="45"/>
      <c r="AM124" s="45"/>
      <c r="AN124" s="45"/>
      <c r="AO124" s="45"/>
      <c r="AP124" s="45"/>
      <c r="AQ124" s="45"/>
      <c r="AR124" s="45"/>
      <c r="AS124" s="45"/>
      <c r="AT124" s="45"/>
      <c r="AU124" s="45"/>
      <c r="AV124" s="45"/>
      <c r="AW124" s="45"/>
      <c r="AX124" s="45"/>
      <c r="AY124" s="45"/>
      <c r="AZ124" s="45"/>
      <c r="BA124" s="45"/>
      <c r="BB124" s="45"/>
      <c r="BC124" s="45"/>
      <c r="BD124" s="42"/>
    </row>
    <row r="125" spans="32:56" hidden="1" x14ac:dyDescent="0.3">
      <c r="AF125" s="43">
        <f t="shared" si="65"/>
        <v>0</v>
      </c>
      <c r="AG125" s="43">
        <f t="shared" si="66"/>
        <v>0</v>
      </c>
      <c r="AH125" s="44">
        <f t="shared" si="67"/>
        <v>45590</v>
      </c>
      <c r="AI125" s="42"/>
      <c r="AJ125" s="45"/>
      <c r="AK125" s="45"/>
      <c r="AL125" s="45"/>
      <c r="AM125" s="45"/>
      <c r="AN125" s="45"/>
      <c r="AO125" s="45"/>
      <c r="AP125" s="45"/>
      <c r="AQ125" s="45"/>
      <c r="AR125" s="45"/>
      <c r="AS125" s="45"/>
      <c r="AT125" s="45"/>
      <c r="AU125" s="45"/>
      <c r="AV125" s="45"/>
      <c r="AW125" s="45"/>
      <c r="AX125" s="45"/>
      <c r="AY125" s="45"/>
      <c r="AZ125" s="45"/>
      <c r="BA125" s="45"/>
      <c r="BB125" s="45"/>
      <c r="BC125" s="45"/>
      <c r="BD125" s="42"/>
    </row>
    <row r="126" spans="32:56" hidden="1" x14ac:dyDescent="0.3">
      <c r="AF126" s="43">
        <f t="shared" si="65"/>
        <v>0</v>
      </c>
      <c r="AG126" s="43">
        <f t="shared" si="66"/>
        <v>0</v>
      </c>
      <c r="AH126" s="44">
        <f t="shared" si="67"/>
        <v>45591</v>
      </c>
      <c r="AI126" s="42"/>
      <c r="AJ126" s="45"/>
      <c r="AK126" s="45"/>
      <c r="AL126" s="45"/>
      <c r="AM126" s="45"/>
      <c r="AN126" s="45"/>
      <c r="AO126" s="45"/>
      <c r="AP126" s="45"/>
      <c r="AQ126" s="45"/>
      <c r="AR126" s="45"/>
      <c r="AS126" s="45"/>
      <c r="AT126" s="45"/>
      <c r="AU126" s="45"/>
      <c r="AV126" s="45"/>
      <c r="AW126" s="45"/>
      <c r="AX126" s="45"/>
      <c r="AY126" s="45"/>
      <c r="AZ126" s="45"/>
      <c r="BA126" s="45"/>
      <c r="BB126" s="45"/>
      <c r="BC126" s="45"/>
      <c r="BD126" s="42"/>
    </row>
    <row r="127" spans="32:56" hidden="1" x14ac:dyDescent="0.3">
      <c r="AF127" s="43">
        <f t="shared" si="65"/>
        <v>0</v>
      </c>
      <c r="AG127" s="43">
        <f t="shared" si="66"/>
        <v>0</v>
      </c>
      <c r="AH127" s="44">
        <f t="shared" si="67"/>
        <v>45592</v>
      </c>
      <c r="AI127" s="42"/>
      <c r="AJ127" s="45"/>
      <c r="AK127" s="45"/>
      <c r="AL127" s="45"/>
      <c r="AM127" s="45"/>
      <c r="AN127" s="45"/>
      <c r="AO127" s="45"/>
      <c r="AP127" s="45"/>
      <c r="AQ127" s="45"/>
      <c r="AR127" s="45"/>
      <c r="AS127" s="45"/>
      <c r="AT127" s="45"/>
      <c r="AU127" s="45"/>
      <c r="AV127" s="45"/>
      <c r="AW127" s="45"/>
      <c r="AX127" s="45"/>
      <c r="AY127" s="45"/>
      <c r="AZ127" s="45"/>
      <c r="BA127" s="45"/>
      <c r="BB127" s="45"/>
      <c r="BC127" s="45"/>
      <c r="BD127" s="42"/>
    </row>
    <row r="128" spans="32:56" hidden="1" x14ac:dyDescent="0.3">
      <c r="AF128" s="43">
        <f t="shared" si="65"/>
        <v>0</v>
      </c>
      <c r="AG128" s="43">
        <f t="shared" si="66"/>
        <v>0</v>
      </c>
      <c r="AH128" s="44">
        <f t="shared" si="67"/>
        <v>45593</v>
      </c>
      <c r="AI128" s="42"/>
      <c r="AJ128" s="45"/>
      <c r="AK128" s="45"/>
      <c r="AL128" s="45"/>
      <c r="AM128" s="45"/>
      <c r="AN128" s="45"/>
      <c r="AO128" s="45"/>
      <c r="AP128" s="45"/>
      <c r="AQ128" s="45"/>
      <c r="AR128" s="45"/>
      <c r="AS128" s="45"/>
      <c r="AT128" s="45"/>
      <c r="AU128" s="45"/>
      <c r="AV128" s="45"/>
      <c r="AW128" s="45"/>
      <c r="AX128" s="45"/>
      <c r="AY128" s="45"/>
      <c r="AZ128" s="45"/>
      <c r="BA128" s="45"/>
      <c r="BB128" s="45"/>
      <c r="BC128" s="45"/>
      <c r="BD128" s="42"/>
    </row>
    <row r="129" spans="32:56" hidden="1" x14ac:dyDescent="0.3">
      <c r="AF129" s="43">
        <f t="shared" si="65"/>
        <v>0</v>
      </c>
      <c r="AG129" s="43">
        <f t="shared" si="66"/>
        <v>0</v>
      </c>
      <c r="AH129" s="44">
        <f t="shared" si="67"/>
        <v>45594</v>
      </c>
      <c r="AI129" s="42"/>
      <c r="AJ129" s="45"/>
      <c r="AK129" s="45"/>
      <c r="AL129" s="45"/>
      <c r="AM129" s="45"/>
      <c r="AN129" s="45"/>
      <c r="AO129" s="45"/>
      <c r="AP129" s="45"/>
      <c r="AQ129" s="45"/>
      <c r="AR129" s="45"/>
      <c r="AS129" s="45"/>
      <c r="AT129" s="45"/>
      <c r="AU129" s="45"/>
      <c r="AV129" s="45"/>
      <c r="AW129" s="45"/>
      <c r="AX129" s="45"/>
      <c r="AY129" s="45"/>
      <c r="AZ129" s="45"/>
      <c r="BA129" s="45"/>
      <c r="BB129" s="45"/>
      <c r="BC129" s="45"/>
      <c r="BD129" s="42"/>
    </row>
    <row r="130" spans="32:56" hidden="1" x14ac:dyDescent="0.3">
      <c r="AF130" s="43">
        <f t="shared" si="65"/>
        <v>0</v>
      </c>
      <c r="AG130" s="43">
        <f t="shared" si="66"/>
        <v>0</v>
      </c>
      <c r="AH130" s="44">
        <f t="shared" si="67"/>
        <v>45595</v>
      </c>
      <c r="AI130" s="42"/>
      <c r="AJ130" s="45"/>
      <c r="AK130" s="45"/>
      <c r="AL130" s="45"/>
      <c r="AM130" s="45"/>
      <c r="AN130" s="45"/>
      <c r="AO130" s="45"/>
      <c r="AP130" s="45"/>
      <c r="AQ130" s="45"/>
      <c r="AR130" s="45"/>
      <c r="AS130" s="45"/>
      <c r="AT130" s="45"/>
      <c r="AU130" s="45"/>
      <c r="AV130" s="45"/>
      <c r="AW130" s="45"/>
      <c r="AX130" s="45"/>
      <c r="AY130" s="45"/>
      <c r="AZ130" s="45"/>
      <c r="BA130" s="45"/>
      <c r="BB130" s="45"/>
      <c r="BC130" s="45"/>
      <c r="BD130" s="42"/>
    </row>
    <row r="131" spans="32:56" hidden="1" x14ac:dyDescent="0.3">
      <c r="AF131" s="43">
        <f t="shared" si="65"/>
        <v>0</v>
      </c>
      <c r="AG131" s="43">
        <f t="shared" si="66"/>
        <v>0</v>
      </c>
      <c r="AH131" s="44">
        <f t="shared" si="67"/>
        <v>45596</v>
      </c>
      <c r="AI131" s="42"/>
      <c r="AJ131" s="45"/>
      <c r="AK131" s="45"/>
      <c r="AL131" s="45"/>
      <c r="AM131" s="45"/>
      <c r="AN131" s="45"/>
      <c r="AO131" s="45"/>
      <c r="AP131" s="45"/>
      <c r="AQ131" s="45"/>
      <c r="AR131" s="45"/>
      <c r="AS131" s="45"/>
      <c r="AT131" s="45"/>
      <c r="AU131" s="45"/>
      <c r="AV131" s="45"/>
      <c r="AW131" s="45"/>
      <c r="AX131" s="45"/>
      <c r="AY131" s="45"/>
      <c r="AZ131" s="45"/>
      <c r="BA131" s="45"/>
      <c r="BB131" s="45"/>
      <c r="BC131" s="45"/>
      <c r="BD131" s="42"/>
    </row>
    <row r="132" spans="32:56" hidden="1" x14ac:dyDescent="0.3">
      <c r="AF132" s="42"/>
      <c r="AG132" s="42"/>
      <c r="AH132" s="42"/>
      <c r="AI132" s="42"/>
      <c r="AJ132" s="42"/>
      <c r="AK132" s="42"/>
      <c r="AL132" s="42"/>
      <c r="AM132" s="42"/>
      <c r="AN132" s="42"/>
      <c r="AO132" s="42"/>
      <c r="AP132" s="42"/>
      <c r="AQ132" s="42"/>
      <c r="AR132" s="42"/>
      <c r="AS132" s="42"/>
      <c r="AT132" s="42"/>
      <c r="AU132" s="42"/>
      <c r="AV132" s="42"/>
      <c r="AW132" s="42"/>
      <c r="AX132" s="42"/>
      <c r="AY132" s="42"/>
      <c r="AZ132" s="42"/>
      <c r="BA132" s="42"/>
      <c r="BB132" s="42"/>
      <c r="BC132" s="42"/>
      <c r="BD132" s="42"/>
    </row>
    <row r="133" spans="32:56" hidden="1" x14ac:dyDescent="0.3"/>
    <row r="134" spans="32:56" hidden="1" x14ac:dyDescent="0.3">
      <c r="AF134" s="41"/>
      <c r="AG134" s="41"/>
      <c r="AH134" s="41"/>
      <c r="AI134" s="41"/>
      <c r="AJ134" s="41"/>
      <c r="AK134" s="41"/>
      <c r="AL134" s="41"/>
      <c r="AM134" s="41"/>
      <c r="AN134" s="41"/>
      <c r="AO134" s="41"/>
      <c r="AP134" s="41"/>
      <c r="AQ134" s="41"/>
      <c r="AR134" s="41"/>
      <c r="AS134" s="42"/>
      <c r="AT134" s="42"/>
      <c r="AU134" s="42"/>
      <c r="AV134" s="42"/>
      <c r="AW134" s="42"/>
      <c r="AX134" s="42"/>
      <c r="AY134" s="42"/>
      <c r="AZ134" s="41"/>
      <c r="BA134" s="42"/>
      <c r="BB134" s="17" t="s">
        <v>57</v>
      </c>
      <c r="BC134" s="48" t="s">
        <v>58</v>
      </c>
      <c r="BD134" s="42"/>
    </row>
    <row r="135" spans="32:56" hidden="1" x14ac:dyDescent="0.3">
      <c r="AF135" s="41"/>
      <c r="AG135" s="41"/>
      <c r="AH135" s="41"/>
      <c r="AI135" s="41"/>
      <c r="AJ135" s="41"/>
      <c r="AK135" s="41"/>
      <c r="AL135" s="41"/>
      <c r="AM135" s="41"/>
      <c r="AN135" s="41"/>
      <c r="AO135" s="41"/>
      <c r="AP135" s="41"/>
      <c r="AQ135" s="41"/>
      <c r="AR135" s="41"/>
      <c r="AS135" s="42"/>
      <c r="AT135" s="42"/>
      <c r="AU135" s="42"/>
      <c r="AV135" s="42"/>
      <c r="AW135" s="42"/>
      <c r="AX135" s="42"/>
      <c r="AY135" s="42"/>
      <c r="AZ135" s="41"/>
      <c r="BA135" s="42"/>
      <c r="BB135" s="18" t="s">
        <v>59</v>
      </c>
      <c r="BC135" s="48" t="s">
        <v>60</v>
      </c>
      <c r="BD135" s="42"/>
    </row>
    <row r="136" spans="32:56" ht="15" hidden="1" thickBot="1" x14ac:dyDescent="0.35">
      <c r="AF136" s="41"/>
      <c r="AG136" s="41"/>
      <c r="AH136" s="41"/>
      <c r="AI136" s="41"/>
      <c r="AJ136" s="41"/>
      <c r="AK136" s="41"/>
      <c r="AL136" s="41"/>
      <c r="AM136" s="41"/>
      <c r="AN136" s="41"/>
      <c r="AO136" s="41"/>
      <c r="AP136" s="41"/>
      <c r="AQ136" s="41"/>
      <c r="AR136" s="41"/>
      <c r="AS136" s="41"/>
      <c r="AT136" s="41"/>
      <c r="AU136" s="41"/>
      <c r="AV136" s="41"/>
      <c r="AW136" s="41"/>
      <c r="AX136" s="41"/>
      <c r="AY136" s="41"/>
      <c r="AZ136" s="41"/>
      <c r="BA136" s="42"/>
      <c r="BB136" s="19" t="s">
        <v>61</v>
      </c>
      <c r="BC136" s="48" t="s">
        <v>62</v>
      </c>
      <c r="BD136" s="42"/>
    </row>
    <row r="137" spans="32:56" hidden="1" x14ac:dyDescent="0.3">
      <c r="AF137" s="42"/>
      <c r="AG137" s="42"/>
      <c r="AH137" s="42"/>
      <c r="AI137" s="233" t="s">
        <v>63</v>
      </c>
      <c r="AJ137" s="234"/>
      <c r="AK137" s="86"/>
      <c r="AL137" s="86"/>
      <c r="AM137" s="120"/>
      <c r="AN137" s="120"/>
      <c r="AO137" s="219">
        <v>45597</v>
      </c>
      <c r="AP137" s="220"/>
      <c r="AQ137" s="42"/>
      <c r="AR137" s="42"/>
      <c r="AS137" s="221" t="s">
        <v>64</v>
      </c>
      <c r="AT137" s="222"/>
      <c r="AU137" s="225" t="str">
        <f>TEXT(AO137,"mmmm")</f>
        <v>novembre</v>
      </c>
      <c r="AV137" s="225"/>
      <c r="AW137" s="225"/>
      <c r="AX137" s="225"/>
      <c r="AY137" s="226"/>
      <c r="AZ137" s="41"/>
      <c r="BA137" s="42"/>
      <c r="BB137" s="20" t="s">
        <v>36</v>
      </c>
      <c r="BC137" s="48" t="s">
        <v>65</v>
      </c>
      <c r="BD137" s="42"/>
    </row>
    <row r="138" spans="32:56" ht="15" hidden="1" thickBot="1" x14ac:dyDescent="0.35">
      <c r="AF138" s="42"/>
      <c r="AG138" s="42"/>
      <c r="AH138" s="42"/>
      <c r="AI138" s="229" t="s">
        <v>66</v>
      </c>
      <c r="AJ138" s="230"/>
      <c r="AK138" s="87"/>
      <c r="AL138" s="87"/>
      <c r="AM138" s="119"/>
      <c r="AN138" s="119"/>
      <c r="AO138" s="231">
        <f>EOMONTH(AO137,0)</f>
        <v>45626</v>
      </c>
      <c r="AP138" s="232"/>
      <c r="AQ138" s="42"/>
      <c r="AR138" s="42"/>
      <c r="AS138" s="223"/>
      <c r="AT138" s="224"/>
      <c r="AU138" s="227"/>
      <c r="AV138" s="227"/>
      <c r="AW138" s="227"/>
      <c r="AX138" s="227"/>
      <c r="AY138" s="228"/>
      <c r="AZ138" s="41"/>
      <c r="BA138" s="42"/>
      <c r="BB138" s="21" t="s">
        <v>67</v>
      </c>
      <c r="BC138" s="48" t="s">
        <v>68</v>
      </c>
      <c r="BD138" s="42"/>
    </row>
    <row r="139" spans="32:56" ht="15" hidden="1" thickBot="1" x14ac:dyDescent="0.35">
      <c r="AF139" s="41"/>
      <c r="AG139" s="41"/>
      <c r="AH139" s="41"/>
      <c r="AI139" s="41"/>
      <c r="AJ139" s="41"/>
      <c r="AK139" s="41"/>
      <c r="AL139" s="41"/>
      <c r="AM139" s="41"/>
      <c r="AN139" s="41"/>
      <c r="AO139" s="41"/>
      <c r="AP139" s="41"/>
      <c r="AQ139" s="41"/>
      <c r="AR139" s="41"/>
      <c r="AS139" s="41"/>
      <c r="AT139" s="41"/>
      <c r="AU139" s="41"/>
      <c r="AV139" s="41"/>
      <c r="AW139" s="41"/>
      <c r="AX139" s="41"/>
      <c r="AY139" s="41"/>
      <c r="AZ139" s="41"/>
      <c r="BA139" s="42"/>
      <c r="BB139" s="22" t="s">
        <v>69</v>
      </c>
      <c r="BC139" s="48" t="s">
        <v>70</v>
      </c>
      <c r="BD139" s="42"/>
    </row>
    <row r="140" spans="32:56" ht="15.6" hidden="1" x14ac:dyDescent="0.3">
      <c r="AF140" s="41"/>
      <c r="AG140" s="41"/>
      <c r="AH140" s="42"/>
      <c r="AI140" s="23" t="s">
        <v>71</v>
      </c>
      <c r="AJ140" s="24">
        <f>COUNTIF(AJ148:AJ177,"P")</f>
        <v>0</v>
      </c>
      <c r="AK140" s="54"/>
      <c r="AL140" s="54"/>
      <c r="AM140" s="123"/>
      <c r="AN140" s="123"/>
      <c r="AO140" s="25">
        <f t="shared" ref="AO140:BC140" si="68">COUNTIF(AO148:AO177,"P")</f>
        <v>0</v>
      </c>
      <c r="AP140" s="25">
        <f t="shared" si="68"/>
        <v>0</v>
      </c>
      <c r="AQ140" s="25">
        <f t="shared" si="68"/>
        <v>0</v>
      </c>
      <c r="AR140" s="25">
        <f t="shared" si="68"/>
        <v>0</v>
      </c>
      <c r="AS140" s="25">
        <f t="shared" si="68"/>
        <v>0</v>
      </c>
      <c r="AT140" s="25">
        <f t="shared" si="68"/>
        <v>0</v>
      </c>
      <c r="AU140" s="25">
        <f t="shared" si="68"/>
        <v>0</v>
      </c>
      <c r="AV140" s="25">
        <f t="shared" si="68"/>
        <v>0</v>
      </c>
      <c r="AW140" s="25">
        <f t="shared" si="68"/>
        <v>0</v>
      </c>
      <c r="AX140" s="25">
        <f t="shared" si="68"/>
        <v>0</v>
      </c>
      <c r="AY140" s="25">
        <f t="shared" si="68"/>
        <v>0</v>
      </c>
      <c r="AZ140" s="25">
        <f t="shared" si="68"/>
        <v>0</v>
      </c>
      <c r="BA140" s="25">
        <f t="shared" si="68"/>
        <v>0</v>
      </c>
      <c r="BB140" s="25">
        <f t="shared" si="68"/>
        <v>0</v>
      </c>
      <c r="BC140" s="26">
        <f t="shared" si="68"/>
        <v>0</v>
      </c>
      <c r="BD140" s="42"/>
    </row>
    <row r="141" spans="32:56" ht="15.6" hidden="1" x14ac:dyDescent="0.3">
      <c r="AF141" s="41"/>
      <c r="AG141" s="41"/>
      <c r="AH141" s="42"/>
      <c r="AI141" s="60" t="s">
        <v>86</v>
      </c>
      <c r="AJ141" s="28">
        <f>0+0</f>
        <v>0</v>
      </c>
      <c r="AK141" s="88"/>
      <c r="AL141" s="88"/>
      <c r="AM141" s="124"/>
      <c r="AN141" s="124"/>
      <c r="AO141" s="29">
        <f t="shared" ref="AO141:BC141" si="69">0+0</f>
        <v>0</v>
      </c>
      <c r="AP141" s="29">
        <f t="shared" si="69"/>
        <v>0</v>
      </c>
      <c r="AQ141" s="29">
        <f t="shared" si="69"/>
        <v>0</v>
      </c>
      <c r="AR141" s="29">
        <f t="shared" si="69"/>
        <v>0</v>
      </c>
      <c r="AS141" s="29">
        <f t="shared" si="69"/>
        <v>0</v>
      </c>
      <c r="AT141" s="29">
        <f t="shared" si="69"/>
        <v>0</v>
      </c>
      <c r="AU141" s="29">
        <f t="shared" si="69"/>
        <v>0</v>
      </c>
      <c r="AV141" s="29">
        <f t="shared" si="69"/>
        <v>0</v>
      </c>
      <c r="AW141" s="29">
        <f t="shared" si="69"/>
        <v>0</v>
      </c>
      <c r="AX141" s="29">
        <f>0+0</f>
        <v>0</v>
      </c>
      <c r="AY141" s="29">
        <f t="shared" si="69"/>
        <v>0</v>
      </c>
      <c r="AZ141" s="29">
        <f t="shared" si="69"/>
        <v>0</v>
      </c>
      <c r="BA141" s="29">
        <f t="shared" si="69"/>
        <v>0</v>
      </c>
      <c r="BB141" s="29">
        <f t="shared" si="69"/>
        <v>0</v>
      </c>
      <c r="BC141" s="30">
        <f t="shared" si="69"/>
        <v>0</v>
      </c>
      <c r="BD141" s="42"/>
    </row>
    <row r="142" spans="32:56" ht="15.6" hidden="1" x14ac:dyDescent="0.3">
      <c r="AF142" s="41"/>
      <c r="AG142" s="41"/>
      <c r="AH142" s="42"/>
      <c r="AI142" s="27" t="s">
        <v>87</v>
      </c>
      <c r="AJ142" s="28">
        <f>0+0</f>
        <v>0</v>
      </c>
      <c r="AK142" s="88"/>
      <c r="AL142" s="88"/>
      <c r="AM142" s="124"/>
      <c r="AN142" s="124"/>
      <c r="AO142" s="29">
        <f t="shared" ref="AO142:BC142" si="70">0+0</f>
        <v>0</v>
      </c>
      <c r="AP142" s="29">
        <f t="shared" si="70"/>
        <v>0</v>
      </c>
      <c r="AQ142" s="29">
        <f t="shared" si="70"/>
        <v>0</v>
      </c>
      <c r="AR142" s="29">
        <f t="shared" si="70"/>
        <v>0</v>
      </c>
      <c r="AS142" s="29">
        <f t="shared" si="70"/>
        <v>0</v>
      </c>
      <c r="AT142" s="29">
        <f t="shared" si="70"/>
        <v>0</v>
      </c>
      <c r="AU142" s="29">
        <f t="shared" si="70"/>
        <v>0</v>
      </c>
      <c r="AV142" s="29">
        <f t="shared" si="70"/>
        <v>0</v>
      </c>
      <c r="AW142" s="29">
        <f t="shared" si="70"/>
        <v>0</v>
      </c>
      <c r="AX142" s="29">
        <f t="shared" si="70"/>
        <v>0</v>
      </c>
      <c r="AY142" s="29">
        <f t="shared" si="70"/>
        <v>0</v>
      </c>
      <c r="AZ142" s="29">
        <f t="shared" si="70"/>
        <v>0</v>
      </c>
      <c r="BA142" s="29">
        <f t="shared" si="70"/>
        <v>0</v>
      </c>
      <c r="BB142" s="29">
        <f t="shared" si="70"/>
        <v>0</v>
      </c>
      <c r="BC142" s="30">
        <f t="shared" si="70"/>
        <v>0</v>
      </c>
      <c r="BD142" s="42"/>
    </row>
    <row r="143" spans="32:56" ht="16.2" hidden="1" thickBot="1" x14ac:dyDescent="0.35">
      <c r="AF143" s="41"/>
      <c r="AG143" s="41"/>
      <c r="AH143" s="42"/>
      <c r="AI143" s="31" t="s">
        <v>72</v>
      </c>
      <c r="AJ143" s="32">
        <f t="shared" ref="AJ143" si="71">PRODUCT(AJ140,0)+AJ141+AJ142</f>
        <v>0</v>
      </c>
      <c r="AK143" s="70"/>
      <c r="AL143" s="70"/>
      <c r="AM143" s="125"/>
      <c r="AN143" s="125"/>
      <c r="AO143" s="33">
        <f t="shared" ref="AO143" si="72">PRODUCT(AO140,0)+AO141+AO142</f>
        <v>0</v>
      </c>
      <c r="AP143" s="33">
        <f t="shared" ref="AP143" si="73">PRODUCT(AP140,0)+AP141+AP142</f>
        <v>0</v>
      </c>
      <c r="AQ143" s="33">
        <f t="shared" ref="AQ143" si="74">PRODUCT(AQ140,0)+AQ141+AQ142</f>
        <v>0</v>
      </c>
      <c r="AR143" s="33">
        <f t="shared" ref="AR143" si="75">PRODUCT(AR140,0)+AR141+AR142</f>
        <v>0</v>
      </c>
      <c r="AS143" s="33">
        <f t="shared" ref="AS143" si="76">PRODUCT(AS140,0)+AS141+AS142</f>
        <v>0</v>
      </c>
      <c r="AT143" s="33">
        <f t="shared" ref="AT143" si="77">PRODUCT(AT140,0)+AT141+AT142</f>
        <v>0</v>
      </c>
      <c r="AU143" s="33">
        <f t="shared" ref="AU143" si="78">PRODUCT(AU140,0)+AU141+AU142</f>
        <v>0</v>
      </c>
      <c r="AV143" s="33">
        <f t="shared" ref="AV143" si="79">PRODUCT(AV140,0)+AV141+AV142</f>
        <v>0</v>
      </c>
      <c r="AW143" s="33">
        <f t="shared" ref="AW143" si="80">PRODUCT(AW140,0)+AW141+AW142</f>
        <v>0</v>
      </c>
      <c r="AX143" s="33">
        <f t="shared" ref="AX143" si="81">PRODUCT(AX140,0)+AX141+AX142</f>
        <v>0</v>
      </c>
      <c r="AY143" s="33">
        <f t="shared" ref="AY143" si="82">PRODUCT(AY140,0)+AY141+AY142</f>
        <v>0</v>
      </c>
      <c r="AZ143" s="33">
        <f t="shared" ref="AZ143" si="83">PRODUCT(AZ140,0)+AZ141+AZ142</f>
        <v>0</v>
      </c>
      <c r="BA143" s="33">
        <f t="shared" ref="BA143" si="84">PRODUCT(BA140,0)+BA141+BA142</f>
        <v>0</v>
      </c>
      <c r="BB143" s="33">
        <f t="shared" ref="BB143" si="85">PRODUCT(BB140,0)+BB141+BB142</f>
        <v>0</v>
      </c>
      <c r="BC143" s="34">
        <f t="shared" ref="BC143" si="86">PRODUCT(BC140,0)+BC141+BC142</f>
        <v>0</v>
      </c>
      <c r="BD143" s="42"/>
    </row>
    <row r="144" spans="32:56" ht="15" hidden="1" thickBot="1" x14ac:dyDescent="0.35">
      <c r="AF144" s="41"/>
      <c r="AG144" s="41"/>
      <c r="AH144" s="42"/>
      <c r="AI144" s="41"/>
      <c r="AJ144" s="43"/>
      <c r="AK144" s="43"/>
      <c r="AL144" s="43"/>
      <c r="AM144" s="43"/>
      <c r="AN144" s="43"/>
      <c r="AO144" s="43"/>
      <c r="AP144" s="43"/>
      <c r="AQ144" s="43"/>
      <c r="AR144" s="43"/>
      <c r="AS144" s="43"/>
      <c r="AT144" s="43"/>
      <c r="AU144" s="43"/>
      <c r="AV144" s="43"/>
      <c r="AW144" s="43"/>
      <c r="AX144" s="43"/>
      <c r="AY144" s="43"/>
      <c r="AZ144" s="43"/>
      <c r="BA144" s="43"/>
      <c r="BB144" s="43"/>
      <c r="BC144" s="43"/>
      <c r="BD144" s="42"/>
    </row>
    <row r="145" spans="32:56" hidden="1" x14ac:dyDescent="0.3">
      <c r="AF145" s="41"/>
      <c r="AG145" s="41"/>
      <c r="AH145" s="42"/>
      <c r="AI145" s="235" t="s">
        <v>73</v>
      </c>
      <c r="AJ145" s="35">
        <v>45231</v>
      </c>
      <c r="AK145" s="35"/>
      <c r="AL145" s="35"/>
      <c r="AM145" s="121"/>
      <c r="AN145" s="121"/>
      <c r="AO145" s="35">
        <v>45231</v>
      </c>
      <c r="AP145" s="35">
        <v>45231</v>
      </c>
      <c r="AQ145" s="35">
        <v>45231</v>
      </c>
      <c r="AR145" s="35">
        <v>45231</v>
      </c>
      <c r="AS145" s="35">
        <v>45231</v>
      </c>
      <c r="AT145" s="35">
        <v>45231</v>
      </c>
      <c r="AU145" s="35">
        <v>45231</v>
      </c>
      <c r="AV145" s="35">
        <v>45231</v>
      </c>
      <c r="AW145" s="35">
        <v>45231</v>
      </c>
      <c r="AX145" s="35">
        <v>45231</v>
      </c>
      <c r="AY145" s="35">
        <v>45231</v>
      </c>
      <c r="AZ145" s="35"/>
      <c r="BA145" s="36"/>
      <c r="BB145" s="35"/>
      <c r="BC145" s="36"/>
      <c r="BD145" s="42"/>
    </row>
    <row r="146" spans="32:56" ht="15" hidden="1" thickBot="1" x14ac:dyDescent="0.35">
      <c r="AF146" s="41"/>
      <c r="AG146" s="41"/>
      <c r="AH146" s="42"/>
      <c r="AI146" s="236"/>
      <c r="AJ146" s="37">
        <v>45260</v>
      </c>
      <c r="AK146" s="37"/>
      <c r="AL146" s="37"/>
      <c r="AM146" s="122"/>
      <c r="AN146" s="122"/>
      <c r="AO146" s="37">
        <v>45260</v>
      </c>
      <c r="AP146" s="37">
        <v>45260</v>
      </c>
      <c r="AQ146" s="37">
        <v>45260</v>
      </c>
      <c r="AR146" s="37">
        <v>45260</v>
      </c>
      <c r="AS146" s="37">
        <v>45260</v>
      </c>
      <c r="AT146" s="37">
        <v>45260</v>
      </c>
      <c r="AU146" s="37">
        <v>45260</v>
      </c>
      <c r="AV146" s="37">
        <v>45260</v>
      </c>
      <c r="AW146" s="37">
        <v>45260</v>
      </c>
      <c r="AX146" s="37">
        <v>45260</v>
      </c>
      <c r="AY146" s="37">
        <v>45260</v>
      </c>
      <c r="AZ146" s="37"/>
      <c r="BA146" s="38"/>
      <c r="BB146" s="37"/>
      <c r="BC146" s="38"/>
      <c r="BD146" s="42"/>
    </row>
    <row r="147" spans="32:56" ht="15" hidden="1" thickBot="1" x14ac:dyDescent="0.35">
      <c r="AF147" s="43" t="s">
        <v>4</v>
      </c>
      <c r="AG147" s="43" t="s">
        <v>6</v>
      </c>
      <c r="AH147" s="42"/>
      <c r="AI147" s="39" t="s">
        <v>74</v>
      </c>
      <c r="AJ147" s="40"/>
      <c r="AK147" s="40"/>
      <c r="AL147" s="40"/>
      <c r="AM147" s="40"/>
      <c r="AN147" s="40"/>
      <c r="AO147" s="40"/>
      <c r="AP147" s="40"/>
      <c r="AQ147" s="40"/>
      <c r="AR147" s="40"/>
      <c r="AS147" s="40"/>
      <c r="AT147" s="40"/>
      <c r="AU147" s="40"/>
      <c r="AV147" s="40"/>
      <c r="AW147" s="40"/>
      <c r="AX147" s="40"/>
      <c r="AY147" s="40"/>
      <c r="AZ147" s="46"/>
      <c r="BA147" s="46"/>
      <c r="BB147" s="46"/>
      <c r="BC147" s="46"/>
      <c r="BD147" s="42"/>
    </row>
    <row r="148" spans="32:56" hidden="1" x14ac:dyDescent="0.3">
      <c r="AF148" s="43">
        <f>COUNTIFS($AJ$144:$BC$144,"MAT",AJ148:BC148,"P")</f>
        <v>0</v>
      </c>
      <c r="AG148" s="43">
        <f>COUNTIFS($AJ$144:$BC$144,"PRIM",AJ148:BC148,"P")</f>
        <v>0</v>
      </c>
      <c r="AH148" s="44">
        <f>AO137</f>
        <v>45597</v>
      </c>
      <c r="AI148" s="42"/>
      <c r="AJ148" s="45"/>
      <c r="AK148" s="45"/>
      <c r="AL148" s="45"/>
      <c r="AM148" s="45"/>
      <c r="AN148" s="45"/>
      <c r="AO148" s="45"/>
      <c r="AP148" s="45"/>
      <c r="AQ148" s="45"/>
      <c r="AR148" s="45"/>
      <c r="AS148" s="45"/>
      <c r="AT148" s="45"/>
      <c r="AU148" s="45"/>
      <c r="AV148" s="45"/>
      <c r="AW148" s="45"/>
      <c r="AX148" s="45"/>
      <c r="AY148" s="45"/>
      <c r="AZ148" s="45"/>
      <c r="BA148" s="45"/>
      <c r="BB148" s="45"/>
      <c r="BC148" s="45"/>
      <c r="BD148" s="42"/>
    </row>
    <row r="149" spans="32:56" hidden="1" x14ac:dyDescent="0.3">
      <c r="AF149" s="43">
        <f t="shared" ref="AF149:AF178" si="87">COUNTIFS($AJ$144:$BC$144,"MAT",AJ149:BC149,"P")</f>
        <v>0</v>
      </c>
      <c r="AG149" s="43">
        <f t="shared" ref="AG149:AG178" si="88">COUNTIFS($AJ$144:$BC$144,"PRIM",AJ149:BC149,"P")</f>
        <v>0</v>
      </c>
      <c r="AH149" s="44">
        <f t="shared" ref="AH149:AH178" si="89">IFERROR(IF(AH148+1&gt;$AO$138,"",AH148+1),"")</f>
        <v>45598</v>
      </c>
      <c r="AI149" s="42"/>
      <c r="AJ149" s="45"/>
      <c r="AK149" s="45"/>
      <c r="AL149" s="45"/>
      <c r="AM149" s="45"/>
      <c r="AN149" s="45"/>
      <c r="AO149" s="45"/>
      <c r="AP149" s="45"/>
      <c r="AQ149" s="45"/>
      <c r="AR149" s="45"/>
      <c r="AS149" s="45"/>
      <c r="AT149" s="45"/>
      <c r="AU149" s="45"/>
      <c r="AV149" s="45"/>
      <c r="AW149" s="45"/>
      <c r="AX149" s="45"/>
      <c r="AY149" s="45"/>
      <c r="AZ149" s="45"/>
      <c r="BA149" s="45"/>
      <c r="BB149" s="45"/>
      <c r="BC149" s="45"/>
      <c r="BD149" s="42"/>
    </row>
    <row r="150" spans="32:56" hidden="1" x14ac:dyDescent="0.3">
      <c r="AF150" s="43">
        <f t="shared" si="87"/>
        <v>0</v>
      </c>
      <c r="AG150" s="43">
        <f t="shared" si="88"/>
        <v>0</v>
      </c>
      <c r="AH150" s="44">
        <f t="shared" si="89"/>
        <v>45599</v>
      </c>
      <c r="AI150" s="42"/>
      <c r="AJ150" s="45"/>
      <c r="AK150" s="45"/>
      <c r="AL150" s="45"/>
      <c r="AM150" s="45"/>
      <c r="AN150" s="45"/>
      <c r="AO150" s="45"/>
      <c r="AP150" s="45"/>
      <c r="AQ150" s="45"/>
      <c r="AR150" s="45"/>
      <c r="AS150" s="45"/>
      <c r="AT150" s="45"/>
      <c r="AU150" s="45"/>
      <c r="AV150" s="45"/>
      <c r="AW150" s="45"/>
      <c r="AX150" s="45"/>
      <c r="AY150" s="45"/>
      <c r="AZ150" s="45"/>
      <c r="BA150" s="45"/>
      <c r="BB150" s="45"/>
      <c r="BC150" s="45"/>
      <c r="BD150" s="42"/>
    </row>
    <row r="151" spans="32:56" hidden="1" x14ac:dyDescent="0.3">
      <c r="AF151" s="43">
        <f t="shared" si="87"/>
        <v>0</v>
      </c>
      <c r="AG151" s="43">
        <f t="shared" si="88"/>
        <v>0</v>
      </c>
      <c r="AH151" s="44">
        <f t="shared" si="89"/>
        <v>45600</v>
      </c>
      <c r="AI151" s="42"/>
      <c r="AJ151" s="45"/>
      <c r="AK151" s="45"/>
      <c r="AL151" s="45"/>
      <c r="AM151" s="45"/>
      <c r="AN151" s="45"/>
      <c r="AO151" s="45"/>
      <c r="AP151" s="45"/>
      <c r="AQ151" s="45"/>
      <c r="AR151" s="45"/>
      <c r="AS151" s="45"/>
      <c r="AT151" s="45"/>
      <c r="AU151" s="45"/>
      <c r="AV151" s="45"/>
      <c r="AW151" s="45"/>
      <c r="AX151" s="45"/>
      <c r="AY151" s="45"/>
      <c r="AZ151" s="45"/>
      <c r="BA151" s="45"/>
      <c r="BB151" s="45"/>
      <c r="BC151" s="45"/>
      <c r="BD151" s="42"/>
    </row>
    <row r="152" spans="32:56" hidden="1" x14ac:dyDescent="0.3">
      <c r="AF152" s="43">
        <f t="shared" si="87"/>
        <v>0</v>
      </c>
      <c r="AG152" s="43">
        <f t="shared" si="88"/>
        <v>0</v>
      </c>
      <c r="AH152" s="44">
        <f t="shared" si="89"/>
        <v>45601</v>
      </c>
      <c r="AI152" s="42"/>
      <c r="AJ152" s="45"/>
      <c r="AK152" s="45"/>
      <c r="AL152" s="45"/>
      <c r="AM152" s="45"/>
      <c r="AN152" s="45"/>
      <c r="AO152" s="45"/>
      <c r="AP152" s="45"/>
      <c r="AQ152" s="45"/>
      <c r="AR152" s="45"/>
      <c r="AS152" s="45"/>
      <c r="AT152" s="45"/>
      <c r="AU152" s="45"/>
      <c r="AV152" s="45"/>
      <c r="AW152" s="45"/>
      <c r="AX152" s="45"/>
      <c r="AY152" s="45"/>
      <c r="AZ152" s="45"/>
      <c r="BA152" s="45"/>
      <c r="BB152" s="45"/>
      <c r="BC152" s="45"/>
      <c r="BD152" s="42"/>
    </row>
    <row r="153" spans="32:56" hidden="1" x14ac:dyDescent="0.3">
      <c r="AF153" s="43">
        <f t="shared" si="87"/>
        <v>0</v>
      </c>
      <c r="AG153" s="43">
        <f t="shared" si="88"/>
        <v>0</v>
      </c>
      <c r="AH153" s="44">
        <f t="shared" si="89"/>
        <v>45602</v>
      </c>
      <c r="AI153" s="42"/>
      <c r="AJ153" s="45"/>
      <c r="AK153" s="45"/>
      <c r="AL153" s="45"/>
      <c r="AM153" s="45"/>
      <c r="AN153" s="45"/>
      <c r="AO153" s="45"/>
      <c r="AP153" s="45"/>
      <c r="AQ153" s="45"/>
      <c r="AR153" s="45"/>
      <c r="AS153" s="45"/>
      <c r="AT153" s="45"/>
      <c r="AU153" s="45"/>
      <c r="AV153" s="45"/>
      <c r="AW153" s="45"/>
      <c r="AX153" s="45"/>
      <c r="AY153" s="45"/>
      <c r="AZ153" s="45"/>
      <c r="BA153" s="45"/>
      <c r="BB153" s="45"/>
      <c r="BC153" s="45"/>
      <c r="BD153" s="42"/>
    </row>
    <row r="154" spans="32:56" hidden="1" x14ac:dyDescent="0.3">
      <c r="AF154" s="43">
        <f t="shared" si="87"/>
        <v>0</v>
      </c>
      <c r="AG154" s="43">
        <f t="shared" si="88"/>
        <v>0</v>
      </c>
      <c r="AH154" s="44">
        <f t="shared" si="89"/>
        <v>45603</v>
      </c>
      <c r="AI154" s="42"/>
      <c r="AJ154" s="45"/>
      <c r="AK154" s="45"/>
      <c r="AL154" s="45"/>
      <c r="AM154" s="45"/>
      <c r="AN154" s="45"/>
      <c r="AO154" s="45"/>
      <c r="AP154" s="45"/>
      <c r="AQ154" s="45"/>
      <c r="AR154" s="45"/>
      <c r="AS154" s="45"/>
      <c r="AT154" s="45"/>
      <c r="AU154" s="45"/>
      <c r="AV154" s="45"/>
      <c r="AW154" s="45"/>
      <c r="AX154" s="45"/>
      <c r="AY154" s="45"/>
      <c r="AZ154" s="45"/>
      <c r="BA154" s="45"/>
      <c r="BB154" s="45"/>
      <c r="BC154" s="45"/>
      <c r="BD154" s="42"/>
    </row>
    <row r="155" spans="32:56" hidden="1" x14ac:dyDescent="0.3">
      <c r="AF155" s="43">
        <f t="shared" si="87"/>
        <v>0</v>
      </c>
      <c r="AG155" s="43">
        <f t="shared" si="88"/>
        <v>0</v>
      </c>
      <c r="AH155" s="44">
        <f t="shared" si="89"/>
        <v>45604</v>
      </c>
      <c r="AI155" s="42"/>
      <c r="AJ155" s="45"/>
      <c r="AK155" s="45"/>
      <c r="AL155" s="45"/>
      <c r="AM155" s="45"/>
      <c r="AN155" s="45"/>
      <c r="AO155" s="45"/>
      <c r="AP155" s="45"/>
      <c r="AQ155" s="45"/>
      <c r="AR155" s="45"/>
      <c r="AS155" s="45"/>
      <c r="AT155" s="45"/>
      <c r="AU155" s="45"/>
      <c r="AV155" s="45"/>
      <c r="AW155" s="45"/>
      <c r="AX155" s="45"/>
      <c r="AY155" s="45"/>
      <c r="AZ155" s="45"/>
      <c r="BA155" s="45"/>
      <c r="BB155" s="45"/>
      <c r="BC155" s="45"/>
      <c r="BD155" s="42"/>
    </row>
    <row r="156" spans="32:56" hidden="1" x14ac:dyDescent="0.3">
      <c r="AF156" s="43">
        <f t="shared" si="87"/>
        <v>0</v>
      </c>
      <c r="AG156" s="43">
        <f t="shared" si="88"/>
        <v>0</v>
      </c>
      <c r="AH156" s="44">
        <f t="shared" si="89"/>
        <v>45605</v>
      </c>
      <c r="AI156" s="42"/>
      <c r="AJ156" s="45"/>
      <c r="AK156" s="45"/>
      <c r="AL156" s="45"/>
      <c r="AM156" s="45"/>
      <c r="AN156" s="45"/>
      <c r="AO156" s="45"/>
      <c r="AP156" s="45"/>
      <c r="AQ156" s="45"/>
      <c r="AR156" s="45"/>
      <c r="AS156" s="45"/>
      <c r="AT156" s="45"/>
      <c r="AU156" s="45"/>
      <c r="AV156" s="45"/>
      <c r="AW156" s="45"/>
      <c r="AX156" s="45"/>
      <c r="AY156" s="45"/>
      <c r="AZ156" s="45"/>
      <c r="BA156" s="45"/>
      <c r="BB156" s="45"/>
      <c r="BC156" s="45"/>
      <c r="BD156" s="42"/>
    </row>
    <row r="157" spans="32:56" hidden="1" x14ac:dyDescent="0.3">
      <c r="AF157" s="43">
        <f t="shared" si="87"/>
        <v>0</v>
      </c>
      <c r="AG157" s="43">
        <f t="shared" si="88"/>
        <v>0</v>
      </c>
      <c r="AH157" s="44">
        <f t="shared" si="89"/>
        <v>45606</v>
      </c>
      <c r="AI157" s="42"/>
      <c r="AJ157" s="45"/>
      <c r="AK157" s="45"/>
      <c r="AL157" s="45"/>
      <c r="AM157" s="45"/>
      <c r="AN157" s="45"/>
      <c r="AO157" s="45"/>
      <c r="AP157" s="45"/>
      <c r="AQ157" s="45"/>
      <c r="AR157" s="45"/>
      <c r="AS157" s="45"/>
      <c r="AT157" s="45"/>
      <c r="AU157" s="45"/>
      <c r="AV157" s="45"/>
      <c r="AW157" s="45"/>
      <c r="AX157" s="45"/>
      <c r="AY157" s="45"/>
      <c r="AZ157" s="45"/>
      <c r="BA157" s="45"/>
      <c r="BB157" s="45"/>
      <c r="BC157" s="45"/>
      <c r="BD157" s="42"/>
    </row>
    <row r="158" spans="32:56" hidden="1" x14ac:dyDescent="0.3">
      <c r="AF158" s="43">
        <f t="shared" si="87"/>
        <v>0</v>
      </c>
      <c r="AG158" s="43">
        <f t="shared" si="88"/>
        <v>0</v>
      </c>
      <c r="AH158" s="44">
        <f t="shared" si="89"/>
        <v>45607</v>
      </c>
      <c r="AI158" s="42"/>
      <c r="AJ158" s="45"/>
      <c r="AK158" s="45"/>
      <c r="AL158" s="45"/>
      <c r="AM158" s="45"/>
      <c r="AN158" s="45"/>
      <c r="AO158" s="45"/>
      <c r="AP158" s="45"/>
      <c r="AQ158" s="45"/>
      <c r="AR158" s="45"/>
      <c r="AS158" s="45"/>
      <c r="AT158" s="45"/>
      <c r="AU158" s="45"/>
      <c r="AV158" s="45"/>
      <c r="AW158" s="45"/>
      <c r="AX158" s="45"/>
      <c r="AY158" s="45"/>
      <c r="AZ158" s="45"/>
      <c r="BA158" s="45"/>
      <c r="BB158" s="45"/>
      <c r="BC158" s="45"/>
      <c r="BD158" s="42"/>
    </row>
    <row r="159" spans="32:56" hidden="1" x14ac:dyDescent="0.3">
      <c r="AF159" s="43">
        <f t="shared" si="87"/>
        <v>0</v>
      </c>
      <c r="AG159" s="43">
        <f t="shared" si="88"/>
        <v>0</v>
      </c>
      <c r="AH159" s="44">
        <f t="shared" si="89"/>
        <v>45608</v>
      </c>
      <c r="AI159" s="42"/>
      <c r="AJ159" s="45"/>
      <c r="AK159" s="45"/>
      <c r="AL159" s="45"/>
      <c r="AM159" s="45"/>
      <c r="AN159" s="45"/>
      <c r="AO159" s="45"/>
      <c r="AP159" s="45"/>
      <c r="AQ159" s="45"/>
      <c r="AR159" s="45"/>
      <c r="AS159" s="45"/>
      <c r="AT159" s="45"/>
      <c r="AU159" s="45"/>
      <c r="AV159" s="45"/>
      <c r="AW159" s="45"/>
      <c r="AX159" s="45"/>
      <c r="AY159" s="45"/>
      <c r="AZ159" s="45"/>
      <c r="BA159" s="45"/>
      <c r="BB159" s="45"/>
      <c r="BC159" s="45"/>
      <c r="BD159" s="42"/>
    </row>
    <row r="160" spans="32:56" hidden="1" x14ac:dyDescent="0.3">
      <c r="AF160" s="43">
        <f t="shared" si="87"/>
        <v>0</v>
      </c>
      <c r="AG160" s="43">
        <f t="shared" si="88"/>
        <v>0</v>
      </c>
      <c r="AH160" s="44">
        <f t="shared" si="89"/>
        <v>45609</v>
      </c>
      <c r="AI160" s="42"/>
      <c r="AJ160" s="45"/>
      <c r="AK160" s="45"/>
      <c r="AL160" s="45"/>
      <c r="AM160" s="45"/>
      <c r="AN160" s="45"/>
      <c r="AO160" s="45"/>
      <c r="AP160" s="45"/>
      <c r="AQ160" s="45"/>
      <c r="AR160" s="45"/>
      <c r="AS160" s="45"/>
      <c r="AT160" s="45"/>
      <c r="AU160" s="45"/>
      <c r="AV160" s="45"/>
      <c r="AW160" s="45"/>
      <c r="AX160" s="45"/>
      <c r="AY160" s="45"/>
      <c r="AZ160" s="45"/>
      <c r="BA160" s="45"/>
      <c r="BB160" s="45"/>
      <c r="BC160" s="45"/>
      <c r="BD160" s="42"/>
    </row>
    <row r="161" spans="32:56" hidden="1" x14ac:dyDescent="0.3">
      <c r="AF161" s="43">
        <f t="shared" si="87"/>
        <v>0</v>
      </c>
      <c r="AG161" s="43">
        <f t="shared" si="88"/>
        <v>0</v>
      </c>
      <c r="AH161" s="44">
        <f t="shared" si="89"/>
        <v>45610</v>
      </c>
      <c r="AI161" s="42"/>
      <c r="AJ161" s="45"/>
      <c r="AK161" s="45"/>
      <c r="AL161" s="45"/>
      <c r="AM161" s="45"/>
      <c r="AN161" s="45"/>
      <c r="AO161" s="45"/>
      <c r="AP161" s="45"/>
      <c r="AQ161" s="45"/>
      <c r="AR161" s="45"/>
      <c r="AS161" s="45"/>
      <c r="AT161" s="45"/>
      <c r="AU161" s="45"/>
      <c r="AV161" s="45"/>
      <c r="AW161" s="45"/>
      <c r="AX161" s="45"/>
      <c r="AY161" s="45"/>
      <c r="AZ161" s="45"/>
      <c r="BA161" s="45"/>
      <c r="BB161" s="45"/>
      <c r="BC161" s="45"/>
      <c r="BD161" s="42"/>
    </row>
    <row r="162" spans="32:56" hidden="1" x14ac:dyDescent="0.3">
      <c r="AF162" s="43">
        <f t="shared" si="87"/>
        <v>0</v>
      </c>
      <c r="AG162" s="43">
        <f t="shared" si="88"/>
        <v>0</v>
      </c>
      <c r="AH162" s="44">
        <f t="shared" si="89"/>
        <v>45611</v>
      </c>
      <c r="AI162" s="42"/>
      <c r="AJ162" s="45"/>
      <c r="AK162" s="45"/>
      <c r="AL162" s="45"/>
      <c r="AM162" s="45"/>
      <c r="AN162" s="45"/>
      <c r="AO162" s="45"/>
      <c r="AP162" s="45"/>
      <c r="AQ162" s="45"/>
      <c r="AR162" s="45"/>
      <c r="AS162" s="45"/>
      <c r="AT162" s="45"/>
      <c r="AU162" s="45"/>
      <c r="AV162" s="45"/>
      <c r="AW162" s="45"/>
      <c r="AX162" s="45"/>
      <c r="AY162" s="45"/>
      <c r="AZ162" s="45"/>
      <c r="BA162" s="45"/>
      <c r="BB162" s="45"/>
      <c r="BC162" s="45"/>
      <c r="BD162" s="42"/>
    </row>
    <row r="163" spans="32:56" hidden="1" x14ac:dyDescent="0.3">
      <c r="AF163" s="43">
        <f t="shared" si="87"/>
        <v>0</v>
      </c>
      <c r="AG163" s="43">
        <f t="shared" si="88"/>
        <v>0</v>
      </c>
      <c r="AH163" s="44">
        <f t="shared" si="89"/>
        <v>45612</v>
      </c>
      <c r="AI163" s="42"/>
      <c r="AJ163" s="45"/>
      <c r="AK163" s="45"/>
      <c r="AL163" s="45"/>
      <c r="AM163" s="45"/>
      <c r="AN163" s="45"/>
      <c r="AO163" s="45"/>
      <c r="AP163" s="45"/>
      <c r="AQ163" s="45"/>
      <c r="AR163" s="45"/>
      <c r="AS163" s="45"/>
      <c r="AT163" s="45"/>
      <c r="AU163" s="45"/>
      <c r="AV163" s="45"/>
      <c r="AW163" s="45"/>
      <c r="AX163" s="45"/>
      <c r="AY163" s="45"/>
      <c r="AZ163" s="45"/>
      <c r="BA163" s="45"/>
      <c r="BB163" s="45"/>
      <c r="BC163" s="45"/>
      <c r="BD163" s="42"/>
    </row>
    <row r="164" spans="32:56" hidden="1" x14ac:dyDescent="0.3">
      <c r="AF164" s="43">
        <f t="shared" si="87"/>
        <v>0</v>
      </c>
      <c r="AG164" s="43">
        <f t="shared" si="88"/>
        <v>0</v>
      </c>
      <c r="AH164" s="44">
        <f t="shared" si="89"/>
        <v>45613</v>
      </c>
      <c r="AI164" s="42"/>
      <c r="AJ164" s="45"/>
      <c r="AK164" s="45"/>
      <c r="AL164" s="45"/>
      <c r="AM164" s="45"/>
      <c r="AN164" s="45"/>
      <c r="AO164" s="45"/>
      <c r="AP164" s="45"/>
      <c r="AQ164" s="45"/>
      <c r="AR164" s="45"/>
      <c r="AS164" s="45"/>
      <c r="AT164" s="45"/>
      <c r="AU164" s="45"/>
      <c r="AV164" s="45"/>
      <c r="AW164" s="45"/>
      <c r="AX164" s="45"/>
      <c r="AY164" s="45"/>
      <c r="AZ164" s="45"/>
      <c r="BA164" s="45"/>
      <c r="BB164" s="45"/>
      <c r="BC164" s="45"/>
      <c r="BD164" s="42"/>
    </row>
    <row r="165" spans="32:56" hidden="1" x14ac:dyDescent="0.3">
      <c r="AF165" s="43">
        <f t="shared" si="87"/>
        <v>0</v>
      </c>
      <c r="AG165" s="43">
        <f t="shared" si="88"/>
        <v>0</v>
      </c>
      <c r="AH165" s="44">
        <f t="shared" si="89"/>
        <v>45614</v>
      </c>
      <c r="AI165" s="42"/>
      <c r="AJ165" s="45"/>
      <c r="AK165" s="45"/>
      <c r="AL165" s="45"/>
      <c r="AM165" s="45"/>
      <c r="AN165" s="45"/>
      <c r="AO165" s="45"/>
      <c r="AP165" s="45"/>
      <c r="AQ165" s="45"/>
      <c r="AR165" s="45"/>
      <c r="AS165" s="45"/>
      <c r="AT165" s="45"/>
      <c r="AU165" s="45"/>
      <c r="AV165" s="45"/>
      <c r="AW165" s="45"/>
      <c r="AX165" s="45"/>
      <c r="AY165" s="45"/>
      <c r="AZ165" s="45"/>
      <c r="BA165" s="45"/>
      <c r="BB165" s="45"/>
      <c r="BC165" s="45"/>
      <c r="BD165" s="42"/>
    </row>
    <row r="166" spans="32:56" hidden="1" x14ac:dyDescent="0.3">
      <c r="AF166" s="43">
        <f t="shared" si="87"/>
        <v>0</v>
      </c>
      <c r="AG166" s="43">
        <f t="shared" si="88"/>
        <v>0</v>
      </c>
      <c r="AH166" s="44">
        <f t="shared" si="89"/>
        <v>45615</v>
      </c>
      <c r="AI166" s="42"/>
      <c r="AJ166" s="45"/>
      <c r="AK166" s="45"/>
      <c r="AL166" s="45"/>
      <c r="AM166" s="45"/>
      <c r="AN166" s="45"/>
      <c r="AO166" s="45"/>
      <c r="AP166" s="45"/>
      <c r="AQ166" s="45"/>
      <c r="AR166" s="45"/>
      <c r="AS166" s="45"/>
      <c r="AT166" s="45"/>
      <c r="AU166" s="45"/>
      <c r="AV166" s="45"/>
      <c r="AW166" s="45"/>
      <c r="AX166" s="45"/>
      <c r="AY166" s="45"/>
      <c r="AZ166" s="45"/>
      <c r="BA166" s="45"/>
      <c r="BB166" s="45"/>
      <c r="BC166" s="45"/>
      <c r="BD166" s="42"/>
    </row>
    <row r="167" spans="32:56" hidden="1" x14ac:dyDescent="0.3">
      <c r="AF167" s="43">
        <f t="shared" si="87"/>
        <v>0</v>
      </c>
      <c r="AG167" s="43">
        <f t="shared" si="88"/>
        <v>0</v>
      </c>
      <c r="AH167" s="44">
        <f t="shared" si="89"/>
        <v>45616</v>
      </c>
      <c r="AI167" s="42"/>
      <c r="AJ167" s="45"/>
      <c r="AK167" s="45"/>
      <c r="AL167" s="45"/>
      <c r="AM167" s="45"/>
      <c r="AN167" s="45"/>
      <c r="AO167" s="45"/>
      <c r="AP167" s="45"/>
      <c r="AQ167" s="45"/>
      <c r="AR167" s="45"/>
      <c r="AS167" s="45"/>
      <c r="AT167" s="45"/>
      <c r="AU167" s="45"/>
      <c r="AV167" s="45"/>
      <c r="AW167" s="45"/>
      <c r="AX167" s="45"/>
      <c r="AY167" s="45"/>
      <c r="AZ167" s="45"/>
      <c r="BA167" s="45"/>
      <c r="BB167" s="45"/>
      <c r="BC167" s="45"/>
      <c r="BD167" s="42"/>
    </row>
    <row r="168" spans="32:56" hidden="1" x14ac:dyDescent="0.3">
      <c r="AF168" s="43">
        <f t="shared" si="87"/>
        <v>0</v>
      </c>
      <c r="AG168" s="43">
        <f t="shared" si="88"/>
        <v>0</v>
      </c>
      <c r="AH168" s="44">
        <f t="shared" si="89"/>
        <v>45617</v>
      </c>
      <c r="AI168" s="42"/>
      <c r="AJ168" s="45"/>
      <c r="AK168" s="45"/>
      <c r="AL168" s="45"/>
      <c r="AM168" s="45"/>
      <c r="AN168" s="45"/>
      <c r="AO168" s="45"/>
      <c r="AP168" s="45"/>
      <c r="AQ168" s="45"/>
      <c r="AR168" s="45"/>
      <c r="AS168" s="45"/>
      <c r="AT168" s="45"/>
      <c r="AU168" s="45"/>
      <c r="AV168" s="45"/>
      <c r="AW168" s="45"/>
      <c r="AX168" s="45"/>
      <c r="AY168" s="45"/>
      <c r="AZ168" s="45"/>
      <c r="BA168" s="45"/>
      <c r="BB168" s="45"/>
      <c r="BC168" s="45"/>
      <c r="BD168" s="42"/>
    </row>
    <row r="169" spans="32:56" hidden="1" x14ac:dyDescent="0.3">
      <c r="AF169" s="43">
        <f t="shared" si="87"/>
        <v>0</v>
      </c>
      <c r="AG169" s="43">
        <f t="shared" si="88"/>
        <v>0</v>
      </c>
      <c r="AH169" s="44">
        <f t="shared" si="89"/>
        <v>45618</v>
      </c>
      <c r="AI169" s="42"/>
      <c r="AJ169" s="45"/>
      <c r="AK169" s="45"/>
      <c r="AL169" s="45"/>
      <c r="AM169" s="45"/>
      <c r="AN169" s="45"/>
      <c r="AO169" s="45"/>
      <c r="AP169" s="45"/>
      <c r="AQ169" s="45"/>
      <c r="AR169" s="45"/>
      <c r="AS169" s="45"/>
      <c r="AT169" s="45"/>
      <c r="AU169" s="45"/>
      <c r="AV169" s="45"/>
      <c r="AW169" s="45"/>
      <c r="AX169" s="45"/>
      <c r="AY169" s="45"/>
      <c r="AZ169" s="45"/>
      <c r="BA169" s="45"/>
      <c r="BB169" s="45"/>
      <c r="BC169" s="45"/>
      <c r="BD169" s="42"/>
    </row>
    <row r="170" spans="32:56" hidden="1" x14ac:dyDescent="0.3">
      <c r="AF170" s="43">
        <f t="shared" si="87"/>
        <v>0</v>
      </c>
      <c r="AG170" s="43">
        <f t="shared" si="88"/>
        <v>0</v>
      </c>
      <c r="AH170" s="44">
        <f t="shared" si="89"/>
        <v>45619</v>
      </c>
      <c r="AI170" s="42"/>
      <c r="AJ170" s="45"/>
      <c r="AK170" s="45"/>
      <c r="AL170" s="45"/>
      <c r="AM170" s="45"/>
      <c r="AN170" s="45"/>
      <c r="AO170" s="45"/>
      <c r="AP170" s="45"/>
      <c r="AQ170" s="45"/>
      <c r="AR170" s="45"/>
      <c r="AS170" s="45"/>
      <c r="AT170" s="45"/>
      <c r="AU170" s="45"/>
      <c r="AV170" s="45"/>
      <c r="AW170" s="45"/>
      <c r="AX170" s="45"/>
      <c r="AY170" s="45"/>
      <c r="AZ170" s="45"/>
      <c r="BA170" s="45"/>
      <c r="BB170" s="45"/>
      <c r="BC170" s="45"/>
      <c r="BD170" s="42"/>
    </row>
    <row r="171" spans="32:56" hidden="1" x14ac:dyDescent="0.3">
      <c r="AF171" s="43">
        <f t="shared" si="87"/>
        <v>0</v>
      </c>
      <c r="AG171" s="43">
        <f t="shared" si="88"/>
        <v>0</v>
      </c>
      <c r="AH171" s="44">
        <f t="shared" si="89"/>
        <v>45620</v>
      </c>
      <c r="AI171" s="42"/>
      <c r="AJ171" s="45"/>
      <c r="AK171" s="45"/>
      <c r="AL171" s="45"/>
      <c r="AM171" s="45"/>
      <c r="AN171" s="45"/>
      <c r="AO171" s="45"/>
      <c r="AP171" s="45"/>
      <c r="AQ171" s="45"/>
      <c r="AR171" s="45"/>
      <c r="AS171" s="45"/>
      <c r="AT171" s="45"/>
      <c r="AU171" s="45"/>
      <c r="AV171" s="45"/>
      <c r="AW171" s="45"/>
      <c r="AX171" s="45"/>
      <c r="AY171" s="45"/>
      <c r="AZ171" s="45"/>
      <c r="BA171" s="45"/>
      <c r="BB171" s="45"/>
      <c r="BC171" s="45"/>
      <c r="BD171" s="42"/>
    </row>
    <row r="172" spans="32:56" hidden="1" x14ac:dyDescent="0.3">
      <c r="AF172" s="43">
        <f t="shared" si="87"/>
        <v>0</v>
      </c>
      <c r="AG172" s="43">
        <f t="shared" si="88"/>
        <v>0</v>
      </c>
      <c r="AH172" s="44">
        <f t="shared" si="89"/>
        <v>45621</v>
      </c>
      <c r="AI172" s="42"/>
      <c r="AJ172" s="45"/>
      <c r="AK172" s="45"/>
      <c r="AL172" s="45"/>
      <c r="AM172" s="45"/>
      <c r="AN172" s="45"/>
      <c r="AO172" s="45"/>
      <c r="AP172" s="45"/>
      <c r="AQ172" s="45"/>
      <c r="AR172" s="45"/>
      <c r="AS172" s="45"/>
      <c r="AT172" s="45"/>
      <c r="AU172" s="45"/>
      <c r="AV172" s="45"/>
      <c r="AW172" s="45"/>
      <c r="AX172" s="45"/>
      <c r="AY172" s="45"/>
      <c r="AZ172" s="45"/>
      <c r="BA172" s="45"/>
      <c r="BB172" s="45"/>
      <c r="BC172" s="45"/>
      <c r="BD172" s="42"/>
    </row>
    <row r="173" spans="32:56" hidden="1" x14ac:dyDescent="0.3">
      <c r="AF173" s="43">
        <f t="shared" si="87"/>
        <v>0</v>
      </c>
      <c r="AG173" s="43">
        <f t="shared" si="88"/>
        <v>0</v>
      </c>
      <c r="AH173" s="44">
        <f t="shared" si="89"/>
        <v>45622</v>
      </c>
      <c r="AI173" s="42"/>
      <c r="AJ173" s="45"/>
      <c r="AK173" s="45"/>
      <c r="AL173" s="45"/>
      <c r="AM173" s="45"/>
      <c r="AN173" s="45"/>
      <c r="AO173" s="45"/>
      <c r="AP173" s="45"/>
      <c r="AQ173" s="45"/>
      <c r="AR173" s="45"/>
      <c r="AS173" s="45"/>
      <c r="AT173" s="45"/>
      <c r="AU173" s="45"/>
      <c r="AV173" s="45"/>
      <c r="AW173" s="45"/>
      <c r="AX173" s="45"/>
      <c r="AY173" s="45"/>
      <c r="AZ173" s="45"/>
      <c r="BA173" s="45"/>
      <c r="BB173" s="45"/>
      <c r="BC173" s="45"/>
      <c r="BD173" s="42"/>
    </row>
    <row r="174" spans="32:56" hidden="1" x14ac:dyDescent="0.3">
      <c r="AF174" s="43">
        <f t="shared" si="87"/>
        <v>0</v>
      </c>
      <c r="AG174" s="43">
        <f t="shared" si="88"/>
        <v>0</v>
      </c>
      <c r="AH174" s="44">
        <f t="shared" si="89"/>
        <v>45623</v>
      </c>
      <c r="AI174" s="42"/>
      <c r="AJ174" s="45"/>
      <c r="AK174" s="45"/>
      <c r="AL174" s="45"/>
      <c r="AM174" s="45"/>
      <c r="AN174" s="45"/>
      <c r="AO174" s="45"/>
      <c r="AP174" s="45"/>
      <c r="AQ174" s="45"/>
      <c r="AR174" s="45"/>
      <c r="AS174" s="45"/>
      <c r="AT174" s="45"/>
      <c r="AU174" s="45"/>
      <c r="AV174" s="45"/>
      <c r="AW174" s="45"/>
      <c r="AX174" s="45"/>
      <c r="AY174" s="45"/>
      <c r="AZ174" s="45"/>
      <c r="BA174" s="45"/>
      <c r="BB174" s="45"/>
      <c r="BC174" s="45"/>
      <c r="BD174" s="42"/>
    </row>
    <row r="175" spans="32:56" hidden="1" x14ac:dyDescent="0.3">
      <c r="AF175" s="43">
        <f t="shared" si="87"/>
        <v>0</v>
      </c>
      <c r="AG175" s="43">
        <f t="shared" si="88"/>
        <v>0</v>
      </c>
      <c r="AH175" s="44">
        <f t="shared" si="89"/>
        <v>45624</v>
      </c>
      <c r="AI175" s="42"/>
      <c r="AJ175" s="45"/>
      <c r="AK175" s="45"/>
      <c r="AL175" s="45"/>
      <c r="AM175" s="45"/>
      <c r="AN175" s="45"/>
      <c r="AO175" s="45"/>
      <c r="AP175" s="45"/>
      <c r="AQ175" s="45"/>
      <c r="AR175" s="45"/>
      <c r="AS175" s="45"/>
      <c r="AT175" s="45"/>
      <c r="AU175" s="45"/>
      <c r="AV175" s="45"/>
      <c r="AW175" s="45"/>
      <c r="AX175" s="45"/>
      <c r="AY175" s="45"/>
      <c r="AZ175" s="45"/>
      <c r="BA175" s="45"/>
      <c r="BB175" s="45"/>
      <c r="BC175" s="45"/>
      <c r="BD175" s="42"/>
    </row>
    <row r="176" spans="32:56" hidden="1" x14ac:dyDescent="0.3">
      <c r="AF176" s="43">
        <f t="shared" si="87"/>
        <v>0</v>
      </c>
      <c r="AG176" s="43">
        <f t="shared" si="88"/>
        <v>0</v>
      </c>
      <c r="AH176" s="44">
        <f t="shared" si="89"/>
        <v>45625</v>
      </c>
      <c r="AI176" s="42"/>
      <c r="AJ176" s="45"/>
      <c r="AK176" s="45"/>
      <c r="AL176" s="45"/>
      <c r="AM176" s="45"/>
      <c r="AN176" s="45"/>
      <c r="AO176" s="45"/>
      <c r="AP176" s="45"/>
      <c r="AQ176" s="45"/>
      <c r="AR176" s="45"/>
      <c r="AS176" s="45"/>
      <c r="AT176" s="45"/>
      <c r="AU176" s="45"/>
      <c r="AV176" s="45"/>
      <c r="AW176" s="45"/>
      <c r="AX176" s="45"/>
      <c r="AY176" s="45"/>
      <c r="AZ176" s="45"/>
      <c r="BA176" s="45"/>
      <c r="BB176" s="45"/>
      <c r="BC176" s="45"/>
      <c r="BD176" s="42"/>
    </row>
    <row r="177" spans="32:56" hidden="1" x14ac:dyDescent="0.3">
      <c r="AF177" s="43">
        <f t="shared" si="87"/>
        <v>0</v>
      </c>
      <c r="AG177" s="43">
        <f t="shared" si="88"/>
        <v>0</v>
      </c>
      <c r="AH177" s="44">
        <f t="shared" si="89"/>
        <v>45626</v>
      </c>
      <c r="AI177" s="42"/>
      <c r="AJ177" s="45"/>
      <c r="AK177" s="45"/>
      <c r="AL177" s="45"/>
      <c r="AM177" s="45"/>
      <c r="AN177" s="45"/>
      <c r="AO177" s="45"/>
      <c r="AP177" s="45"/>
      <c r="AQ177" s="45"/>
      <c r="AR177" s="45"/>
      <c r="AS177" s="45"/>
      <c r="AT177" s="45"/>
      <c r="AU177" s="45"/>
      <c r="AV177" s="45"/>
      <c r="AW177" s="45"/>
      <c r="AX177" s="45"/>
      <c r="AY177" s="45"/>
      <c r="AZ177" s="45"/>
      <c r="BA177" s="45"/>
      <c r="BB177" s="45"/>
      <c r="BC177" s="45"/>
      <c r="BD177" s="42"/>
    </row>
    <row r="178" spans="32:56" hidden="1" x14ac:dyDescent="0.3">
      <c r="AF178" s="43">
        <f t="shared" si="87"/>
        <v>0</v>
      </c>
      <c r="AG178" s="43">
        <f t="shared" si="88"/>
        <v>0</v>
      </c>
      <c r="AH178" s="44" t="str">
        <f t="shared" si="89"/>
        <v/>
      </c>
      <c r="AI178" s="42"/>
      <c r="AJ178" s="45"/>
      <c r="AK178" s="45"/>
      <c r="AL178" s="45"/>
      <c r="AM178" s="45"/>
      <c r="AN178" s="45"/>
      <c r="AO178" s="45"/>
      <c r="AP178" s="45"/>
      <c r="AQ178" s="45"/>
      <c r="AR178" s="45"/>
      <c r="AS178" s="45"/>
      <c r="AT178" s="45"/>
      <c r="AU178" s="45"/>
      <c r="AV178" s="45"/>
      <c r="AW178" s="45"/>
      <c r="AX178" s="45"/>
      <c r="AY178" s="45"/>
      <c r="AZ178" s="45"/>
      <c r="BA178" s="45"/>
      <c r="BB178" s="45"/>
      <c r="BC178" s="45"/>
      <c r="BD178" s="42"/>
    </row>
    <row r="179" spans="32:56" hidden="1" x14ac:dyDescent="0.3">
      <c r="AF179" s="42"/>
      <c r="AG179" s="42"/>
      <c r="AH179" s="42"/>
      <c r="AI179" s="42"/>
      <c r="AJ179" s="42"/>
      <c r="AK179" s="42"/>
      <c r="AL179" s="42"/>
      <c r="AM179" s="42"/>
      <c r="AN179" s="42"/>
      <c r="AO179" s="42"/>
      <c r="AP179" s="42"/>
      <c r="AQ179" s="42"/>
      <c r="AR179" s="42"/>
      <c r="AS179" s="42"/>
      <c r="AT179" s="42"/>
      <c r="AU179" s="42"/>
      <c r="AV179" s="42"/>
      <c r="AW179" s="42"/>
      <c r="AX179" s="42"/>
      <c r="AY179" s="42"/>
      <c r="AZ179" s="42"/>
      <c r="BA179" s="42"/>
      <c r="BB179" s="42"/>
      <c r="BC179" s="42"/>
      <c r="BD179" s="42"/>
    </row>
    <row r="180" spans="32:56" hidden="1" x14ac:dyDescent="0.3"/>
    <row r="181" spans="32:56" hidden="1" x14ac:dyDescent="0.3">
      <c r="AF181" s="41"/>
      <c r="AG181" s="41"/>
      <c r="AH181" s="41"/>
      <c r="AI181" s="41"/>
      <c r="AJ181" s="41"/>
      <c r="AK181" s="41"/>
      <c r="AL181" s="41"/>
      <c r="AM181" s="41"/>
      <c r="AN181" s="41"/>
      <c r="AO181" s="41"/>
      <c r="AP181" s="41"/>
      <c r="AQ181" s="41"/>
      <c r="AR181" s="41"/>
      <c r="AS181" s="42"/>
      <c r="AT181" s="42"/>
      <c r="AU181" s="42"/>
      <c r="AV181" s="42"/>
      <c r="AW181" s="42"/>
      <c r="AX181" s="42"/>
      <c r="AY181" s="42"/>
      <c r="AZ181" s="41"/>
      <c r="BA181" s="42"/>
      <c r="BB181" s="17" t="s">
        <v>57</v>
      </c>
      <c r="BC181" s="48" t="s">
        <v>58</v>
      </c>
      <c r="BD181" s="42"/>
    </row>
    <row r="182" spans="32:56" hidden="1" x14ac:dyDescent="0.3">
      <c r="AF182" s="41"/>
      <c r="AG182" s="41"/>
      <c r="AH182" s="41"/>
      <c r="AI182" s="41"/>
      <c r="AJ182" s="41"/>
      <c r="AK182" s="41"/>
      <c r="AL182" s="41"/>
      <c r="AM182" s="41"/>
      <c r="AN182" s="41"/>
      <c r="AO182" s="41"/>
      <c r="AP182" s="41"/>
      <c r="AQ182" s="41"/>
      <c r="AR182" s="41"/>
      <c r="AS182" s="42"/>
      <c r="AT182" s="42"/>
      <c r="AU182" s="42"/>
      <c r="AV182" s="42"/>
      <c r="AW182" s="42"/>
      <c r="AX182" s="42"/>
      <c r="AY182" s="42"/>
      <c r="AZ182" s="41"/>
      <c r="BA182" s="42"/>
      <c r="BB182" s="18" t="s">
        <v>59</v>
      </c>
      <c r="BC182" s="48" t="s">
        <v>60</v>
      </c>
      <c r="BD182" s="42"/>
    </row>
    <row r="183" spans="32:56" ht="15" hidden="1" thickBot="1" x14ac:dyDescent="0.35">
      <c r="AF183" s="41"/>
      <c r="AG183" s="41"/>
      <c r="AH183" s="41"/>
      <c r="AI183" s="41"/>
      <c r="AJ183" s="41"/>
      <c r="AK183" s="41"/>
      <c r="AL183" s="41"/>
      <c r="AM183" s="41"/>
      <c r="AN183" s="41"/>
      <c r="AO183" s="41"/>
      <c r="AP183" s="41"/>
      <c r="AQ183" s="41"/>
      <c r="AR183" s="41"/>
      <c r="AS183" s="41"/>
      <c r="AT183" s="41"/>
      <c r="AU183" s="41"/>
      <c r="AV183" s="41"/>
      <c r="AW183" s="41"/>
      <c r="AX183" s="41"/>
      <c r="AY183" s="41"/>
      <c r="AZ183" s="41"/>
      <c r="BA183" s="42"/>
      <c r="BB183" s="19" t="s">
        <v>61</v>
      </c>
      <c r="BC183" s="48" t="s">
        <v>62</v>
      </c>
      <c r="BD183" s="42"/>
    </row>
    <row r="184" spans="32:56" hidden="1" x14ac:dyDescent="0.3">
      <c r="AF184" s="42"/>
      <c r="AG184" s="42"/>
      <c r="AH184" s="42"/>
      <c r="AI184" s="233" t="s">
        <v>63</v>
      </c>
      <c r="AJ184" s="234"/>
      <c r="AK184" s="86"/>
      <c r="AL184" s="86"/>
      <c r="AM184" s="120"/>
      <c r="AN184" s="120"/>
      <c r="AO184" s="219">
        <v>45627</v>
      </c>
      <c r="AP184" s="220"/>
      <c r="AQ184" s="42"/>
      <c r="AR184" s="42"/>
      <c r="AS184" s="221" t="s">
        <v>64</v>
      </c>
      <c r="AT184" s="222"/>
      <c r="AU184" s="225" t="str">
        <f>TEXT(AO184,"mmmm")</f>
        <v>décembre</v>
      </c>
      <c r="AV184" s="225"/>
      <c r="AW184" s="225"/>
      <c r="AX184" s="225"/>
      <c r="AY184" s="226"/>
      <c r="AZ184" s="41"/>
      <c r="BA184" s="42"/>
      <c r="BB184" s="20" t="s">
        <v>36</v>
      </c>
      <c r="BC184" s="48" t="s">
        <v>65</v>
      </c>
      <c r="BD184" s="42"/>
    </row>
    <row r="185" spans="32:56" ht="15" hidden="1" thickBot="1" x14ac:dyDescent="0.35">
      <c r="AF185" s="42"/>
      <c r="AG185" s="42"/>
      <c r="AH185" s="42"/>
      <c r="AI185" s="229" t="s">
        <v>66</v>
      </c>
      <c r="AJ185" s="230"/>
      <c r="AK185" s="87"/>
      <c r="AL185" s="87"/>
      <c r="AM185" s="119"/>
      <c r="AN185" s="119"/>
      <c r="AO185" s="231">
        <f>EOMONTH(AO184,0)</f>
        <v>45657</v>
      </c>
      <c r="AP185" s="232"/>
      <c r="AQ185" s="42"/>
      <c r="AR185" s="42"/>
      <c r="AS185" s="223"/>
      <c r="AT185" s="224"/>
      <c r="AU185" s="227"/>
      <c r="AV185" s="227"/>
      <c r="AW185" s="227"/>
      <c r="AX185" s="227"/>
      <c r="AY185" s="228"/>
      <c r="AZ185" s="41"/>
      <c r="BA185" s="42"/>
      <c r="BB185" s="21" t="s">
        <v>67</v>
      </c>
      <c r="BC185" s="48" t="s">
        <v>68</v>
      </c>
      <c r="BD185" s="42"/>
    </row>
    <row r="186" spans="32:56" ht="15" hidden="1" thickBot="1" x14ac:dyDescent="0.35">
      <c r="AF186" s="41"/>
      <c r="AG186" s="41"/>
      <c r="AH186" s="41"/>
      <c r="AI186" s="41"/>
      <c r="AJ186" s="41"/>
      <c r="AK186" s="41"/>
      <c r="AL186" s="41"/>
      <c r="AM186" s="41"/>
      <c r="AN186" s="41"/>
      <c r="AO186" s="41"/>
      <c r="AP186" s="41"/>
      <c r="AQ186" s="41"/>
      <c r="AR186" s="41"/>
      <c r="AS186" s="41"/>
      <c r="AT186" s="41"/>
      <c r="AU186" s="41"/>
      <c r="AV186" s="41"/>
      <c r="AW186" s="41"/>
      <c r="AX186" s="41"/>
      <c r="AY186" s="41"/>
      <c r="AZ186" s="41"/>
      <c r="BA186" s="42"/>
      <c r="BB186" s="22" t="s">
        <v>69</v>
      </c>
      <c r="BC186" s="48" t="s">
        <v>70</v>
      </c>
      <c r="BD186" s="42"/>
    </row>
    <row r="187" spans="32:56" ht="15.6" hidden="1" x14ac:dyDescent="0.3">
      <c r="AF187" s="41"/>
      <c r="AG187" s="41"/>
      <c r="AH187" s="42"/>
      <c r="AI187" s="23" t="s">
        <v>71</v>
      </c>
      <c r="AJ187" s="24">
        <f>COUNTIF(AJ195:AJ225,"P")</f>
        <v>0</v>
      </c>
      <c r="AK187" s="54"/>
      <c r="AL187" s="54"/>
      <c r="AM187" s="123"/>
      <c r="AN187" s="123"/>
      <c r="AO187" s="25">
        <f t="shared" ref="AO187:BC187" si="90">COUNTIF(AO195:AO225,"P")</f>
        <v>0</v>
      </c>
      <c r="AP187" s="25">
        <f t="shared" si="90"/>
        <v>0</v>
      </c>
      <c r="AQ187" s="25">
        <f t="shared" si="90"/>
        <v>0</v>
      </c>
      <c r="AR187" s="25">
        <f t="shared" si="90"/>
        <v>0</v>
      </c>
      <c r="AS187" s="25">
        <f t="shared" si="90"/>
        <v>0</v>
      </c>
      <c r="AT187" s="25">
        <f t="shared" si="90"/>
        <v>0</v>
      </c>
      <c r="AU187" s="25">
        <f t="shared" si="90"/>
        <v>0</v>
      </c>
      <c r="AV187" s="25">
        <f t="shared" si="90"/>
        <v>0</v>
      </c>
      <c r="AW187" s="25">
        <f t="shared" si="90"/>
        <v>0</v>
      </c>
      <c r="AX187" s="25">
        <f t="shared" si="90"/>
        <v>0</v>
      </c>
      <c r="AY187" s="25">
        <f t="shared" si="90"/>
        <v>0</v>
      </c>
      <c r="AZ187" s="25">
        <f t="shared" si="90"/>
        <v>0</v>
      </c>
      <c r="BA187" s="25">
        <f t="shared" si="90"/>
        <v>0</v>
      </c>
      <c r="BB187" s="25">
        <f t="shared" si="90"/>
        <v>0</v>
      </c>
      <c r="BC187" s="26">
        <f t="shared" si="90"/>
        <v>0</v>
      </c>
      <c r="BD187" s="42"/>
    </row>
    <row r="188" spans="32:56" ht="15.6" hidden="1" x14ac:dyDescent="0.3">
      <c r="AF188" s="41"/>
      <c r="AG188" s="41"/>
      <c r="AH188" s="42"/>
      <c r="AI188" s="60" t="s">
        <v>86</v>
      </c>
      <c r="AJ188" s="28">
        <f>0+0</f>
        <v>0</v>
      </c>
      <c r="AK188" s="88"/>
      <c r="AL188" s="88"/>
      <c r="AM188" s="124"/>
      <c r="AN188" s="124"/>
      <c r="AO188" s="29">
        <f t="shared" ref="AO188:BC188" si="91">0+0</f>
        <v>0</v>
      </c>
      <c r="AP188" s="29">
        <f t="shared" si="91"/>
        <v>0</v>
      </c>
      <c r="AQ188" s="29">
        <f t="shared" si="91"/>
        <v>0</v>
      </c>
      <c r="AR188" s="29">
        <f t="shared" si="91"/>
        <v>0</v>
      </c>
      <c r="AS188" s="29">
        <f t="shared" si="91"/>
        <v>0</v>
      </c>
      <c r="AT188" s="29">
        <f t="shared" si="91"/>
        <v>0</v>
      </c>
      <c r="AU188" s="29">
        <f t="shared" si="91"/>
        <v>0</v>
      </c>
      <c r="AV188" s="29">
        <f t="shared" si="91"/>
        <v>0</v>
      </c>
      <c r="AW188" s="29">
        <f t="shared" si="91"/>
        <v>0</v>
      </c>
      <c r="AX188" s="29">
        <f>0+0</f>
        <v>0</v>
      </c>
      <c r="AY188" s="29">
        <f t="shared" si="91"/>
        <v>0</v>
      </c>
      <c r="AZ188" s="29">
        <f t="shared" si="91"/>
        <v>0</v>
      </c>
      <c r="BA188" s="29">
        <f t="shared" si="91"/>
        <v>0</v>
      </c>
      <c r="BB188" s="29">
        <f t="shared" si="91"/>
        <v>0</v>
      </c>
      <c r="BC188" s="30">
        <f t="shared" si="91"/>
        <v>0</v>
      </c>
      <c r="BD188" s="42"/>
    </row>
    <row r="189" spans="32:56" ht="15.6" hidden="1" x14ac:dyDescent="0.3">
      <c r="AF189" s="41"/>
      <c r="AG189" s="41"/>
      <c r="AH189" s="42"/>
      <c r="AI189" s="27" t="s">
        <v>87</v>
      </c>
      <c r="AJ189" s="28">
        <f>0+0</f>
        <v>0</v>
      </c>
      <c r="AK189" s="88"/>
      <c r="AL189" s="88"/>
      <c r="AM189" s="124"/>
      <c r="AN189" s="124"/>
      <c r="AO189" s="29">
        <f t="shared" ref="AO189:BC189" si="92">0+0</f>
        <v>0</v>
      </c>
      <c r="AP189" s="29">
        <f t="shared" si="92"/>
        <v>0</v>
      </c>
      <c r="AQ189" s="29">
        <f t="shared" si="92"/>
        <v>0</v>
      </c>
      <c r="AR189" s="29">
        <f t="shared" si="92"/>
        <v>0</v>
      </c>
      <c r="AS189" s="29">
        <f t="shared" si="92"/>
        <v>0</v>
      </c>
      <c r="AT189" s="29">
        <f t="shared" si="92"/>
        <v>0</v>
      </c>
      <c r="AU189" s="29">
        <f t="shared" si="92"/>
        <v>0</v>
      </c>
      <c r="AV189" s="29">
        <f t="shared" si="92"/>
        <v>0</v>
      </c>
      <c r="AW189" s="29">
        <f t="shared" si="92"/>
        <v>0</v>
      </c>
      <c r="AX189" s="29">
        <f t="shared" si="92"/>
        <v>0</v>
      </c>
      <c r="AY189" s="29">
        <f t="shared" si="92"/>
        <v>0</v>
      </c>
      <c r="AZ189" s="29">
        <f t="shared" si="92"/>
        <v>0</v>
      </c>
      <c r="BA189" s="29">
        <f t="shared" si="92"/>
        <v>0</v>
      </c>
      <c r="BB189" s="29">
        <f t="shared" si="92"/>
        <v>0</v>
      </c>
      <c r="BC189" s="30">
        <f t="shared" si="92"/>
        <v>0</v>
      </c>
      <c r="BD189" s="42"/>
    </row>
    <row r="190" spans="32:56" ht="16.2" hidden="1" thickBot="1" x14ac:dyDescent="0.35">
      <c r="AF190" s="41"/>
      <c r="AG190" s="41"/>
      <c r="AH190" s="42"/>
      <c r="AI190" s="31" t="s">
        <v>72</v>
      </c>
      <c r="AJ190" s="32">
        <f t="shared" ref="AJ190" si="93">PRODUCT(AJ187,0)+AJ188+AJ189</f>
        <v>0</v>
      </c>
      <c r="AK190" s="70"/>
      <c r="AL190" s="70"/>
      <c r="AM190" s="125"/>
      <c r="AN190" s="125"/>
      <c r="AO190" s="33">
        <f t="shared" ref="AO190" si="94">PRODUCT(AO187,0)+AO188+AO189</f>
        <v>0</v>
      </c>
      <c r="AP190" s="33">
        <f t="shared" ref="AP190" si="95">PRODUCT(AP187,0)+AP188+AP189</f>
        <v>0</v>
      </c>
      <c r="AQ190" s="33">
        <f t="shared" ref="AQ190" si="96">PRODUCT(AQ187,0)+AQ188+AQ189</f>
        <v>0</v>
      </c>
      <c r="AR190" s="33">
        <f t="shared" ref="AR190" si="97">PRODUCT(AR187,0)+AR188+AR189</f>
        <v>0</v>
      </c>
      <c r="AS190" s="33">
        <f t="shared" ref="AS190" si="98">PRODUCT(AS187,0)+AS188+AS189</f>
        <v>0</v>
      </c>
      <c r="AT190" s="33">
        <f t="shared" ref="AT190" si="99">PRODUCT(AT187,0)+AT188+AT189</f>
        <v>0</v>
      </c>
      <c r="AU190" s="33">
        <f t="shared" ref="AU190" si="100">PRODUCT(AU187,0)+AU188+AU189</f>
        <v>0</v>
      </c>
      <c r="AV190" s="33">
        <f t="shared" ref="AV190" si="101">PRODUCT(AV187,0)+AV188+AV189</f>
        <v>0</v>
      </c>
      <c r="AW190" s="33">
        <f t="shared" ref="AW190" si="102">PRODUCT(AW187,0)+AW188+AW189</f>
        <v>0</v>
      </c>
      <c r="AX190" s="33">
        <f t="shared" ref="AX190" si="103">PRODUCT(AX187,0)+AX188+AX189</f>
        <v>0</v>
      </c>
      <c r="AY190" s="33">
        <f t="shared" ref="AY190" si="104">PRODUCT(AY187,0)+AY188+AY189</f>
        <v>0</v>
      </c>
      <c r="AZ190" s="33">
        <f t="shared" ref="AZ190" si="105">PRODUCT(AZ187,0)+AZ188+AZ189</f>
        <v>0</v>
      </c>
      <c r="BA190" s="33">
        <f t="shared" ref="BA190" si="106">PRODUCT(BA187,0)+BA188+BA189</f>
        <v>0</v>
      </c>
      <c r="BB190" s="33">
        <f t="shared" ref="BB190" si="107">PRODUCT(BB187,0)+BB188+BB189</f>
        <v>0</v>
      </c>
      <c r="BC190" s="34">
        <f t="shared" ref="BC190" si="108">PRODUCT(BC187,0)+BC188+BC189</f>
        <v>0</v>
      </c>
      <c r="BD190" s="42"/>
    </row>
    <row r="191" spans="32:56" ht="15" hidden="1" thickBot="1" x14ac:dyDescent="0.35">
      <c r="AF191" s="41"/>
      <c r="AG191" s="41"/>
      <c r="AH191" s="42"/>
      <c r="AI191" s="41"/>
      <c r="AJ191" s="43"/>
      <c r="AK191" s="43"/>
      <c r="AL191" s="43"/>
      <c r="AM191" s="43"/>
      <c r="AN191" s="43"/>
      <c r="AO191" s="43"/>
      <c r="AP191" s="43"/>
      <c r="AQ191" s="43"/>
      <c r="AR191" s="43"/>
      <c r="AS191" s="43"/>
      <c r="AT191" s="43"/>
      <c r="AU191" s="43"/>
      <c r="AV191" s="43"/>
      <c r="AW191" s="43"/>
      <c r="AX191" s="43"/>
      <c r="AY191" s="43"/>
      <c r="AZ191" s="43"/>
      <c r="BA191" s="43"/>
      <c r="BB191" s="43"/>
      <c r="BC191" s="43"/>
      <c r="BD191" s="42"/>
    </row>
    <row r="192" spans="32:56" hidden="1" x14ac:dyDescent="0.3">
      <c r="AF192" s="41"/>
      <c r="AG192" s="41"/>
      <c r="AH192" s="42"/>
      <c r="AI192" s="235" t="s">
        <v>73</v>
      </c>
      <c r="AJ192" s="35">
        <v>45261</v>
      </c>
      <c r="AK192" s="35"/>
      <c r="AL192" s="35"/>
      <c r="AM192" s="121"/>
      <c r="AN192" s="121"/>
      <c r="AO192" s="35">
        <v>45261</v>
      </c>
      <c r="AP192" s="35">
        <v>45261</v>
      </c>
      <c r="AQ192" s="35">
        <v>45261</v>
      </c>
      <c r="AR192" s="35">
        <v>45261</v>
      </c>
      <c r="AS192" s="35">
        <v>45261</v>
      </c>
      <c r="AT192" s="35">
        <v>45261</v>
      </c>
      <c r="AU192" s="35">
        <v>45261</v>
      </c>
      <c r="AV192" s="35">
        <v>45261</v>
      </c>
      <c r="AW192" s="35">
        <v>45261</v>
      </c>
      <c r="AX192" s="35">
        <v>45261</v>
      </c>
      <c r="AY192" s="36"/>
      <c r="AZ192" s="35">
        <v>45261</v>
      </c>
      <c r="BA192" s="36"/>
      <c r="BB192" s="35"/>
      <c r="BC192" s="36"/>
      <c r="BD192" s="42"/>
    </row>
    <row r="193" spans="32:56" ht="15" hidden="1" thickBot="1" x14ac:dyDescent="0.35">
      <c r="AF193" s="41"/>
      <c r="AG193" s="41"/>
      <c r="AH193" s="42"/>
      <c r="AI193" s="236"/>
      <c r="AJ193" s="37">
        <v>45291</v>
      </c>
      <c r="AK193" s="37"/>
      <c r="AL193" s="37"/>
      <c r="AM193" s="122"/>
      <c r="AN193" s="122"/>
      <c r="AO193" s="37">
        <v>45291</v>
      </c>
      <c r="AP193" s="37">
        <v>45291</v>
      </c>
      <c r="AQ193" s="37">
        <v>45291</v>
      </c>
      <c r="AR193" s="37">
        <v>45291</v>
      </c>
      <c r="AS193" s="37">
        <v>45291</v>
      </c>
      <c r="AT193" s="37">
        <v>45291</v>
      </c>
      <c r="AU193" s="37">
        <v>45291</v>
      </c>
      <c r="AV193" s="37">
        <v>45291</v>
      </c>
      <c r="AW193" s="37">
        <v>45291</v>
      </c>
      <c r="AX193" s="37">
        <v>45291</v>
      </c>
      <c r="AY193" s="38"/>
      <c r="AZ193" s="37">
        <v>45291</v>
      </c>
      <c r="BA193" s="38"/>
      <c r="BB193" s="37"/>
      <c r="BC193" s="38"/>
      <c r="BD193" s="42"/>
    </row>
    <row r="194" spans="32:56" ht="15" hidden="1" thickBot="1" x14ac:dyDescent="0.35">
      <c r="AF194" s="43" t="s">
        <v>4</v>
      </c>
      <c r="AG194" s="43" t="s">
        <v>6</v>
      </c>
      <c r="AH194" s="42"/>
      <c r="AI194" s="39" t="s">
        <v>74</v>
      </c>
      <c r="AJ194" s="40"/>
      <c r="AK194" s="40"/>
      <c r="AL194" s="40"/>
      <c r="AM194" s="40"/>
      <c r="AN194" s="40"/>
      <c r="AO194" s="40"/>
      <c r="AP194" s="40"/>
      <c r="AQ194" s="40"/>
      <c r="AR194" s="40"/>
      <c r="AS194" s="40"/>
      <c r="AT194" s="40"/>
      <c r="AU194" s="40"/>
      <c r="AV194" s="40"/>
      <c r="AW194" s="40"/>
      <c r="AX194" s="40"/>
      <c r="AY194" s="40"/>
      <c r="AZ194" s="40"/>
      <c r="BA194" s="40"/>
      <c r="BB194" s="46"/>
      <c r="BC194" s="46"/>
      <c r="BD194" s="42"/>
    </row>
    <row r="195" spans="32:56" hidden="1" x14ac:dyDescent="0.3">
      <c r="AF195" s="43">
        <f>COUNTIFS($AJ$191:$BC$191,"MAT",AJ195:BC195,"P")</f>
        <v>0</v>
      </c>
      <c r="AG195" s="43">
        <f>COUNTIFS($AJ$191:$BC$191,"PRIM",AJ195:BC195,"P")</f>
        <v>0</v>
      </c>
      <c r="AH195" s="44">
        <f>AO184</f>
        <v>45627</v>
      </c>
      <c r="AI195" s="42"/>
      <c r="AJ195" s="45"/>
      <c r="AK195" s="45"/>
      <c r="AL195" s="45"/>
      <c r="AM195" s="45"/>
      <c r="AN195" s="45"/>
      <c r="AO195" s="45"/>
      <c r="AP195" s="45"/>
      <c r="AQ195" s="45"/>
      <c r="AR195" s="45"/>
      <c r="AS195" s="45"/>
      <c r="AT195" s="45"/>
      <c r="AU195" s="45"/>
      <c r="AV195" s="45"/>
      <c r="AW195" s="45"/>
      <c r="AX195" s="45"/>
      <c r="AY195" s="45"/>
      <c r="AZ195" s="45"/>
      <c r="BA195" s="45"/>
      <c r="BB195" s="45"/>
      <c r="BC195" s="45"/>
      <c r="BD195" s="42"/>
    </row>
    <row r="196" spans="32:56" hidden="1" x14ac:dyDescent="0.3">
      <c r="AF196" s="43">
        <f t="shared" ref="AF196:AF225" si="109">COUNTIFS($AJ$191:$BC$191,"MAT",AJ196:BC196,"P")</f>
        <v>0</v>
      </c>
      <c r="AG196" s="43">
        <f t="shared" ref="AG196:AG225" si="110">COUNTIFS($AJ$191:$BC$191,"PRIM",AJ196:BC196,"P")</f>
        <v>0</v>
      </c>
      <c r="AH196" s="44">
        <f t="shared" ref="AH196:AH225" si="111">IFERROR(IF(AH195+1&gt;$AO$185,"",AH195+1),"")</f>
        <v>45628</v>
      </c>
      <c r="AI196" s="42"/>
      <c r="AJ196" s="45"/>
      <c r="AK196" s="45"/>
      <c r="AL196" s="45"/>
      <c r="AM196" s="45"/>
      <c r="AN196" s="45"/>
      <c r="AO196" s="45"/>
      <c r="AP196" s="45"/>
      <c r="AQ196" s="45"/>
      <c r="AR196" s="45"/>
      <c r="AS196" s="45"/>
      <c r="AT196" s="45"/>
      <c r="AU196" s="45"/>
      <c r="AV196" s="45"/>
      <c r="AW196" s="45"/>
      <c r="AX196" s="45"/>
      <c r="AY196" s="45"/>
      <c r="AZ196" s="45"/>
      <c r="BA196" s="45"/>
      <c r="BB196" s="45"/>
      <c r="BC196" s="45"/>
      <c r="BD196" s="42"/>
    </row>
    <row r="197" spans="32:56" hidden="1" x14ac:dyDescent="0.3">
      <c r="AF197" s="43">
        <f t="shared" si="109"/>
        <v>0</v>
      </c>
      <c r="AG197" s="43">
        <f t="shared" si="110"/>
        <v>0</v>
      </c>
      <c r="AH197" s="44">
        <f t="shared" si="111"/>
        <v>45629</v>
      </c>
      <c r="AI197" s="42"/>
      <c r="AJ197" s="45"/>
      <c r="AK197" s="45"/>
      <c r="AL197" s="45"/>
      <c r="AM197" s="45"/>
      <c r="AN197" s="45"/>
      <c r="AO197" s="45"/>
      <c r="AP197" s="45"/>
      <c r="AQ197" s="45"/>
      <c r="AR197" s="45"/>
      <c r="AS197" s="45"/>
      <c r="AT197" s="45"/>
      <c r="AU197" s="45"/>
      <c r="AV197" s="45"/>
      <c r="AW197" s="45"/>
      <c r="AX197" s="45"/>
      <c r="AY197" s="45"/>
      <c r="AZ197" s="45"/>
      <c r="BA197" s="45"/>
      <c r="BB197" s="45"/>
      <c r="BC197" s="45"/>
      <c r="BD197" s="42"/>
    </row>
    <row r="198" spans="32:56" hidden="1" x14ac:dyDescent="0.3">
      <c r="AF198" s="43">
        <f t="shared" si="109"/>
        <v>0</v>
      </c>
      <c r="AG198" s="43">
        <f t="shared" si="110"/>
        <v>0</v>
      </c>
      <c r="AH198" s="44">
        <f t="shared" si="111"/>
        <v>45630</v>
      </c>
      <c r="AI198" s="42"/>
      <c r="AJ198" s="45"/>
      <c r="AK198" s="45"/>
      <c r="AL198" s="45"/>
      <c r="AM198" s="45"/>
      <c r="AN198" s="45"/>
      <c r="AO198" s="45"/>
      <c r="AP198" s="45"/>
      <c r="AQ198" s="45"/>
      <c r="AR198" s="45"/>
      <c r="AS198" s="45"/>
      <c r="AT198" s="45"/>
      <c r="AU198" s="45"/>
      <c r="AV198" s="45"/>
      <c r="AW198" s="45"/>
      <c r="AX198" s="45"/>
      <c r="AY198" s="45"/>
      <c r="AZ198" s="45"/>
      <c r="BA198" s="45"/>
      <c r="BB198" s="45"/>
      <c r="BC198" s="45"/>
      <c r="BD198" s="42"/>
    </row>
    <row r="199" spans="32:56" hidden="1" x14ac:dyDescent="0.3">
      <c r="AF199" s="43">
        <f t="shared" si="109"/>
        <v>0</v>
      </c>
      <c r="AG199" s="43">
        <f t="shared" si="110"/>
        <v>0</v>
      </c>
      <c r="AH199" s="44">
        <f t="shared" si="111"/>
        <v>45631</v>
      </c>
      <c r="AI199" s="42"/>
      <c r="AJ199" s="45"/>
      <c r="AK199" s="45"/>
      <c r="AL199" s="45"/>
      <c r="AM199" s="45"/>
      <c r="AN199" s="45"/>
      <c r="AO199" s="45"/>
      <c r="AP199" s="45"/>
      <c r="AQ199" s="45"/>
      <c r="AR199" s="45"/>
      <c r="AS199" s="45"/>
      <c r="AT199" s="45"/>
      <c r="AU199" s="45"/>
      <c r="AV199" s="45"/>
      <c r="AW199" s="45"/>
      <c r="AX199" s="45"/>
      <c r="AY199" s="45"/>
      <c r="AZ199" s="45"/>
      <c r="BA199" s="45"/>
      <c r="BB199" s="45"/>
      <c r="BC199" s="45"/>
      <c r="BD199" s="42"/>
    </row>
    <row r="200" spans="32:56" hidden="1" x14ac:dyDescent="0.3">
      <c r="AF200" s="43">
        <f t="shared" si="109"/>
        <v>0</v>
      </c>
      <c r="AG200" s="43">
        <f t="shared" si="110"/>
        <v>0</v>
      </c>
      <c r="AH200" s="44">
        <f t="shared" si="111"/>
        <v>45632</v>
      </c>
      <c r="AI200" s="42"/>
      <c r="AJ200" s="45"/>
      <c r="AK200" s="45"/>
      <c r="AL200" s="45"/>
      <c r="AM200" s="45"/>
      <c r="AN200" s="45"/>
      <c r="AO200" s="45"/>
      <c r="AP200" s="45"/>
      <c r="AQ200" s="45"/>
      <c r="AR200" s="45"/>
      <c r="AS200" s="45"/>
      <c r="AT200" s="45"/>
      <c r="AU200" s="45"/>
      <c r="AV200" s="45"/>
      <c r="AW200" s="45"/>
      <c r="AX200" s="45"/>
      <c r="AY200" s="45"/>
      <c r="AZ200" s="45"/>
      <c r="BA200" s="45"/>
      <c r="BB200" s="45"/>
      <c r="BC200" s="45"/>
      <c r="BD200" s="42"/>
    </row>
    <row r="201" spans="32:56" hidden="1" x14ac:dyDescent="0.3">
      <c r="AF201" s="43">
        <f t="shared" si="109"/>
        <v>0</v>
      </c>
      <c r="AG201" s="43">
        <f t="shared" si="110"/>
        <v>0</v>
      </c>
      <c r="AH201" s="44">
        <f t="shared" si="111"/>
        <v>45633</v>
      </c>
      <c r="AI201" s="42"/>
      <c r="AJ201" s="45"/>
      <c r="AK201" s="45"/>
      <c r="AL201" s="45"/>
      <c r="AM201" s="45"/>
      <c r="AN201" s="45"/>
      <c r="AO201" s="45"/>
      <c r="AP201" s="45"/>
      <c r="AQ201" s="45"/>
      <c r="AR201" s="45"/>
      <c r="AS201" s="45"/>
      <c r="AT201" s="45"/>
      <c r="AU201" s="45"/>
      <c r="AV201" s="45"/>
      <c r="AW201" s="45"/>
      <c r="AX201" s="45"/>
      <c r="AY201" s="45"/>
      <c r="AZ201" s="45"/>
      <c r="BA201" s="45"/>
      <c r="BB201" s="45"/>
      <c r="BC201" s="45"/>
      <c r="BD201" s="42"/>
    </row>
    <row r="202" spans="32:56" hidden="1" x14ac:dyDescent="0.3">
      <c r="AF202" s="43">
        <f t="shared" si="109"/>
        <v>0</v>
      </c>
      <c r="AG202" s="43">
        <f t="shared" si="110"/>
        <v>0</v>
      </c>
      <c r="AH202" s="44">
        <f t="shared" si="111"/>
        <v>45634</v>
      </c>
      <c r="AI202" s="42"/>
      <c r="AJ202" s="45"/>
      <c r="AK202" s="45"/>
      <c r="AL202" s="45"/>
      <c r="AM202" s="45"/>
      <c r="AN202" s="45"/>
      <c r="AO202" s="45"/>
      <c r="AP202" s="45"/>
      <c r="AQ202" s="45"/>
      <c r="AR202" s="45"/>
      <c r="AS202" s="45"/>
      <c r="AT202" s="45"/>
      <c r="AU202" s="45"/>
      <c r="AV202" s="45"/>
      <c r="AW202" s="45"/>
      <c r="AX202" s="45"/>
      <c r="AY202" s="45"/>
      <c r="AZ202" s="45"/>
      <c r="BA202" s="45"/>
      <c r="BB202" s="45"/>
      <c r="BC202" s="45"/>
      <c r="BD202" s="42"/>
    </row>
    <row r="203" spans="32:56" hidden="1" x14ac:dyDescent="0.3">
      <c r="AF203" s="43">
        <f t="shared" si="109"/>
        <v>0</v>
      </c>
      <c r="AG203" s="43">
        <f t="shared" si="110"/>
        <v>0</v>
      </c>
      <c r="AH203" s="44">
        <f t="shared" si="111"/>
        <v>45635</v>
      </c>
      <c r="AI203" s="42"/>
      <c r="AJ203" s="45"/>
      <c r="AK203" s="45"/>
      <c r="AL203" s="45"/>
      <c r="AM203" s="45"/>
      <c r="AN203" s="45"/>
      <c r="AO203" s="45"/>
      <c r="AP203" s="45"/>
      <c r="AQ203" s="45"/>
      <c r="AR203" s="45"/>
      <c r="AS203" s="45"/>
      <c r="AT203" s="45"/>
      <c r="AU203" s="45"/>
      <c r="AV203" s="45"/>
      <c r="AW203" s="45"/>
      <c r="AX203" s="45"/>
      <c r="AY203" s="45"/>
      <c r="AZ203" s="45"/>
      <c r="BA203" s="45"/>
      <c r="BB203" s="45"/>
      <c r="BC203" s="45"/>
      <c r="BD203" s="42"/>
    </row>
    <row r="204" spans="32:56" hidden="1" x14ac:dyDescent="0.3">
      <c r="AF204" s="43">
        <f t="shared" si="109"/>
        <v>0</v>
      </c>
      <c r="AG204" s="43">
        <f t="shared" si="110"/>
        <v>0</v>
      </c>
      <c r="AH204" s="44">
        <f t="shared" si="111"/>
        <v>45636</v>
      </c>
      <c r="AI204" s="42"/>
      <c r="AJ204" s="45"/>
      <c r="AK204" s="45"/>
      <c r="AL204" s="45"/>
      <c r="AM204" s="45"/>
      <c r="AN204" s="45"/>
      <c r="AO204" s="45"/>
      <c r="AP204" s="45"/>
      <c r="AQ204" s="45"/>
      <c r="AR204" s="45"/>
      <c r="AS204" s="45"/>
      <c r="AT204" s="45"/>
      <c r="AU204" s="45"/>
      <c r="AV204" s="45"/>
      <c r="AW204" s="45"/>
      <c r="AX204" s="45"/>
      <c r="AY204" s="45"/>
      <c r="AZ204" s="45"/>
      <c r="BA204" s="45"/>
      <c r="BB204" s="45"/>
      <c r="BC204" s="45"/>
      <c r="BD204" s="42"/>
    </row>
    <row r="205" spans="32:56" hidden="1" x14ac:dyDescent="0.3">
      <c r="AF205" s="43">
        <f t="shared" si="109"/>
        <v>0</v>
      </c>
      <c r="AG205" s="43">
        <f t="shared" si="110"/>
        <v>0</v>
      </c>
      <c r="AH205" s="44">
        <f t="shared" si="111"/>
        <v>45637</v>
      </c>
      <c r="AI205" s="42"/>
      <c r="AJ205" s="45"/>
      <c r="AK205" s="45"/>
      <c r="AL205" s="45"/>
      <c r="AM205" s="45"/>
      <c r="AN205" s="45"/>
      <c r="AO205" s="45"/>
      <c r="AP205" s="45"/>
      <c r="AQ205" s="45"/>
      <c r="AR205" s="45"/>
      <c r="AS205" s="45"/>
      <c r="AT205" s="45"/>
      <c r="AU205" s="45"/>
      <c r="AV205" s="45"/>
      <c r="AW205" s="45"/>
      <c r="AX205" s="45"/>
      <c r="AY205" s="45"/>
      <c r="AZ205" s="45"/>
      <c r="BA205" s="45"/>
      <c r="BB205" s="45"/>
      <c r="BC205" s="45"/>
      <c r="BD205" s="42"/>
    </row>
    <row r="206" spans="32:56" hidden="1" x14ac:dyDescent="0.3">
      <c r="AF206" s="43">
        <f t="shared" si="109"/>
        <v>0</v>
      </c>
      <c r="AG206" s="43">
        <f t="shared" si="110"/>
        <v>0</v>
      </c>
      <c r="AH206" s="44">
        <f t="shared" si="111"/>
        <v>45638</v>
      </c>
      <c r="AI206" s="42"/>
      <c r="AJ206" s="45"/>
      <c r="AK206" s="45"/>
      <c r="AL206" s="45"/>
      <c r="AM206" s="45"/>
      <c r="AN206" s="45"/>
      <c r="AO206" s="45"/>
      <c r="AP206" s="45"/>
      <c r="AQ206" s="45"/>
      <c r="AR206" s="45"/>
      <c r="AS206" s="45"/>
      <c r="AT206" s="45"/>
      <c r="AU206" s="45"/>
      <c r="AV206" s="45"/>
      <c r="AW206" s="45"/>
      <c r="AX206" s="45"/>
      <c r="AY206" s="45"/>
      <c r="AZ206" s="45"/>
      <c r="BA206" s="45"/>
      <c r="BB206" s="45"/>
      <c r="BC206" s="45"/>
      <c r="BD206" s="42"/>
    </row>
    <row r="207" spans="32:56" hidden="1" x14ac:dyDescent="0.3">
      <c r="AF207" s="43">
        <f t="shared" si="109"/>
        <v>0</v>
      </c>
      <c r="AG207" s="43">
        <f t="shared" si="110"/>
        <v>0</v>
      </c>
      <c r="AH207" s="44">
        <f t="shared" si="111"/>
        <v>45639</v>
      </c>
      <c r="AI207" s="42"/>
      <c r="AJ207" s="45"/>
      <c r="AK207" s="45"/>
      <c r="AL207" s="45"/>
      <c r="AM207" s="45"/>
      <c r="AN207" s="45"/>
      <c r="AO207" s="45"/>
      <c r="AP207" s="45"/>
      <c r="AQ207" s="45"/>
      <c r="AR207" s="45"/>
      <c r="AS207" s="45"/>
      <c r="AT207" s="45"/>
      <c r="AU207" s="45"/>
      <c r="AV207" s="45"/>
      <c r="AW207" s="45"/>
      <c r="AX207" s="45"/>
      <c r="AY207" s="45"/>
      <c r="AZ207" s="45"/>
      <c r="BA207" s="45"/>
      <c r="BB207" s="45"/>
      <c r="BC207" s="45"/>
      <c r="BD207" s="42"/>
    </row>
    <row r="208" spans="32:56" hidden="1" x14ac:dyDescent="0.3">
      <c r="AF208" s="43">
        <f t="shared" si="109"/>
        <v>0</v>
      </c>
      <c r="AG208" s="43">
        <f t="shared" si="110"/>
        <v>0</v>
      </c>
      <c r="AH208" s="44">
        <f t="shared" si="111"/>
        <v>45640</v>
      </c>
      <c r="AI208" s="42"/>
      <c r="AJ208" s="45"/>
      <c r="AK208" s="45"/>
      <c r="AL208" s="45"/>
      <c r="AM208" s="45"/>
      <c r="AN208" s="45"/>
      <c r="AO208" s="45"/>
      <c r="AP208" s="45"/>
      <c r="AQ208" s="45"/>
      <c r="AR208" s="45"/>
      <c r="AS208" s="45"/>
      <c r="AT208" s="45"/>
      <c r="AU208" s="45"/>
      <c r="AV208" s="45"/>
      <c r="AW208" s="45"/>
      <c r="AX208" s="45"/>
      <c r="AY208" s="45"/>
      <c r="AZ208" s="45"/>
      <c r="BA208" s="45"/>
      <c r="BB208" s="45"/>
      <c r="BC208" s="45"/>
      <c r="BD208" s="42"/>
    </row>
    <row r="209" spans="32:56" hidden="1" x14ac:dyDescent="0.3">
      <c r="AF209" s="43">
        <f t="shared" si="109"/>
        <v>0</v>
      </c>
      <c r="AG209" s="43">
        <f t="shared" si="110"/>
        <v>0</v>
      </c>
      <c r="AH209" s="44">
        <f t="shared" si="111"/>
        <v>45641</v>
      </c>
      <c r="AI209" s="42"/>
      <c r="AJ209" s="45"/>
      <c r="AK209" s="45"/>
      <c r="AL209" s="45"/>
      <c r="AM209" s="45"/>
      <c r="AN209" s="45"/>
      <c r="AO209" s="45"/>
      <c r="AP209" s="45"/>
      <c r="AQ209" s="45"/>
      <c r="AR209" s="45"/>
      <c r="AS209" s="45"/>
      <c r="AT209" s="45"/>
      <c r="AU209" s="45"/>
      <c r="AV209" s="45"/>
      <c r="AW209" s="45"/>
      <c r="AX209" s="45"/>
      <c r="AY209" s="45"/>
      <c r="AZ209" s="45"/>
      <c r="BA209" s="45"/>
      <c r="BB209" s="45"/>
      <c r="BC209" s="45"/>
      <c r="BD209" s="42"/>
    </row>
    <row r="210" spans="32:56" hidden="1" x14ac:dyDescent="0.3">
      <c r="AF210" s="43">
        <f t="shared" si="109"/>
        <v>0</v>
      </c>
      <c r="AG210" s="43">
        <f t="shared" si="110"/>
        <v>0</v>
      </c>
      <c r="AH210" s="44">
        <f t="shared" si="111"/>
        <v>45642</v>
      </c>
      <c r="AI210" s="42"/>
      <c r="AJ210" s="45"/>
      <c r="AK210" s="45"/>
      <c r="AL210" s="45"/>
      <c r="AM210" s="45"/>
      <c r="AN210" s="45"/>
      <c r="AO210" s="45"/>
      <c r="AP210" s="45"/>
      <c r="AQ210" s="45"/>
      <c r="AR210" s="45"/>
      <c r="AS210" s="45"/>
      <c r="AT210" s="45"/>
      <c r="AU210" s="45"/>
      <c r="AV210" s="45"/>
      <c r="AW210" s="45"/>
      <c r="AX210" s="45"/>
      <c r="AY210" s="45"/>
      <c r="AZ210" s="45"/>
      <c r="BA210" s="45"/>
      <c r="BB210" s="45"/>
      <c r="BC210" s="45"/>
      <c r="BD210" s="42"/>
    </row>
    <row r="211" spans="32:56" hidden="1" x14ac:dyDescent="0.3">
      <c r="AF211" s="43">
        <f t="shared" si="109"/>
        <v>0</v>
      </c>
      <c r="AG211" s="43">
        <f t="shared" si="110"/>
        <v>0</v>
      </c>
      <c r="AH211" s="44">
        <f t="shared" si="111"/>
        <v>45643</v>
      </c>
      <c r="AI211" s="42"/>
      <c r="AJ211" s="45"/>
      <c r="AK211" s="45"/>
      <c r="AL211" s="45"/>
      <c r="AM211" s="45"/>
      <c r="AN211" s="45"/>
      <c r="AO211" s="45"/>
      <c r="AP211" s="45"/>
      <c r="AQ211" s="45"/>
      <c r="AR211" s="45"/>
      <c r="AS211" s="45"/>
      <c r="AT211" s="45"/>
      <c r="AU211" s="45"/>
      <c r="AV211" s="45"/>
      <c r="AW211" s="45"/>
      <c r="AX211" s="45"/>
      <c r="AY211" s="45"/>
      <c r="AZ211" s="45"/>
      <c r="BA211" s="45"/>
      <c r="BB211" s="45"/>
      <c r="BC211" s="45"/>
      <c r="BD211" s="42"/>
    </row>
    <row r="212" spans="32:56" hidden="1" x14ac:dyDescent="0.3">
      <c r="AF212" s="43">
        <f t="shared" si="109"/>
        <v>0</v>
      </c>
      <c r="AG212" s="43">
        <f t="shared" si="110"/>
        <v>0</v>
      </c>
      <c r="AH212" s="44">
        <f t="shared" si="111"/>
        <v>45644</v>
      </c>
      <c r="AI212" s="42"/>
      <c r="AJ212" s="45"/>
      <c r="AK212" s="45"/>
      <c r="AL212" s="45"/>
      <c r="AM212" s="45"/>
      <c r="AN212" s="45"/>
      <c r="AO212" s="45"/>
      <c r="AP212" s="45"/>
      <c r="AQ212" s="45"/>
      <c r="AR212" s="45"/>
      <c r="AS212" s="45"/>
      <c r="AT212" s="45"/>
      <c r="AU212" s="45"/>
      <c r="AV212" s="45"/>
      <c r="AW212" s="45"/>
      <c r="AX212" s="45"/>
      <c r="AY212" s="45"/>
      <c r="AZ212" s="45"/>
      <c r="BA212" s="45"/>
      <c r="BB212" s="45"/>
      <c r="BC212" s="45"/>
      <c r="BD212" s="42"/>
    </row>
    <row r="213" spans="32:56" hidden="1" x14ac:dyDescent="0.3">
      <c r="AF213" s="43">
        <f t="shared" si="109"/>
        <v>0</v>
      </c>
      <c r="AG213" s="43">
        <f t="shared" si="110"/>
        <v>0</v>
      </c>
      <c r="AH213" s="44">
        <f t="shared" si="111"/>
        <v>45645</v>
      </c>
      <c r="AI213" s="42"/>
      <c r="AJ213" s="45"/>
      <c r="AK213" s="45"/>
      <c r="AL213" s="45"/>
      <c r="AM213" s="45"/>
      <c r="AN213" s="45"/>
      <c r="AO213" s="45"/>
      <c r="AP213" s="45"/>
      <c r="AQ213" s="45"/>
      <c r="AR213" s="45"/>
      <c r="AS213" s="45"/>
      <c r="AT213" s="45"/>
      <c r="AU213" s="45"/>
      <c r="AV213" s="45"/>
      <c r="AW213" s="45"/>
      <c r="AX213" s="45"/>
      <c r="AY213" s="45"/>
      <c r="AZ213" s="45"/>
      <c r="BA213" s="45"/>
      <c r="BB213" s="45"/>
      <c r="BC213" s="45"/>
      <c r="BD213" s="42"/>
    </row>
    <row r="214" spans="32:56" hidden="1" x14ac:dyDescent="0.3">
      <c r="AF214" s="43">
        <f t="shared" si="109"/>
        <v>0</v>
      </c>
      <c r="AG214" s="43">
        <f t="shared" si="110"/>
        <v>0</v>
      </c>
      <c r="AH214" s="44">
        <f t="shared" si="111"/>
        <v>45646</v>
      </c>
      <c r="AI214" s="42"/>
      <c r="AJ214" s="45"/>
      <c r="AK214" s="45"/>
      <c r="AL214" s="45"/>
      <c r="AM214" s="45"/>
      <c r="AN214" s="45"/>
      <c r="AO214" s="45"/>
      <c r="AP214" s="45"/>
      <c r="AQ214" s="45"/>
      <c r="AR214" s="45"/>
      <c r="AS214" s="45"/>
      <c r="AT214" s="45"/>
      <c r="AU214" s="45"/>
      <c r="AV214" s="45"/>
      <c r="AW214" s="45"/>
      <c r="AX214" s="45"/>
      <c r="AY214" s="45"/>
      <c r="AZ214" s="45"/>
      <c r="BA214" s="45"/>
      <c r="BB214" s="45"/>
      <c r="BC214" s="45"/>
      <c r="BD214" s="42"/>
    </row>
    <row r="215" spans="32:56" hidden="1" x14ac:dyDescent="0.3">
      <c r="AF215" s="43">
        <f t="shared" si="109"/>
        <v>0</v>
      </c>
      <c r="AG215" s="43">
        <f t="shared" si="110"/>
        <v>0</v>
      </c>
      <c r="AH215" s="44">
        <f t="shared" si="111"/>
        <v>45647</v>
      </c>
      <c r="AI215" s="42"/>
      <c r="AJ215" s="45"/>
      <c r="AK215" s="45"/>
      <c r="AL215" s="45"/>
      <c r="AM215" s="45"/>
      <c r="AN215" s="45"/>
      <c r="AO215" s="45"/>
      <c r="AP215" s="45"/>
      <c r="AQ215" s="45"/>
      <c r="AR215" s="45"/>
      <c r="AS215" s="45"/>
      <c r="AT215" s="45"/>
      <c r="AU215" s="45"/>
      <c r="AV215" s="45"/>
      <c r="AW215" s="45"/>
      <c r="AX215" s="45"/>
      <c r="AY215" s="45"/>
      <c r="AZ215" s="45"/>
      <c r="BA215" s="45"/>
      <c r="BB215" s="45"/>
      <c r="BC215" s="45"/>
      <c r="BD215" s="42"/>
    </row>
    <row r="216" spans="32:56" hidden="1" x14ac:dyDescent="0.3">
      <c r="AF216" s="43">
        <f t="shared" si="109"/>
        <v>0</v>
      </c>
      <c r="AG216" s="43">
        <f t="shared" si="110"/>
        <v>0</v>
      </c>
      <c r="AH216" s="44">
        <f t="shared" si="111"/>
        <v>45648</v>
      </c>
      <c r="AI216" s="42"/>
      <c r="AJ216" s="45"/>
      <c r="AK216" s="45"/>
      <c r="AL216" s="45"/>
      <c r="AM216" s="45"/>
      <c r="AN216" s="45"/>
      <c r="AO216" s="45"/>
      <c r="AP216" s="45"/>
      <c r="AQ216" s="45"/>
      <c r="AR216" s="45"/>
      <c r="AS216" s="45"/>
      <c r="AT216" s="45"/>
      <c r="AU216" s="45"/>
      <c r="AV216" s="45"/>
      <c r="AW216" s="45"/>
      <c r="AX216" s="45"/>
      <c r="AY216" s="45"/>
      <c r="AZ216" s="45"/>
      <c r="BA216" s="45"/>
      <c r="BB216" s="45"/>
      <c r="BC216" s="45"/>
      <c r="BD216" s="42"/>
    </row>
    <row r="217" spans="32:56" hidden="1" x14ac:dyDescent="0.3">
      <c r="AF217" s="43">
        <f t="shared" si="109"/>
        <v>0</v>
      </c>
      <c r="AG217" s="43">
        <f t="shared" si="110"/>
        <v>0</v>
      </c>
      <c r="AH217" s="44">
        <f t="shared" si="111"/>
        <v>45649</v>
      </c>
      <c r="AI217" s="42"/>
      <c r="AJ217" s="45"/>
      <c r="AK217" s="45"/>
      <c r="AL217" s="45"/>
      <c r="AM217" s="45"/>
      <c r="AN217" s="45"/>
      <c r="AO217" s="45"/>
      <c r="AP217" s="45"/>
      <c r="AQ217" s="45"/>
      <c r="AR217" s="45"/>
      <c r="AS217" s="45"/>
      <c r="AT217" s="45"/>
      <c r="AU217" s="45"/>
      <c r="AV217" s="45"/>
      <c r="AW217" s="45"/>
      <c r="AX217" s="45"/>
      <c r="AY217" s="45"/>
      <c r="AZ217" s="45"/>
      <c r="BA217" s="45"/>
      <c r="BB217" s="45"/>
      <c r="BC217" s="45"/>
      <c r="BD217" s="42"/>
    </row>
    <row r="218" spans="32:56" hidden="1" x14ac:dyDescent="0.3">
      <c r="AF218" s="43">
        <f t="shared" si="109"/>
        <v>0</v>
      </c>
      <c r="AG218" s="43">
        <f t="shared" si="110"/>
        <v>0</v>
      </c>
      <c r="AH218" s="44">
        <f t="shared" si="111"/>
        <v>45650</v>
      </c>
      <c r="AI218" s="42"/>
      <c r="AJ218" s="45"/>
      <c r="AK218" s="45"/>
      <c r="AL218" s="45"/>
      <c r="AM218" s="45"/>
      <c r="AN218" s="45"/>
      <c r="AO218" s="45"/>
      <c r="AP218" s="45"/>
      <c r="AQ218" s="45"/>
      <c r="AR218" s="45"/>
      <c r="AS218" s="45"/>
      <c r="AT218" s="45"/>
      <c r="AU218" s="45"/>
      <c r="AV218" s="45"/>
      <c r="AW218" s="45"/>
      <c r="AX218" s="45"/>
      <c r="AY218" s="45"/>
      <c r="AZ218" s="45"/>
      <c r="BA218" s="45"/>
      <c r="BB218" s="45"/>
      <c r="BC218" s="45"/>
      <c r="BD218" s="42"/>
    </row>
    <row r="219" spans="32:56" hidden="1" x14ac:dyDescent="0.3">
      <c r="AF219" s="43">
        <f t="shared" si="109"/>
        <v>0</v>
      </c>
      <c r="AG219" s="43">
        <f t="shared" si="110"/>
        <v>0</v>
      </c>
      <c r="AH219" s="44">
        <f t="shared" si="111"/>
        <v>45651</v>
      </c>
      <c r="AI219" s="42"/>
      <c r="AJ219" s="45"/>
      <c r="AK219" s="45"/>
      <c r="AL219" s="45"/>
      <c r="AM219" s="45"/>
      <c r="AN219" s="45"/>
      <c r="AO219" s="45"/>
      <c r="AP219" s="45"/>
      <c r="AQ219" s="45"/>
      <c r="AR219" s="45"/>
      <c r="AS219" s="45"/>
      <c r="AT219" s="45"/>
      <c r="AU219" s="45"/>
      <c r="AV219" s="45"/>
      <c r="AW219" s="45"/>
      <c r="AX219" s="45"/>
      <c r="AY219" s="45"/>
      <c r="AZ219" s="45"/>
      <c r="BA219" s="45"/>
      <c r="BB219" s="45"/>
      <c r="BC219" s="45"/>
      <c r="BD219" s="42"/>
    </row>
    <row r="220" spans="32:56" hidden="1" x14ac:dyDescent="0.3">
      <c r="AF220" s="43">
        <f t="shared" si="109"/>
        <v>0</v>
      </c>
      <c r="AG220" s="43">
        <f t="shared" si="110"/>
        <v>0</v>
      </c>
      <c r="AH220" s="44">
        <f t="shared" si="111"/>
        <v>45652</v>
      </c>
      <c r="AI220" s="42"/>
      <c r="AJ220" s="45"/>
      <c r="AK220" s="45"/>
      <c r="AL220" s="45"/>
      <c r="AM220" s="45"/>
      <c r="AN220" s="45"/>
      <c r="AO220" s="45"/>
      <c r="AP220" s="45"/>
      <c r="AQ220" s="45"/>
      <c r="AR220" s="45"/>
      <c r="AS220" s="45"/>
      <c r="AT220" s="45"/>
      <c r="AU220" s="45"/>
      <c r="AV220" s="45"/>
      <c r="AW220" s="45"/>
      <c r="AX220" s="45"/>
      <c r="AY220" s="45"/>
      <c r="AZ220" s="45"/>
      <c r="BA220" s="45"/>
      <c r="BB220" s="45"/>
      <c r="BC220" s="45"/>
      <c r="BD220" s="42"/>
    </row>
    <row r="221" spans="32:56" hidden="1" x14ac:dyDescent="0.3">
      <c r="AF221" s="43">
        <f t="shared" si="109"/>
        <v>0</v>
      </c>
      <c r="AG221" s="43">
        <f t="shared" si="110"/>
        <v>0</v>
      </c>
      <c r="AH221" s="44">
        <f t="shared" si="111"/>
        <v>45653</v>
      </c>
      <c r="AI221" s="42"/>
      <c r="AJ221" s="45"/>
      <c r="AK221" s="45"/>
      <c r="AL221" s="45"/>
      <c r="AM221" s="45"/>
      <c r="AN221" s="45"/>
      <c r="AO221" s="45"/>
      <c r="AP221" s="45"/>
      <c r="AQ221" s="45"/>
      <c r="AR221" s="45"/>
      <c r="AS221" s="45"/>
      <c r="AT221" s="45"/>
      <c r="AU221" s="45"/>
      <c r="AV221" s="45"/>
      <c r="AW221" s="45"/>
      <c r="AX221" s="45"/>
      <c r="AY221" s="45"/>
      <c r="AZ221" s="45"/>
      <c r="BA221" s="45"/>
      <c r="BB221" s="45"/>
      <c r="BC221" s="45"/>
      <c r="BD221" s="42"/>
    </row>
    <row r="222" spans="32:56" hidden="1" x14ac:dyDescent="0.3">
      <c r="AF222" s="43">
        <f t="shared" si="109"/>
        <v>0</v>
      </c>
      <c r="AG222" s="43">
        <f t="shared" si="110"/>
        <v>0</v>
      </c>
      <c r="AH222" s="44">
        <f t="shared" si="111"/>
        <v>45654</v>
      </c>
      <c r="AI222" s="42"/>
      <c r="AJ222" s="45"/>
      <c r="AK222" s="45"/>
      <c r="AL222" s="45"/>
      <c r="AM222" s="45"/>
      <c r="AN222" s="45"/>
      <c r="AO222" s="45"/>
      <c r="AP222" s="45"/>
      <c r="AQ222" s="45"/>
      <c r="AR222" s="45"/>
      <c r="AS222" s="45"/>
      <c r="AT222" s="45"/>
      <c r="AU222" s="45"/>
      <c r="AV222" s="45"/>
      <c r="AW222" s="45"/>
      <c r="AX222" s="45"/>
      <c r="AY222" s="45"/>
      <c r="AZ222" s="45"/>
      <c r="BA222" s="45"/>
      <c r="BB222" s="45"/>
      <c r="BC222" s="45"/>
      <c r="BD222" s="42"/>
    </row>
    <row r="223" spans="32:56" hidden="1" x14ac:dyDescent="0.3">
      <c r="AF223" s="43">
        <f t="shared" si="109"/>
        <v>0</v>
      </c>
      <c r="AG223" s="43">
        <f t="shared" si="110"/>
        <v>0</v>
      </c>
      <c r="AH223" s="44">
        <f t="shared" si="111"/>
        <v>45655</v>
      </c>
      <c r="AI223" s="42"/>
      <c r="AJ223" s="45"/>
      <c r="AK223" s="45"/>
      <c r="AL223" s="45"/>
      <c r="AM223" s="45"/>
      <c r="AN223" s="45"/>
      <c r="AO223" s="45"/>
      <c r="AP223" s="45"/>
      <c r="AQ223" s="45"/>
      <c r="AR223" s="45"/>
      <c r="AS223" s="45"/>
      <c r="AT223" s="45"/>
      <c r="AU223" s="45"/>
      <c r="AV223" s="45"/>
      <c r="AW223" s="45"/>
      <c r="AX223" s="45"/>
      <c r="AY223" s="45"/>
      <c r="AZ223" s="45"/>
      <c r="BA223" s="45"/>
      <c r="BB223" s="45"/>
      <c r="BC223" s="45"/>
      <c r="BD223" s="42"/>
    </row>
    <row r="224" spans="32:56" hidden="1" x14ac:dyDescent="0.3">
      <c r="AF224" s="43">
        <f t="shared" si="109"/>
        <v>0</v>
      </c>
      <c r="AG224" s="43">
        <f t="shared" si="110"/>
        <v>0</v>
      </c>
      <c r="AH224" s="44">
        <f t="shared" si="111"/>
        <v>45656</v>
      </c>
      <c r="AI224" s="42"/>
      <c r="AJ224" s="45"/>
      <c r="AK224" s="45"/>
      <c r="AL224" s="45"/>
      <c r="AM224" s="45"/>
      <c r="AN224" s="45"/>
      <c r="AO224" s="45"/>
      <c r="AP224" s="45"/>
      <c r="AQ224" s="45"/>
      <c r="AR224" s="45"/>
      <c r="AS224" s="45"/>
      <c r="AT224" s="45"/>
      <c r="AU224" s="45"/>
      <c r="AV224" s="45"/>
      <c r="AW224" s="45"/>
      <c r="AX224" s="45"/>
      <c r="AY224" s="45"/>
      <c r="AZ224" s="45"/>
      <c r="BA224" s="45"/>
      <c r="BB224" s="45"/>
      <c r="BC224" s="45"/>
      <c r="BD224" s="42"/>
    </row>
    <row r="225" spans="32:56" hidden="1" x14ac:dyDescent="0.3">
      <c r="AF225" s="43">
        <f t="shared" si="109"/>
        <v>0</v>
      </c>
      <c r="AG225" s="43">
        <f t="shared" si="110"/>
        <v>0</v>
      </c>
      <c r="AH225" s="44">
        <f t="shared" si="111"/>
        <v>45657</v>
      </c>
      <c r="AI225" s="42"/>
      <c r="AJ225" s="45"/>
      <c r="AK225" s="45"/>
      <c r="AL225" s="45"/>
      <c r="AM225" s="45"/>
      <c r="AN225" s="45"/>
      <c r="AO225" s="45"/>
      <c r="AP225" s="45"/>
      <c r="AQ225" s="45"/>
      <c r="AR225" s="45"/>
      <c r="AS225" s="45"/>
      <c r="AT225" s="45"/>
      <c r="AU225" s="45"/>
      <c r="AV225" s="45"/>
      <c r="AW225" s="45"/>
      <c r="AX225" s="45"/>
      <c r="AY225" s="45"/>
      <c r="AZ225" s="45"/>
      <c r="BA225" s="45"/>
      <c r="BB225" s="45"/>
      <c r="BC225" s="45"/>
      <c r="BD225" s="42"/>
    </row>
    <row r="226" spans="32:56" hidden="1" x14ac:dyDescent="0.3">
      <c r="AF226" s="42"/>
      <c r="AG226" s="42"/>
      <c r="AH226" s="42"/>
      <c r="AI226" s="42"/>
      <c r="AJ226" s="42"/>
      <c r="AK226" s="42"/>
      <c r="AL226" s="42"/>
      <c r="AM226" s="42"/>
      <c r="AN226" s="42"/>
      <c r="AO226" s="42"/>
      <c r="AP226" s="42"/>
      <c r="AQ226" s="42"/>
      <c r="AR226" s="42"/>
      <c r="AS226" s="42"/>
      <c r="AT226" s="42"/>
      <c r="AU226" s="42"/>
      <c r="AV226" s="42"/>
      <c r="AW226" s="42"/>
      <c r="AX226" s="42"/>
      <c r="AY226" s="42"/>
      <c r="AZ226" s="42"/>
      <c r="BA226" s="42"/>
      <c r="BB226" s="42"/>
      <c r="BC226" s="42"/>
      <c r="BD226" s="42"/>
    </row>
    <row r="227" spans="32:56" hidden="1" x14ac:dyDescent="0.3"/>
    <row r="228" spans="32:56" hidden="1" x14ac:dyDescent="0.3">
      <c r="AF228" s="41"/>
      <c r="AG228" s="41"/>
      <c r="AH228" s="41"/>
      <c r="AI228" s="41"/>
      <c r="AJ228" s="41"/>
      <c r="AK228" s="41"/>
      <c r="AL228" s="41"/>
      <c r="AM228" s="41"/>
      <c r="AN228" s="41"/>
      <c r="AO228" s="41"/>
      <c r="AP228" s="41"/>
      <c r="AQ228" s="41"/>
      <c r="AR228" s="41"/>
      <c r="AS228" s="42"/>
      <c r="AT228" s="42"/>
      <c r="AU228" s="42"/>
      <c r="AV228" s="42"/>
      <c r="AW228" s="42"/>
      <c r="AX228" s="42"/>
      <c r="AY228" s="42"/>
      <c r="AZ228" s="41"/>
      <c r="BA228" s="42"/>
      <c r="BB228" s="17" t="s">
        <v>57</v>
      </c>
      <c r="BC228" s="48" t="s">
        <v>58</v>
      </c>
      <c r="BD228" s="42"/>
    </row>
    <row r="229" spans="32:56" hidden="1" x14ac:dyDescent="0.3">
      <c r="AF229" s="41"/>
      <c r="AG229" s="41"/>
      <c r="AH229" s="41"/>
      <c r="AI229" s="41"/>
      <c r="AJ229" s="41"/>
      <c r="AK229" s="41"/>
      <c r="AL229" s="41"/>
      <c r="AM229" s="41"/>
      <c r="AN229" s="41"/>
      <c r="AO229" s="41"/>
      <c r="AP229" s="41"/>
      <c r="AQ229" s="41"/>
      <c r="AR229" s="41"/>
      <c r="AS229" s="42"/>
      <c r="AT229" s="42"/>
      <c r="AU229" s="42"/>
      <c r="AV229" s="42"/>
      <c r="AW229" s="42"/>
      <c r="AX229" s="42"/>
      <c r="AY229" s="42"/>
      <c r="AZ229" s="41"/>
      <c r="BA229" s="42"/>
      <c r="BB229" s="18" t="s">
        <v>59</v>
      </c>
      <c r="BC229" s="48" t="s">
        <v>60</v>
      </c>
      <c r="BD229" s="42"/>
    </row>
    <row r="230" spans="32:56" ht="15" hidden="1" thickBot="1" x14ac:dyDescent="0.35">
      <c r="AF230" s="41"/>
      <c r="AG230" s="41"/>
      <c r="AH230" s="41"/>
      <c r="AI230" s="41"/>
      <c r="AJ230" s="41"/>
      <c r="AK230" s="41"/>
      <c r="AL230" s="41"/>
      <c r="AM230" s="41"/>
      <c r="AN230" s="41"/>
      <c r="AO230" s="41"/>
      <c r="AP230" s="41"/>
      <c r="AQ230" s="41"/>
      <c r="AR230" s="41"/>
      <c r="AS230" s="41"/>
      <c r="AT230" s="41"/>
      <c r="AU230" s="41"/>
      <c r="AV230" s="41"/>
      <c r="AW230" s="41"/>
      <c r="AX230" s="41"/>
      <c r="AY230" s="41"/>
      <c r="AZ230" s="41"/>
      <c r="BA230" s="42"/>
      <c r="BB230" s="19" t="s">
        <v>61</v>
      </c>
      <c r="BC230" s="48" t="s">
        <v>62</v>
      </c>
      <c r="BD230" s="42"/>
    </row>
    <row r="231" spans="32:56" hidden="1" x14ac:dyDescent="0.3">
      <c r="AF231" s="42"/>
      <c r="AG231" s="42"/>
      <c r="AH231" s="42"/>
      <c r="AI231" s="233" t="s">
        <v>63</v>
      </c>
      <c r="AJ231" s="234"/>
      <c r="AK231" s="86"/>
      <c r="AL231" s="86"/>
      <c r="AM231" s="120"/>
      <c r="AN231" s="120"/>
      <c r="AO231" s="219">
        <v>45658</v>
      </c>
      <c r="AP231" s="220"/>
      <c r="AQ231" s="42"/>
      <c r="AR231" s="42"/>
      <c r="AS231" s="221" t="s">
        <v>64</v>
      </c>
      <c r="AT231" s="222"/>
      <c r="AU231" s="225" t="str">
        <f>TEXT(AO231,"mmmm")</f>
        <v>janvier</v>
      </c>
      <c r="AV231" s="225"/>
      <c r="AW231" s="225"/>
      <c r="AX231" s="225"/>
      <c r="AY231" s="226"/>
      <c r="AZ231" s="41"/>
      <c r="BA231" s="42"/>
      <c r="BB231" s="20" t="s">
        <v>36</v>
      </c>
      <c r="BC231" s="48" t="s">
        <v>65</v>
      </c>
      <c r="BD231" s="42"/>
    </row>
    <row r="232" spans="32:56" ht="15" hidden="1" thickBot="1" x14ac:dyDescent="0.35">
      <c r="AF232" s="42"/>
      <c r="AG232" s="42"/>
      <c r="AH232" s="42"/>
      <c r="AI232" s="229" t="s">
        <v>66</v>
      </c>
      <c r="AJ232" s="230"/>
      <c r="AK232" s="87"/>
      <c r="AL232" s="87"/>
      <c r="AM232" s="119"/>
      <c r="AN232" s="119"/>
      <c r="AO232" s="231">
        <f>EOMONTH(AO231,0)</f>
        <v>45688</v>
      </c>
      <c r="AP232" s="232"/>
      <c r="AQ232" s="42"/>
      <c r="AR232" s="42"/>
      <c r="AS232" s="223"/>
      <c r="AT232" s="224"/>
      <c r="AU232" s="227"/>
      <c r="AV232" s="227"/>
      <c r="AW232" s="227"/>
      <c r="AX232" s="227"/>
      <c r="AY232" s="228"/>
      <c r="AZ232" s="41"/>
      <c r="BA232" s="42"/>
      <c r="BB232" s="21" t="s">
        <v>67</v>
      </c>
      <c r="BC232" s="48" t="s">
        <v>68</v>
      </c>
      <c r="BD232" s="42"/>
    </row>
    <row r="233" spans="32:56" ht="15" hidden="1" thickBot="1" x14ac:dyDescent="0.35">
      <c r="AF233" s="41"/>
      <c r="AG233" s="41"/>
      <c r="AH233" s="41"/>
      <c r="AI233" s="41"/>
      <c r="AJ233" s="41"/>
      <c r="AK233" s="41"/>
      <c r="AL233" s="41"/>
      <c r="AM233" s="41"/>
      <c r="AN233" s="41"/>
      <c r="AO233" s="41"/>
      <c r="AP233" s="41"/>
      <c r="AQ233" s="41"/>
      <c r="AR233" s="41"/>
      <c r="AS233" s="41"/>
      <c r="AT233" s="41"/>
      <c r="AU233" s="41"/>
      <c r="AV233" s="41"/>
      <c r="AW233" s="41"/>
      <c r="AX233" s="41"/>
      <c r="AY233" s="41"/>
      <c r="AZ233" s="41"/>
      <c r="BA233" s="42"/>
      <c r="BB233" s="22" t="s">
        <v>69</v>
      </c>
      <c r="BC233" s="48" t="s">
        <v>70</v>
      </c>
      <c r="BD233" s="42"/>
    </row>
    <row r="234" spans="32:56" ht="15.6" hidden="1" x14ac:dyDescent="0.3">
      <c r="AF234" s="41"/>
      <c r="AG234" s="41"/>
      <c r="AH234" s="42"/>
      <c r="AI234" s="23" t="s">
        <v>71</v>
      </c>
      <c r="AJ234" s="24">
        <f>COUNTIF(AJ242:AJ272,"P")</f>
        <v>0</v>
      </c>
      <c r="AK234" s="54"/>
      <c r="AL234" s="54"/>
      <c r="AM234" s="123"/>
      <c r="AN234" s="123"/>
      <c r="AO234" s="25">
        <f t="shared" ref="AO234:BC234" si="112">COUNTIF(AO242:AO272,"P")</f>
        <v>0</v>
      </c>
      <c r="AP234" s="25">
        <f t="shared" si="112"/>
        <v>0</v>
      </c>
      <c r="AQ234" s="25">
        <f t="shared" si="112"/>
        <v>0</v>
      </c>
      <c r="AR234" s="25">
        <f t="shared" si="112"/>
        <v>0</v>
      </c>
      <c r="AS234" s="25">
        <f t="shared" si="112"/>
        <v>0</v>
      </c>
      <c r="AT234" s="25">
        <f t="shared" si="112"/>
        <v>0</v>
      </c>
      <c r="AU234" s="25">
        <f t="shared" si="112"/>
        <v>0</v>
      </c>
      <c r="AV234" s="25">
        <f t="shared" si="112"/>
        <v>0</v>
      </c>
      <c r="AW234" s="25">
        <f t="shared" si="112"/>
        <v>0</v>
      </c>
      <c r="AX234" s="25">
        <f t="shared" si="112"/>
        <v>0</v>
      </c>
      <c r="AY234" s="25">
        <f t="shared" si="112"/>
        <v>0</v>
      </c>
      <c r="AZ234" s="25">
        <f t="shared" si="112"/>
        <v>0</v>
      </c>
      <c r="BA234" s="25">
        <f t="shared" si="112"/>
        <v>0</v>
      </c>
      <c r="BB234" s="25">
        <f t="shared" si="112"/>
        <v>0</v>
      </c>
      <c r="BC234" s="26">
        <f t="shared" si="112"/>
        <v>0</v>
      </c>
      <c r="BD234" s="42"/>
    </row>
    <row r="235" spans="32:56" ht="15.6" hidden="1" x14ac:dyDescent="0.3">
      <c r="AF235" s="41"/>
      <c r="AG235" s="41"/>
      <c r="AH235" s="42"/>
      <c r="AI235" s="60" t="s">
        <v>86</v>
      </c>
      <c r="AJ235" s="28">
        <f>0+0</f>
        <v>0</v>
      </c>
      <c r="AK235" s="88"/>
      <c r="AL235" s="88"/>
      <c r="AM235" s="124"/>
      <c r="AN235" s="124"/>
      <c r="AO235" s="29">
        <f t="shared" ref="AO235:BC235" si="113">0+0</f>
        <v>0</v>
      </c>
      <c r="AP235" s="29">
        <f t="shared" si="113"/>
        <v>0</v>
      </c>
      <c r="AQ235" s="29">
        <f t="shared" si="113"/>
        <v>0</v>
      </c>
      <c r="AR235" s="29">
        <f t="shared" si="113"/>
        <v>0</v>
      </c>
      <c r="AS235" s="29">
        <f t="shared" si="113"/>
        <v>0</v>
      </c>
      <c r="AT235" s="29">
        <f t="shared" si="113"/>
        <v>0</v>
      </c>
      <c r="AU235" s="29">
        <f t="shared" si="113"/>
        <v>0</v>
      </c>
      <c r="AV235" s="29">
        <f t="shared" si="113"/>
        <v>0</v>
      </c>
      <c r="AW235" s="29">
        <f t="shared" si="113"/>
        <v>0</v>
      </c>
      <c r="AX235" s="29">
        <f>0+0</f>
        <v>0</v>
      </c>
      <c r="AY235" s="29">
        <f t="shared" si="113"/>
        <v>0</v>
      </c>
      <c r="AZ235" s="29">
        <f t="shared" si="113"/>
        <v>0</v>
      </c>
      <c r="BA235" s="29">
        <f t="shared" si="113"/>
        <v>0</v>
      </c>
      <c r="BB235" s="29">
        <f t="shared" si="113"/>
        <v>0</v>
      </c>
      <c r="BC235" s="30">
        <f t="shared" si="113"/>
        <v>0</v>
      </c>
      <c r="BD235" s="42"/>
    </row>
    <row r="236" spans="32:56" ht="15.6" hidden="1" x14ac:dyDescent="0.3">
      <c r="AF236" s="41"/>
      <c r="AG236" s="41"/>
      <c r="AH236" s="42"/>
      <c r="AI236" s="27" t="s">
        <v>87</v>
      </c>
      <c r="AJ236" s="28">
        <f>0+0</f>
        <v>0</v>
      </c>
      <c r="AK236" s="88"/>
      <c r="AL236" s="88"/>
      <c r="AM236" s="124"/>
      <c r="AN236" s="124"/>
      <c r="AO236" s="29">
        <f t="shared" ref="AO236:BC236" si="114">0+0</f>
        <v>0</v>
      </c>
      <c r="AP236" s="29">
        <f t="shared" si="114"/>
        <v>0</v>
      </c>
      <c r="AQ236" s="29">
        <f t="shared" si="114"/>
        <v>0</v>
      </c>
      <c r="AR236" s="29">
        <f t="shared" si="114"/>
        <v>0</v>
      </c>
      <c r="AS236" s="29">
        <f t="shared" si="114"/>
        <v>0</v>
      </c>
      <c r="AT236" s="29">
        <f t="shared" si="114"/>
        <v>0</v>
      </c>
      <c r="AU236" s="29">
        <f t="shared" si="114"/>
        <v>0</v>
      </c>
      <c r="AV236" s="29">
        <f t="shared" si="114"/>
        <v>0</v>
      </c>
      <c r="AW236" s="29">
        <f t="shared" si="114"/>
        <v>0</v>
      </c>
      <c r="AX236" s="29">
        <f t="shared" si="114"/>
        <v>0</v>
      </c>
      <c r="AY236" s="29">
        <f t="shared" si="114"/>
        <v>0</v>
      </c>
      <c r="AZ236" s="29">
        <f t="shared" si="114"/>
        <v>0</v>
      </c>
      <c r="BA236" s="29">
        <f t="shared" si="114"/>
        <v>0</v>
      </c>
      <c r="BB236" s="29">
        <f t="shared" si="114"/>
        <v>0</v>
      </c>
      <c r="BC236" s="30">
        <f t="shared" si="114"/>
        <v>0</v>
      </c>
      <c r="BD236" s="42"/>
    </row>
    <row r="237" spans="32:56" ht="16.2" hidden="1" thickBot="1" x14ac:dyDescent="0.35">
      <c r="AF237" s="41"/>
      <c r="AG237" s="41"/>
      <c r="AH237" s="42"/>
      <c r="AI237" s="31" t="s">
        <v>72</v>
      </c>
      <c r="AJ237" s="32">
        <f t="shared" ref="AJ237" si="115">PRODUCT(AJ234,0)+AJ235+AJ236</f>
        <v>0</v>
      </c>
      <c r="AK237" s="70"/>
      <c r="AL237" s="70"/>
      <c r="AM237" s="125"/>
      <c r="AN237" s="125"/>
      <c r="AO237" s="33">
        <f t="shared" ref="AO237" si="116">PRODUCT(AO234,0)+AO235+AO236</f>
        <v>0</v>
      </c>
      <c r="AP237" s="33">
        <f t="shared" ref="AP237" si="117">PRODUCT(AP234,0)+AP235+AP236</f>
        <v>0</v>
      </c>
      <c r="AQ237" s="33">
        <f t="shared" ref="AQ237" si="118">PRODUCT(AQ234,0)+AQ235+AQ236</f>
        <v>0</v>
      </c>
      <c r="AR237" s="33">
        <f t="shared" ref="AR237" si="119">PRODUCT(AR234,0)+AR235+AR236</f>
        <v>0</v>
      </c>
      <c r="AS237" s="33">
        <f t="shared" ref="AS237" si="120">PRODUCT(AS234,0)+AS235+AS236</f>
        <v>0</v>
      </c>
      <c r="AT237" s="33">
        <f t="shared" ref="AT237" si="121">PRODUCT(AT234,0)+AT235+AT236</f>
        <v>0</v>
      </c>
      <c r="AU237" s="33">
        <f t="shared" ref="AU237" si="122">PRODUCT(AU234,0)+AU235+AU236</f>
        <v>0</v>
      </c>
      <c r="AV237" s="33">
        <f t="shared" ref="AV237" si="123">PRODUCT(AV234,0)+AV235+AV236</f>
        <v>0</v>
      </c>
      <c r="AW237" s="33">
        <f t="shared" ref="AW237" si="124">PRODUCT(AW234,0)+AW235+AW236</f>
        <v>0</v>
      </c>
      <c r="AX237" s="33">
        <f t="shared" ref="AX237" si="125">PRODUCT(AX234,0)+AX235+AX236</f>
        <v>0</v>
      </c>
      <c r="AY237" s="33">
        <f t="shared" ref="AY237" si="126">PRODUCT(AY234,0)+AY235+AY236</f>
        <v>0</v>
      </c>
      <c r="AZ237" s="33">
        <f t="shared" ref="AZ237" si="127">PRODUCT(AZ234,0)+AZ235+AZ236</f>
        <v>0</v>
      </c>
      <c r="BA237" s="33">
        <f t="shared" ref="BA237" si="128">PRODUCT(BA234,0)+BA235+BA236</f>
        <v>0</v>
      </c>
      <c r="BB237" s="33">
        <f t="shared" ref="BB237" si="129">PRODUCT(BB234,0)+BB235+BB236</f>
        <v>0</v>
      </c>
      <c r="BC237" s="34">
        <f t="shared" ref="BC237" si="130">PRODUCT(BC234,0)+BC235+BC236</f>
        <v>0</v>
      </c>
      <c r="BD237" s="42"/>
    </row>
    <row r="238" spans="32:56" ht="15" hidden="1" thickBot="1" x14ac:dyDescent="0.35">
      <c r="AF238" s="41"/>
      <c r="AG238" s="41"/>
      <c r="AH238" s="42"/>
      <c r="AI238" s="41"/>
      <c r="AJ238" s="43"/>
      <c r="AK238" s="43"/>
      <c r="AL238" s="43"/>
      <c r="AM238" s="43"/>
      <c r="AN238" s="43"/>
      <c r="AO238" s="43"/>
      <c r="AP238" s="43"/>
      <c r="AQ238" s="43"/>
      <c r="AR238" s="43"/>
      <c r="AS238" s="43"/>
      <c r="AT238" s="43"/>
      <c r="AU238" s="43"/>
      <c r="AV238" s="43"/>
      <c r="AW238" s="43"/>
      <c r="AX238" s="43"/>
      <c r="AY238" s="43"/>
      <c r="AZ238" s="43"/>
      <c r="BA238" s="43"/>
      <c r="BB238" s="43"/>
      <c r="BC238" s="43"/>
      <c r="BD238" s="42"/>
    </row>
    <row r="239" spans="32:56" hidden="1" x14ac:dyDescent="0.3">
      <c r="AF239" s="41"/>
      <c r="AG239" s="41"/>
      <c r="AH239" s="42"/>
      <c r="AI239" s="235" t="s">
        <v>73</v>
      </c>
      <c r="AJ239" s="35">
        <v>45292</v>
      </c>
      <c r="AK239" s="35"/>
      <c r="AL239" s="35"/>
      <c r="AM239" s="121"/>
      <c r="AN239" s="121"/>
      <c r="AO239" s="35">
        <v>45292</v>
      </c>
      <c r="AP239" s="35">
        <v>45292</v>
      </c>
      <c r="AQ239" s="35">
        <v>45292</v>
      </c>
      <c r="AR239" s="35">
        <v>45292</v>
      </c>
      <c r="AS239" s="35">
        <v>45292</v>
      </c>
      <c r="AT239" s="35">
        <v>45292</v>
      </c>
      <c r="AU239" s="35">
        <v>45292</v>
      </c>
      <c r="AV239" s="35">
        <v>45292</v>
      </c>
      <c r="AW239" s="35">
        <v>45292</v>
      </c>
      <c r="AX239" s="35">
        <v>45292</v>
      </c>
      <c r="AY239" s="36"/>
      <c r="AZ239" s="35"/>
      <c r="BA239" s="36"/>
      <c r="BB239" s="35"/>
      <c r="BC239" s="36"/>
      <c r="BD239" s="42"/>
    </row>
    <row r="240" spans="32:56" ht="15" hidden="1" thickBot="1" x14ac:dyDescent="0.35">
      <c r="AF240" s="41"/>
      <c r="AG240" s="41"/>
      <c r="AH240" s="42"/>
      <c r="AI240" s="236"/>
      <c r="AJ240" s="37">
        <v>44957</v>
      </c>
      <c r="AK240" s="37"/>
      <c r="AL240" s="37"/>
      <c r="AM240" s="122"/>
      <c r="AN240" s="122"/>
      <c r="AO240" s="37">
        <v>44957</v>
      </c>
      <c r="AP240" s="37">
        <v>44957</v>
      </c>
      <c r="AQ240" s="37">
        <v>44957</v>
      </c>
      <c r="AR240" s="37">
        <v>44957</v>
      </c>
      <c r="AS240" s="37">
        <v>44957</v>
      </c>
      <c r="AT240" s="37">
        <v>44957</v>
      </c>
      <c r="AU240" s="37">
        <v>44957</v>
      </c>
      <c r="AV240" s="37">
        <v>44957</v>
      </c>
      <c r="AW240" s="37">
        <v>44957</v>
      </c>
      <c r="AX240" s="37">
        <v>44957</v>
      </c>
      <c r="AY240" s="38"/>
      <c r="AZ240" s="37"/>
      <c r="BA240" s="38"/>
      <c r="BB240" s="37"/>
      <c r="BC240" s="38"/>
      <c r="BD240" s="42"/>
    </row>
    <row r="241" spans="32:56" ht="15" hidden="1" thickBot="1" x14ac:dyDescent="0.35">
      <c r="AF241" s="43" t="s">
        <v>4</v>
      </c>
      <c r="AG241" s="43" t="s">
        <v>6</v>
      </c>
      <c r="AH241" s="42"/>
      <c r="AI241" s="39" t="s">
        <v>74</v>
      </c>
      <c r="AJ241" s="40"/>
      <c r="AK241" s="40"/>
      <c r="AL241" s="40"/>
      <c r="AM241" s="40"/>
      <c r="AN241" s="40"/>
      <c r="AO241" s="40"/>
      <c r="AP241" s="40"/>
      <c r="AQ241" s="40"/>
      <c r="AR241" s="40"/>
      <c r="AS241" s="80"/>
      <c r="AT241" s="40"/>
      <c r="AU241" s="40"/>
      <c r="AV241" s="40"/>
      <c r="AW241" s="40"/>
      <c r="AX241" s="40"/>
      <c r="AY241" s="40"/>
      <c r="AZ241" s="40"/>
      <c r="BA241" s="46"/>
      <c r="BB241" s="46"/>
      <c r="BC241" s="46"/>
      <c r="BD241" s="42"/>
    </row>
    <row r="242" spans="32:56" hidden="1" x14ac:dyDescent="0.3">
      <c r="AF242" s="43">
        <f>COUNTIFS($AJ$238:$BC$238,"MAT",AJ242:BC242,"P")</f>
        <v>0</v>
      </c>
      <c r="AG242" s="43">
        <f>COUNTIFS($AJ$238:$BC$238,"PRIM",AJ242:BC242,"P")</f>
        <v>0</v>
      </c>
      <c r="AH242" s="44">
        <f>AO231</f>
        <v>45658</v>
      </c>
      <c r="AI242" s="42"/>
      <c r="AJ242" s="45"/>
      <c r="AK242" s="45"/>
      <c r="AL242" s="45"/>
      <c r="AM242" s="45"/>
      <c r="AN242" s="45"/>
      <c r="AO242" s="45"/>
      <c r="AP242" s="45"/>
      <c r="AQ242" s="45"/>
      <c r="AR242" s="45"/>
      <c r="AS242" s="45"/>
      <c r="AT242" s="45"/>
      <c r="AU242" s="45"/>
      <c r="AV242" s="45"/>
      <c r="AW242" s="45"/>
      <c r="AX242" s="45"/>
      <c r="AY242" s="45"/>
      <c r="AZ242" s="45"/>
      <c r="BA242" s="45"/>
      <c r="BB242" s="45"/>
      <c r="BC242" s="45"/>
      <c r="BD242" s="42"/>
    </row>
    <row r="243" spans="32:56" hidden="1" x14ac:dyDescent="0.3">
      <c r="AF243" s="43">
        <f t="shared" ref="AF243:AF272" si="131">COUNTIFS($AJ$238:$BC$238,"MAT",AJ243:BC243,"P")</f>
        <v>0</v>
      </c>
      <c r="AG243" s="43">
        <f t="shared" ref="AG243:AG272" si="132">COUNTIFS($AJ$238:$BC$238,"PRIM",AJ243:BC243,"P")</f>
        <v>0</v>
      </c>
      <c r="AH243" s="44">
        <f t="shared" ref="AH243:AH272" si="133">IFERROR(IF(AH242+1&gt;$AO$232,"",AH242+1),"")</f>
        <v>45659</v>
      </c>
      <c r="AI243" s="42"/>
      <c r="AJ243" s="45"/>
      <c r="AK243" s="45"/>
      <c r="AL243" s="45"/>
      <c r="AM243" s="45"/>
      <c r="AN243" s="45"/>
      <c r="AO243" s="45"/>
      <c r="AP243" s="45"/>
      <c r="AQ243" s="45"/>
      <c r="AR243" s="45"/>
      <c r="AS243" s="45"/>
      <c r="AT243" s="45"/>
      <c r="AU243" s="45"/>
      <c r="AV243" s="45"/>
      <c r="AW243" s="45"/>
      <c r="AX243" s="45"/>
      <c r="AY243" s="45"/>
      <c r="AZ243" s="45"/>
      <c r="BA243" s="45"/>
      <c r="BB243" s="45"/>
      <c r="BC243" s="45"/>
      <c r="BD243" s="42"/>
    </row>
    <row r="244" spans="32:56" hidden="1" x14ac:dyDescent="0.3">
      <c r="AF244" s="43">
        <f t="shared" si="131"/>
        <v>0</v>
      </c>
      <c r="AG244" s="43">
        <f t="shared" si="132"/>
        <v>0</v>
      </c>
      <c r="AH244" s="44">
        <f t="shared" si="133"/>
        <v>45660</v>
      </c>
      <c r="AI244" s="42"/>
      <c r="AJ244" s="45"/>
      <c r="AK244" s="45"/>
      <c r="AL244" s="45"/>
      <c r="AM244" s="45"/>
      <c r="AN244" s="45"/>
      <c r="AO244" s="45"/>
      <c r="AP244" s="45"/>
      <c r="AQ244" s="45"/>
      <c r="AR244" s="45"/>
      <c r="AS244" s="45"/>
      <c r="AT244" s="45"/>
      <c r="AU244" s="45"/>
      <c r="AV244" s="45"/>
      <c r="AW244" s="45"/>
      <c r="AX244" s="45"/>
      <c r="AY244" s="45"/>
      <c r="AZ244" s="45"/>
      <c r="BA244" s="45"/>
      <c r="BB244" s="45"/>
      <c r="BC244" s="45"/>
      <c r="BD244" s="42"/>
    </row>
    <row r="245" spans="32:56" hidden="1" x14ac:dyDescent="0.3">
      <c r="AF245" s="43">
        <f t="shared" si="131"/>
        <v>0</v>
      </c>
      <c r="AG245" s="43">
        <f t="shared" si="132"/>
        <v>0</v>
      </c>
      <c r="AH245" s="44">
        <f t="shared" si="133"/>
        <v>45661</v>
      </c>
      <c r="AI245" s="42"/>
      <c r="AJ245" s="45"/>
      <c r="AK245" s="45"/>
      <c r="AL245" s="45"/>
      <c r="AM245" s="45"/>
      <c r="AN245" s="45"/>
      <c r="AO245" s="45"/>
      <c r="AP245" s="45"/>
      <c r="AQ245" s="45"/>
      <c r="AR245" s="45"/>
      <c r="AS245" s="45"/>
      <c r="AT245" s="45"/>
      <c r="AU245" s="45"/>
      <c r="AV245" s="45"/>
      <c r="AW245" s="45"/>
      <c r="AX245" s="45"/>
      <c r="AY245" s="45"/>
      <c r="AZ245" s="45"/>
      <c r="BA245" s="45"/>
      <c r="BB245" s="45"/>
      <c r="BC245" s="45"/>
      <c r="BD245" s="42"/>
    </row>
    <row r="246" spans="32:56" hidden="1" x14ac:dyDescent="0.3">
      <c r="AF246" s="43">
        <f t="shared" si="131"/>
        <v>0</v>
      </c>
      <c r="AG246" s="43">
        <f t="shared" si="132"/>
        <v>0</v>
      </c>
      <c r="AH246" s="44">
        <f t="shared" si="133"/>
        <v>45662</v>
      </c>
      <c r="AI246" s="42"/>
      <c r="AJ246" s="45"/>
      <c r="AK246" s="45"/>
      <c r="AL246" s="45"/>
      <c r="AM246" s="45"/>
      <c r="AN246" s="45"/>
      <c r="AO246" s="45"/>
      <c r="AP246" s="45"/>
      <c r="AQ246" s="45"/>
      <c r="AR246" s="45"/>
      <c r="AS246" s="45"/>
      <c r="AT246" s="45"/>
      <c r="AU246" s="45"/>
      <c r="AV246" s="45"/>
      <c r="AW246" s="45"/>
      <c r="AX246" s="45"/>
      <c r="AY246" s="45"/>
      <c r="AZ246" s="45"/>
      <c r="BA246" s="45"/>
      <c r="BB246" s="45"/>
      <c r="BC246" s="45"/>
      <c r="BD246" s="42"/>
    </row>
    <row r="247" spans="32:56" hidden="1" x14ac:dyDescent="0.3">
      <c r="AF247" s="43">
        <f t="shared" si="131"/>
        <v>0</v>
      </c>
      <c r="AG247" s="43">
        <f t="shared" si="132"/>
        <v>0</v>
      </c>
      <c r="AH247" s="44">
        <f t="shared" si="133"/>
        <v>45663</v>
      </c>
      <c r="AI247" s="42"/>
      <c r="AJ247" s="45"/>
      <c r="AK247" s="45"/>
      <c r="AL247" s="45"/>
      <c r="AM247" s="45"/>
      <c r="AN247" s="45"/>
      <c r="AO247" s="45"/>
      <c r="AP247" s="45"/>
      <c r="AQ247" s="45"/>
      <c r="AR247" s="45"/>
      <c r="AS247" s="45"/>
      <c r="AT247" s="45"/>
      <c r="AU247" s="45"/>
      <c r="AV247" s="45"/>
      <c r="AW247" s="45"/>
      <c r="AX247" s="45"/>
      <c r="AY247" s="45"/>
      <c r="AZ247" s="45"/>
      <c r="BA247" s="45"/>
      <c r="BB247" s="45"/>
      <c r="BC247" s="45"/>
      <c r="BD247" s="42"/>
    </row>
    <row r="248" spans="32:56" hidden="1" x14ac:dyDescent="0.3">
      <c r="AF248" s="43">
        <f t="shared" si="131"/>
        <v>0</v>
      </c>
      <c r="AG248" s="43">
        <f t="shared" si="132"/>
        <v>0</v>
      </c>
      <c r="AH248" s="44">
        <f t="shared" si="133"/>
        <v>45664</v>
      </c>
      <c r="AI248" s="42"/>
      <c r="AJ248" s="45"/>
      <c r="AK248" s="45"/>
      <c r="AL248" s="45"/>
      <c r="AM248" s="45"/>
      <c r="AN248" s="45"/>
      <c r="AO248" s="45"/>
      <c r="AP248" s="45"/>
      <c r="AQ248" s="45"/>
      <c r="AR248" s="45"/>
      <c r="AS248" s="45"/>
      <c r="AT248" s="45"/>
      <c r="AU248" s="45"/>
      <c r="AV248" s="45"/>
      <c r="AW248" s="45"/>
      <c r="AX248" s="45"/>
      <c r="AY248" s="45"/>
      <c r="AZ248" s="45"/>
      <c r="BA248" s="45"/>
      <c r="BB248" s="45"/>
      <c r="BC248" s="45"/>
      <c r="BD248" s="42"/>
    </row>
    <row r="249" spans="32:56" hidden="1" x14ac:dyDescent="0.3">
      <c r="AF249" s="43">
        <f t="shared" si="131"/>
        <v>0</v>
      </c>
      <c r="AG249" s="43">
        <f t="shared" si="132"/>
        <v>0</v>
      </c>
      <c r="AH249" s="44">
        <f t="shared" si="133"/>
        <v>45665</v>
      </c>
      <c r="AI249" s="42"/>
      <c r="AJ249" s="45"/>
      <c r="AK249" s="45"/>
      <c r="AL249" s="45"/>
      <c r="AM249" s="45"/>
      <c r="AN249" s="45"/>
      <c r="AO249" s="45"/>
      <c r="AP249" s="45"/>
      <c r="AQ249" s="45"/>
      <c r="AR249" s="45"/>
      <c r="AS249" s="45"/>
      <c r="AT249" s="45"/>
      <c r="AU249" s="45"/>
      <c r="AV249" s="45"/>
      <c r="AW249" s="45"/>
      <c r="AX249" s="45"/>
      <c r="AY249" s="45"/>
      <c r="AZ249" s="45"/>
      <c r="BA249" s="45"/>
      <c r="BB249" s="45"/>
      <c r="BC249" s="45"/>
      <c r="BD249" s="42"/>
    </row>
    <row r="250" spans="32:56" hidden="1" x14ac:dyDescent="0.3">
      <c r="AF250" s="43">
        <f t="shared" si="131"/>
        <v>0</v>
      </c>
      <c r="AG250" s="43">
        <f t="shared" si="132"/>
        <v>0</v>
      </c>
      <c r="AH250" s="44">
        <f t="shared" si="133"/>
        <v>45666</v>
      </c>
      <c r="AI250" s="42"/>
      <c r="AJ250" s="45"/>
      <c r="AK250" s="45"/>
      <c r="AL250" s="45"/>
      <c r="AM250" s="45"/>
      <c r="AN250" s="45"/>
      <c r="AO250" s="45"/>
      <c r="AP250" s="45"/>
      <c r="AQ250" s="45"/>
      <c r="AR250" s="45"/>
      <c r="AS250" s="45"/>
      <c r="AT250" s="45"/>
      <c r="AU250" s="45"/>
      <c r="AV250" s="45"/>
      <c r="AW250" s="45"/>
      <c r="AX250" s="45"/>
      <c r="AY250" s="45"/>
      <c r="AZ250" s="45"/>
      <c r="BA250" s="45"/>
      <c r="BB250" s="45"/>
      <c r="BC250" s="45"/>
      <c r="BD250" s="42"/>
    </row>
    <row r="251" spans="32:56" hidden="1" x14ac:dyDescent="0.3">
      <c r="AF251" s="43">
        <f t="shared" si="131"/>
        <v>0</v>
      </c>
      <c r="AG251" s="43">
        <f t="shared" si="132"/>
        <v>0</v>
      </c>
      <c r="AH251" s="44">
        <f t="shared" si="133"/>
        <v>45667</v>
      </c>
      <c r="AI251" s="42"/>
      <c r="AJ251" s="45"/>
      <c r="AK251" s="45"/>
      <c r="AL251" s="45"/>
      <c r="AM251" s="45"/>
      <c r="AN251" s="45"/>
      <c r="AO251" s="45"/>
      <c r="AP251" s="45"/>
      <c r="AQ251" s="45"/>
      <c r="AR251" s="45"/>
      <c r="AS251" s="45"/>
      <c r="AT251" s="45"/>
      <c r="AU251" s="45"/>
      <c r="AV251" s="45"/>
      <c r="AW251" s="45"/>
      <c r="AX251" s="45"/>
      <c r="AY251" s="45"/>
      <c r="AZ251" s="45"/>
      <c r="BA251" s="45"/>
      <c r="BB251" s="45"/>
      <c r="BC251" s="45"/>
      <c r="BD251" s="42"/>
    </row>
    <row r="252" spans="32:56" hidden="1" x14ac:dyDescent="0.3">
      <c r="AF252" s="43">
        <f t="shared" si="131"/>
        <v>0</v>
      </c>
      <c r="AG252" s="43">
        <f t="shared" si="132"/>
        <v>0</v>
      </c>
      <c r="AH252" s="44">
        <f t="shared" si="133"/>
        <v>45668</v>
      </c>
      <c r="AI252" s="42"/>
      <c r="AJ252" s="45"/>
      <c r="AK252" s="45"/>
      <c r="AL252" s="45"/>
      <c r="AM252" s="45"/>
      <c r="AN252" s="45"/>
      <c r="AO252" s="45"/>
      <c r="AP252" s="45"/>
      <c r="AQ252" s="45"/>
      <c r="AR252" s="45"/>
      <c r="AS252" s="45"/>
      <c r="AT252" s="45"/>
      <c r="AU252" s="45"/>
      <c r="AV252" s="45"/>
      <c r="AW252" s="45"/>
      <c r="AX252" s="45"/>
      <c r="AY252" s="45"/>
      <c r="AZ252" s="45"/>
      <c r="BA252" s="45"/>
      <c r="BB252" s="45"/>
      <c r="BC252" s="45"/>
      <c r="BD252" s="42"/>
    </row>
    <row r="253" spans="32:56" hidden="1" x14ac:dyDescent="0.3">
      <c r="AF253" s="43">
        <f t="shared" si="131"/>
        <v>0</v>
      </c>
      <c r="AG253" s="43">
        <f t="shared" si="132"/>
        <v>0</v>
      </c>
      <c r="AH253" s="44">
        <f t="shared" si="133"/>
        <v>45669</v>
      </c>
      <c r="AI253" s="42"/>
      <c r="AJ253" s="45"/>
      <c r="AK253" s="45"/>
      <c r="AL253" s="45"/>
      <c r="AM253" s="45"/>
      <c r="AN253" s="45"/>
      <c r="AO253" s="45"/>
      <c r="AP253" s="45"/>
      <c r="AQ253" s="45"/>
      <c r="AR253" s="45"/>
      <c r="AS253" s="45"/>
      <c r="AT253" s="45"/>
      <c r="AU253" s="45"/>
      <c r="AV253" s="45"/>
      <c r="AW253" s="45"/>
      <c r="AX253" s="45"/>
      <c r="AY253" s="45"/>
      <c r="AZ253" s="45"/>
      <c r="BA253" s="45"/>
      <c r="BB253" s="45"/>
      <c r="BC253" s="45"/>
      <c r="BD253" s="42"/>
    </row>
    <row r="254" spans="32:56" hidden="1" x14ac:dyDescent="0.3">
      <c r="AF254" s="43">
        <f t="shared" si="131"/>
        <v>0</v>
      </c>
      <c r="AG254" s="43">
        <f t="shared" si="132"/>
        <v>0</v>
      </c>
      <c r="AH254" s="44">
        <f t="shared" si="133"/>
        <v>45670</v>
      </c>
      <c r="AI254" s="42"/>
      <c r="AJ254" s="45"/>
      <c r="AK254" s="45"/>
      <c r="AL254" s="45"/>
      <c r="AM254" s="45"/>
      <c r="AN254" s="45"/>
      <c r="AO254" s="45"/>
      <c r="AP254" s="45"/>
      <c r="AQ254" s="45"/>
      <c r="AR254" s="45"/>
      <c r="AS254" s="45"/>
      <c r="AT254" s="45"/>
      <c r="AU254" s="45"/>
      <c r="AV254" s="45"/>
      <c r="AW254" s="45"/>
      <c r="AX254" s="45"/>
      <c r="AY254" s="45"/>
      <c r="AZ254" s="45"/>
      <c r="BA254" s="45"/>
      <c r="BB254" s="45"/>
      <c r="BC254" s="45"/>
      <c r="BD254" s="42"/>
    </row>
    <row r="255" spans="32:56" hidden="1" x14ac:dyDescent="0.3">
      <c r="AF255" s="43">
        <f t="shared" si="131"/>
        <v>0</v>
      </c>
      <c r="AG255" s="43">
        <f t="shared" si="132"/>
        <v>0</v>
      </c>
      <c r="AH255" s="44">
        <f t="shared" si="133"/>
        <v>45671</v>
      </c>
      <c r="AI255" s="42"/>
      <c r="AJ255" s="45"/>
      <c r="AK255" s="45"/>
      <c r="AL255" s="45"/>
      <c r="AM255" s="45"/>
      <c r="AN255" s="45"/>
      <c r="AO255" s="45"/>
      <c r="AP255" s="45"/>
      <c r="AQ255" s="45"/>
      <c r="AR255" s="45"/>
      <c r="AS255" s="45"/>
      <c r="AT255" s="45"/>
      <c r="AU255" s="45"/>
      <c r="AV255" s="45"/>
      <c r="AW255" s="45"/>
      <c r="AX255" s="45"/>
      <c r="AY255" s="45"/>
      <c r="AZ255" s="45"/>
      <c r="BA255" s="45"/>
      <c r="BB255" s="45"/>
      <c r="BC255" s="45"/>
      <c r="BD255" s="42"/>
    </row>
    <row r="256" spans="32:56" hidden="1" x14ac:dyDescent="0.3">
      <c r="AF256" s="43">
        <f t="shared" si="131"/>
        <v>0</v>
      </c>
      <c r="AG256" s="43">
        <f t="shared" si="132"/>
        <v>0</v>
      </c>
      <c r="AH256" s="44">
        <f t="shared" si="133"/>
        <v>45672</v>
      </c>
      <c r="AI256" s="42"/>
      <c r="AJ256" s="45"/>
      <c r="AK256" s="45"/>
      <c r="AL256" s="45"/>
      <c r="AM256" s="45"/>
      <c r="AN256" s="45"/>
      <c r="AO256" s="45"/>
      <c r="AP256" s="45"/>
      <c r="AQ256" s="45"/>
      <c r="AR256" s="45"/>
      <c r="AS256" s="45"/>
      <c r="AT256" s="45"/>
      <c r="AU256" s="45"/>
      <c r="AV256" s="45"/>
      <c r="AW256" s="45"/>
      <c r="AX256" s="45"/>
      <c r="AY256" s="45"/>
      <c r="AZ256" s="45"/>
      <c r="BA256" s="45"/>
      <c r="BB256" s="45"/>
      <c r="BC256" s="45"/>
      <c r="BD256" s="42"/>
    </row>
    <row r="257" spans="32:56" hidden="1" x14ac:dyDescent="0.3">
      <c r="AF257" s="43">
        <f t="shared" si="131"/>
        <v>0</v>
      </c>
      <c r="AG257" s="43">
        <f t="shared" si="132"/>
        <v>0</v>
      </c>
      <c r="AH257" s="44">
        <f t="shared" si="133"/>
        <v>45673</v>
      </c>
      <c r="AI257" s="42"/>
      <c r="AJ257" s="45"/>
      <c r="AK257" s="45"/>
      <c r="AL257" s="45"/>
      <c r="AM257" s="45"/>
      <c r="AN257" s="45"/>
      <c r="AO257" s="45"/>
      <c r="AP257" s="45"/>
      <c r="AQ257" s="45"/>
      <c r="AR257" s="45"/>
      <c r="AS257" s="45"/>
      <c r="AT257" s="45"/>
      <c r="AU257" s="45"/>
      <c r="AV257" s="45"/>
      <c r="AW257" s="45"/>
      <c r="AX257" s="45"/>
      <c r="AY257" s="45"/>
      <c r="AZ257" s="45"/>
      <c r="BA257" s="45"/>
      <c r="BB257" s="45"/>
      <c r="BC257" s="45"/>
      <c r="BD257" s="42"/>
    </row>
    <row r="258" spans="32:56" hidden="1" x14ac:dyDescent="0.3">
      <c r="AF258" s="43">
        <f t="shared" si="131"/>
        <v>0</v>
      </c>
      <c r="AG258" s="43">
        <f t="shared" si="132"/>
        <v>0</v>
      </c>
      <c r="AH258" s="44">
        <f t="shared" si="133"/>
        <v>45674</v>
      </c>
      <c r="AI258" s="42"/>
      <c r="AJ258" s="45"/>
      <c r="AK258" s="45"/>
      <c r="AL258" s="45"/>
      <c r="AM258" s="45"/>
      <c r="AN258" s="45"/>
      <c r="AO258" s="45"/>
      <c r="AP258" s="45"/>
      <c r="AQ258" s="45"/>
      <c r="AR258" s="45"/>
      <c r="AS258" s="45"/>
      <c r="AT258" s="45"/>
      <c r="AU258" s="45"/>
      <c r="AV258" s="45"/>
      <c r="AW258" s="45"/>
      <c r="AX258" s="45"/>
      <c r="AY258" s="45"/>
      <c r="AZ258" s="45"/>
      <c r="BA258" s="45"/>
      <c r="BB258" s="45"/>
      <c r="BC258" s="45"/>
      <c r="BD258" s="42"/>
    </row>
    <row r="259" spans="32:56" hidden="1" x14ac:dyDescent="0.3">
      <c r="AF259" s="43">
        <f t="shared" si="131"/>
        <v>0</v>
      </c>
      <c r="AG259" s="43">
        <f t="shared" si="132"/>
        <v>0</v>
      </c>
      <c r="AH259" s="44">
        <f t="shared" si="133"/>
        <v>45675</v>
      </c>
      <c r="AI259" s="42"/>
      <c r="AJ259" s="45"/>
      <c r="AK259" s="45"/>
      <c r="AL259" s="45"/>
      <c r="AM259" s="45"/>
      <c r="AN259" s="45"/>
      <c r="AO259" s="45"/>
      <c r="AP259" s="45"/>
      <c r="AQ259" s="45"/>
      <c r="AR259" s="45"/>
      <c r="AS259" s="45"/>
      <c r="AT259" s="45"/>
      <c r="AU259" s="45"/>
      <c r="AV259" s="45"/>
      <c r="AW259" s="45"/>
      <c r="AX259" s="45"/>
      <c r="AY259" s="45"/>
      <c r="AZ259" s="45"/>
      <c r="BA259" s="45"/>
      <c r="BB259" s="45"/>
      <c r="BC259" s="45"/>
      <c r="BD259" s="42"/>
    </row>
    <row r="260" spans="32:56" hidden="1" x14ac:dyDescent="0.3">
      <c r="AF260" s="43">
        <f t="shared" si="131"/>
        <v>0</v>
      </c>
      <c r="AG260" s="43">
        <f t="shared" si="132"/>
        <v>0</v>
      </c>
      <c r="AH260" s="44">
        <f t="shared" si="133"/>
        <v>45676</v>
      </c>
      <c r="AI260" s="42"/>
      <c r="AJ260" s="45"/>
      <c r="AK260" s="45"/>
      <c r="AL260" s="45"/>
      <c r="AM260" s="45"/>
      <c r="AN260" s="45"/>
      <c r="AO260" s="45"/>
      <c r="AP260" s="45"/>
      <c r="AQ260" s="45"/>
      <c r="AR260" s="45"/>
      <c r="AS260" s="45"/>
      <c r="AT260" s="45"/>
      <c r="AU260" s="45"/>
      <c r="AV260" s="45"/>
      <c r="AW260" s="45"/>
      <c r="AX260" s="45"/>
      <c r="AY260" s="45"/>
      <c r="AZ260" s="45"/>
      <c r="BA260" s="45"/>
      <c r="BB260" s="45"/>
      <c r="BC260" s="45"/>
      <c r="BD260" s="42"/>
    </row>
    <row r="261" spans="32:56" hidden="1" x14ac:dyDescent="0.3">
      <c r="AF261" s="43">
        <f t="shared" si="131"/>
        <v>0</v>
      </c>
      <c r="AG261" s="43">
        <f t="shared" si="132"/>
        <v>0</v>
      </c>
      <c r="AH261" s="44">
        <f t="shared" si="133"/>
        <v>45677</v>
      </c>
      <c r="AI261" s="42"/>
      <c r="AJ261" s="45"/>
      <c r="AK261" s="45"/>
      <c r="AL261" s="45"/>
      <c r="AM261" s="45"/>
      <c r="AN261" s="45"/>
      <c r="AO261" s="45"/>
      <c r="AP261" s="45"/>
      <c r="AQ261" s="45"/>
      <c r="AR261" s="45"/>
      <c r="AS261" s="45"/>
      <c r="AT261" s="45"/>
      <c r="AU261" s="45"/>
      <c r="AV261" s="45"/>
      <c r="AW261" s="45"/>
      <c r="AX261" s="45"/>
      <c r="AY261" s="45"/>
      <c r="AZ261" s="45"/>
      <c r="BA261" s="45"/>
      <c r="BB261" s="45"/>
      <c r="BC261" s="45"/>
      <c r="BD261" s="42"/>
    </row>
    <row r="262" spans="32:56" hidden="1" x14ac:dyDescent="0.3">
      <c r="AF262" s="43">
        <f t="shared" si="131"/>
        <v>0</v>
      </c>
      <c r="AG262" s="43">
        <f t="shared" si="132"/>
        <v>0</v>
      </c>
      <c r="AH262" s="44">
        <f t="shared" si="133"/>
        <v>45678</v>
      </c>
      <c r="AI262" s="42"/>
      <c r="AJ262" s="45"/>
      <c r="AK262" s="45"/>
      <c r="AL262" s="45"/>
      <c r="AM262" s="45"/>
      <c r="AN262" s="45"/>
      <c r="AO262" s="45"/>
      <c r="AP262" s="45"/>
      <c r="AQ262" s="45"/>
      <c r="AR262" s="45"/>
      <c r="AS262" s="45"/>
      <c r="AT262" s="45"/>
      <c r="AU262" s="45"/>
      <c r="AV262" s="45"/>
      <c r="AW262" s="45"/>
      <c r="AX262" s="45"/>
      <c r="AY262" s="45"/>
      <c r="AZ262" s="45"/>
      <c r="BA262" s="45"/>
      <c r="BB262" s="45"/>
      <c r="BC262" s="45"/>
      <c r="BD262" s="42"/>
    </row>
    <row r="263" spans="32:56" hidden="1" x14ac:dyDescent="0.3">
      <c r="AF263" s="43">
        <f t="shared" si="131"/>
        <v>0</v>
      </c>
      <c r="AG263" s="43">
        <f t="shared" si="132"/>
        <v>0</v>
      </c>
      <c r="AH263" s="44">
        <f t="shared" si="133"/>
        <v>45679</v>
      </c>
      <c r="AI263" s="42"/>
      <c r="AJ263" s="45"/>
      <c r="AK263" s="45"/>
      <c r="AL263" s="45"/>
      <c r="AM263" s="45"/>
      <c r="AN263" s="45"/>
      <c r="AO263" s="45"/>
      <c r="AP263" s="45"/>
      <c r="AQ263" s="45"/>
      <c r="AR263" s="45"/>
      <c r="AS263" s="45"/>
      <c r="AT263" s="45"/>
      <c r="AU263" s="45"/>
      <c r="AV263" s="45"/>
      <c r="AW263" s="45"/>
      <c r="AX263" s="45"/>
      <c r="AY263" s="45"/>
      <c r="AZ263" s="45"/>
      <c r="BA263" s="45"/>
      <c r="BB263" s="45"/>
      <c r="BC263" s="45"/>
      <c r="BD263" s="42"/>
    </row>
    <row r="264" spans="32:56" hidden="1" x14ac:dyDescent="0.3">
      <c r="AF264" s="43">
        <f t="shared" si="131"/>
        <v>0</v>
      </c>
      <c r="AG264" s="43">
        <f t="shared" si="132"/>
        <v>0</v>
      </c>
      <c r="AH264" s="44">
        <f t="shared" si="133"/>
        <v>45680</v>
      </c>
      <c r="AI264" s="42"/>
      <c r="AJ264" s="45"/>
      <c r="AK264" s="45"/>
      <c r="AL264" s="45"/>
      <c r="AM264" s="45"/>
      <c r="AN264" s="45"/>
      <c r="AO264" s="45"/>
      <c r="AP264" s="45"/>
      <c r="AQ264" s="45"/>
      <c r="AR264" s="45"/>
      <c r="AS264" s="45"/>
      <c r="AT264" s="45"/>
      <c r="AU264" s="45"/>
      <c r="AV264" s="45"/>
      <c r="AW264" s="45"/>
      <c r="AX264" s="45"/>
      <c r="AY264" s="45"/>
      <c r="AZ264" s="45"/>
      <c r="BA264" s="45"/>
      <c r="BB264" s="45"/>
      <c r="BC264" s="45"/>
      <c r="BD264" s="42"/>
    </row>
    <row r="265" spans="32:56" hidden="1" x14ac:dyDescent="0.3">
      <c r="AF265" s="43">
        <f t="shared" si="131"/>
        <v>0</v>
      </c>
      <c r="AG265" s="43">
        <f t="shared" si="132"/>
        <v>0</v>
      </c>
      <c r="AH265" s="44">
        <f t="shared" si="133"/>
        <v>45681</v>
      </c>
      <c r="AI265" s="42"/>
      <c r="AJ265" s="45"/>
      <c r="AK265" s="45"/>
      <c r="AL265" s="45"/>
      <c r="AM265" s="45"/>
      <c r="AN265" s="45"/>
      <c r="AO265" s="45"/>
      <c r="AP265" s="45"/>
      <c r="AQ265" s="45"/>
      <c r="AR265" s="45"/>
      <c r="AS265" s="45"/>
      <c r="AT265" s="45"/>
      <c r="AU265" s="45"/>
      <c r="AV265" s="45"/>
      <c r="AW265" s="45"/>
      <c r="AX265" s="45"/>
      <c r="AY265" s="45"/>
      <c r="AZ265" s="45"/>
      <c r="BA265" s="45"/>
      <c r="BB265" s="45"/>
      <c r="BC265" s="45"/>
      <c r="BD265" s="42"/>
    </row>
    <row r="266" spans="32:56" hidden="1" x14ac:dyDescent="0.3">
      <c r="AF266" s="43">
        <f t="shared" si="131"/>
        <v>0</v>
      </c>
      <c r="AG266" s="43">
        <f t="shared" si="132"/>
        <v>0</v>
      </c>
      <c r="AH266" s="44">
        <f t="shared" si="133"/>
        <v>45682</v>
      </c>
      <c r="AI266" s="42"/>
      <c r="AJ266" s="45"/>
      <c r="AK266" s="45"/>
      <c r="AL266" s="45"/>
      <c r="AM266" s="45"/>
      <c r="AN266" s="45"/>
      <c r="AO266" s="45"/>
      <c r="AP266" s="45"/>
      <c r="AQ266" s="45"/>
      <c r="AR266" s="45"/>
      <c r="AS266" s="45"/>
      <c r="AT266" s="45"/>
      <c r="AU266" s="45"/>
      <c r="AV266" s="45"/>
      <c r="AW266" s="45"/>
      <c r="AX266" s="45"/>
      <c r="AY266" s="45"/>
      <c r="AZ266" s="45"/>
      <c r="BA266" s="45"/>
      <c r="BB266" s="45"/>
      <c r="BC266" s="45"/>
      <c r="BD266" s="42"/>
    </row>
    <row r="267" spans="32:56" hidden="1" x14ac:dyDescent="0.3">
      <c r="AF267" s="43">
        <f t="shared" si="131"/>
        <v>0</v>
      </c>
      <c r="AG267" s="43">
        <f t="shared" si="132"/>
        <v>0</v>
      </c>
      <c r="AH267" s="44">
        <f t="shared" si="133"/>
        <v>45683</v>
      </c>
      <c r="AI267" s="42"/>
      <c r="AJ267" s="45"/>
      <c r="AK267" s="45"/>
      <c r="AL267" s="45"/>
      <c r="AM267" s="45"/>
      <c r="AN267" s="45"/>
      <c r="AO267" s="45"/>
      <c r="AP267" s="45"/>
      <c r="AQ267" s="45"/>
      <c r="AR267" s="45"/>
      <c r="AS267" s="45"/>
      <c r="AT267" s="45"/>
      <c r="AU267" s="45"/>
      <c r="AV267" s="45"/>
      <c r="AW267" s="45"/>
      <c r="AX267" s="45"/>
      <c r="AY267" s="45"/>
      <c r="AZ267" s="45"/>
      <c r="BA267" s="45"/>
      <c r="BB267" s="45"/>
      <c r="BC267" s="45"/>
      <c r="BD267" s="42"/>
    </row>
    <row r="268" spans="32:56" hidden="1" x14ac:dyDescent="0.3">
      <c r="AF268" s="43">
        <f t="shared" si="131"/>
        <v>0</v>
      </c>
      <c r="AG268" s="43">
        <f t="shared" si="132"/>
        <v>0</v>
      </c>
      <c r="AH268" s="44">
        <f t="shared" si="133"/>
        <v>45684</v>
      </c>
      <c r="AI268" s="42"/>
      <c r="AJ268" s="45"/>
      <c r="AK268" s="45"/>
      <c r="AL268" s="45"/>
      <c r="AM268" s="45"/>
      <c r="AN268" s="45"/>
      <c r="AO268" s="45"/>
      <c r="AP268" s="45"/>
      <c r="AQ268" s="45"/>
      <c r="AR268" s="45"/>
      <c r="AS268" s="45"/>
      <c r="AT268" s="45"/>
      <c r="AU268" s="45"/>
      <c r="AV268" s="45"/>
      <c r="AW268" s="45"/>
      <c r="AX268" s="45"/>
      <c r="AY268" s="45"/>
      <c r="AZ268" s="45"/>
      <c r="BA268" s="45"/>
      <c r="BB268" s="45"/>
      <c r="BC268" s="45"/>
      <c r="BD268" s="42"/>
    </row>
    <row r="269" spans="32:56" hidden="1" x14ac:dyDescent="0.3">
      <c r="AF269" s="43">
        <f t="shared" si="131"/>
        <v>0</v>
      </c>
      <c r="AG269" s="43">
        <f t="shared" si="132"/>
        <v>0</v>
      </c>
      <c r="AH269" s="44">
        <f t="shared" si="133"/>
        <v>45685</v>
      </c>
      <c r="AI269" s="42"/>
      <c r="AJ269" s="45"/>
      <c r="AK269" s="45"/>
      <c r="AL269" s="45"/>
      <c r="AM269" s="45"/>
      <c r="AN269" s="45"/>
      <c r="AO269" s="45"/>
      <c r="AP269" s="45"/>
      <c r="AQ269" s="45"/>
      <c r="AR269" s="45"/>
      <c r="AS269" s="45"/>
      <c r="AT269" s="45"/>
      <c r="AU269" s="45"/>
      <c r="AV269" s="45"/>
      <c r="AW269" s="45"/>
      <c r="AX269" s="45"/>
      <c r="AY269" s="45"/>
      <c r="AZ269" s="45"/>
      <c r="BA269" s="45"/>
      <c r="BB269" s="45"/>
      <c r="BC269" s="45"/>
      <c r="BD269" s="42"/>
    </row>
    <row r="270" spans="32:56" hidden="1" x14ac:dyDescent="0.3">
      <c r="AF270" s="43">
        <f t="shared" si="131"/>
        <v>0</v>
      </c>
      <c r="AG270" s="43">
        <f t="shared" si="132"/>
        <v>0</v>
      </c>
      <c r="AH270" s="44">
        <f t="shared" si="133"/>
        <v>45686</v>
      </c>
      <c r="AI270" s="42"/>
      <c r="AJ270" s="45"/>
      <c r="AK270" s="45"/>
      <c r="AL270" s="45"/>
      <c r="AM270" s="45"/>
      <c r="AN270" s="45"/>
      <c r="AO270" s="45"/>
      <c r="AP270" s="45"/>
      <c r="AQ270" s="45"/>
      <c r="AR270" s="45"/>
      <c r="AS270" s="45"/>
      <c r="AT270" s="45"/>
      <c r="AU270" s="45"/>
      <c r="AV270" s="45"/>
      <c r="AW270" s="45"/>
      <c r="AX270" s="45"/>
      <c r="AY270" s="45"/>
      <c r="AZ270" s="45"/>
      <c r="BA270" s="45"/>
      <c r="BB270" s="45"/>
      <c r="BC270" s="45"/>
      <c r="BD270" s="42"/>
    </row>
    <row r="271" spans="32:56" hidden="1" x14ac:dyDescent="0.3">
      <c r="AF271" s="43">
        <f t="shared" si="131"/>
        <v>0</v>
      </c>
      <c r="AG271" s="43">
        <f t="shared" si="132"/>
        <v>0</v>
      </c>
      <c r="AH271" s="44">
        <f t="shared" si="133"/>
        <v>45687</v>
      </c>
      <c r="AI271" s="42"/>
      <c r="AJ271" s="45"/>
      <c r="AK271" s="45"/>
      <c r="AL271" s="45"/>
      <c r="AM271" s="45"/>
      <c r="AN271" s="45"/>
      <c r="AO271" s="45"/>
      <c r="AP271" s="45"/>
      <c r="AQ271" s="45"/>
      <c r="AR271" s="45"/>
      <c r="AS271" s="45"/>
      <c r="AT271" s="45"/>
      <c r="AU271" s="45"/>
      <c r="AV271" s="45"/>
      <c r="AW271" s="45"/>
      <c r="AX271" s="45"/>
      <c r="AY271" s="45"/>
      <c r="AZ271" s="45"/>
      <c r="BA271" s="45"/>
      <c r="BB271" s="45"/>
      <c r="BC271" s="45"/>
      <c r="BD271" s="42"/>
    </row>
    <row r="272" spans="32:56" hidden="1" x14ac:dyDescent="0.3">
      <c r="AF272" s="43">
        <f t="shared" si="131"/>
        <v>0</v>
      </c>
      <c r="AG272" s="43">
        <f t="shared" si="132"/>
        <v>0</v>
      </c>
      <c r="AH272" s="44">
        <f t="shared" si="133"/>
        <v>45688</v>
      </c>
      <c r="AI272" s="42"/>
      <c r="AJ272" s="45"/>
      <c r="AK272" s="45"/>
      <c r="AL272" s="45"/>
      <c r="AM272" s="45"/>
      <c r="AN272" s="45"/>
      <c r="AO272" s="45"/>
      <c r="AP272" s="45"/>
      <c r="AQ272" s="45"/>
      <c r="AR272" s="45"/>
      <c r="AS272" s="45"/>
      <c r="AT272" s="45"/>
      <c r="AU272" s="45"/>
      <c r="AV272" s="45"/>
      <c r="AW272" s="45"/>
      <c r="AX272" s="45"/>
      <c r="AY272" s="45"/>
      <c r="AZ272" s="45"/>
      <c r="BA272" s="45"/>
      <c r="BB272" s="45"/>
      <c r="BC272" s="45"/>
      <c r="BD272" s="42"/>
    </row>
    <row r="273" spans="32:56" hidden="1" x14ac:dyDescent="0.3">
      <c r="AF273" s="42"/>
      <c r="AG273" s="42"/>
      <c r="AH273" s="42"/>
      <c r="AI273" s="42"/>
      <c r="AJ273" s="42"/>
      <c r="AK273" s="42"/>
      <c r="AL273" s="42"/>
      <c r="AM273" s="42"/>
      <c r="AN273" s="42"/>
      <c r="AO273" s="42"/>
      <c r="AP273" s="42"/>
      <c r="AQ273" s="42"/>
      <c r="AR273" s="42"/>
      <c r="AS273" s="42"/>
      <c r="AT273" s="42"/>
      <c r="AU273" s="42"/>
      <c r="AV273" s="42"/>
      <c r="AW273" s="42"/>
      <c r="AX273" s="42"/>
      <c r="AY273" s="42"/>
      <c r="AZ273" s="42"/>
      <c r="BA273" s="42"/>
      <c r="BB273" s="42"/>
      <c r="BC273" s="42"/>
      <c r="BD273" s="42"/>
    </row>
    <row r="274" spans="32:56" hidden="1" x14ac:dyDescent="0.3"/>
    <row r="275" spans="32:56" hidden="1" x14ac:dyDescent="0.3">
      <c r="AF275" s="41"/>
      <c r="AG275" s="41"/>
      <c r="AH275" s="41"/>
      <c r="AI275" s="41"/>
      <c r="AJ275" s="41"/>
      <c r="AK275" s="41"/>
      <c r="AL275" s="41"/>
      <c r="AM275" s="41"/>
      <c r="AN275" s="41"/>
      <c r="AO275" s="41"/>
      <c r="AP275" s="41"/>
      <c r="AQ275" s="41"/>
      <c r="AR275" s="41"/>
      <c r="AS275" s="42"/>
      <c r="AT275" s="42"/>
      <c r="AU275" s="42"/>
      <c r="AV275" s="42"/>
      <c r="AW275" s="42"/>
      <c r="AX275" s="42"/>
      <c r="AY275" s="42"/>
      <c r="AZ275" s="41"/>
      <c r="BA275" s="42"/>
      <c r="BB275" s="17" t="s">
        <v>57</v>
      </c>
      <c r="BC275" s="48" t="s">
        <v>58</v>
      </c>
      <c r="BD275" s="42"/>
    </row>
    <row r="276" spans="32:56" hidden="1" x14ac:dyDescent="0.3">
      <c r="AF276" s="41"/>
      <c r="AG276" s="41"/>
      <c r="AH276" s="41"/>
      <c r="AI276" s="41"/>
      <c r="AJ276" s="41"/>
      <c r="AK276" s="41"/>
      <c r="AL276" s="41"/>
      <c r="AM276" s="41"/>
      <c r="AN276" s="41"/>
      <c r="AO276" s="41"/>
      <c r="AP276" s="41"/>
      <c r="AQ276" s="41"/>
      <c r="AR276" s="41"/>
      <c r="AS276" s="42"/>
      <c r="AT276" s="42"/>
      <c r="AU276" s="42"/>
      <c r="AV276" s="42"/>
      <c r="AW276" s="42"/>
      <c r="AX276" s="42"/>
      <c r="AY276" s="42"/>
      <c r="AZ276" s="41"/>
      <c r="BA276" s="42"/>
      <c r="BB276" s="18" t="s">
        <v>59</v>
      </c>
      <c r="BC276" s="48" t="s">
        <v>60</v>
      </c>
      <c r="BD276" s="42"/>
    </row>
    <row r="277" spans="32:56" ht="15" hidden="1" thickBot="1" x14ac:dyDescent="0.35">
      <c r="AF277" s="41"/>
      <c r="AG277" s="41"/>
      <c r="AH277" s="41"/>
      <c r="AI277" s="41"/>
      <c r="AJ277" s="41"/>
      <c r="AK277" s="41"/>
      <c r="AL277" s="41"/>
      <c r="AM277" s="41"/>
      <c r="AN277" s="41"/>
      <c r="AO277" s="41"/>
      <c r="AP277" s="41"/>
      <c r="AQ277" s="41"/>
      <c r="AR277" s="41"/>
      <c r="AS277" s="41"/>
      <c r="AT277" s="41"/>
      <c r="AU277" s="41"/>
      <c r="AV277" s="41"/>
      <c r="AW277" s="41"/>
      <c r="AX277" s="41"/>
      <c r="AY277" s="41"/>
      <c r="AZ277" s="41"/>
      <c r="BA277" s="42"/>
      <c r="BB277" s="19" t="s">
        <v>61</v>
      </c>
      <c r="BC277" s="48" t="s">
        <v>62</v>
      </c>
      <c r="BD277" s="42"/>
    </row>
    <row r="278" spans="32:56" hidden="1" x14ac:dyDescent="0.3">
      <c r="AF278" s="42"/>
      <c r="AG278" s="42"/>
      <c r="AH278" s="42"/>
      <c r="AI278" s="233" t="s">
        <v>63</v>
      </c>
      <c r="AJ278" s="234"/>
      <c r="AK278" s="86"/>
      <c r="AL278" s="86"/>
      <c r="AM278" s="120"/>
      <c r="AN278" s="120"/>
      <c r="AO278" s="219">
        <v>45689</v>
      </c>
      <c r="AP278" s="220"/>
      <c r="AQ278" s="42"/>
      <c r="AR278" s="42"/>
      <c r="AS278" s="221" t="s">
        <v>64</v>
      </c>
      <c r="AT278" s="222"/>
      <c r="AU278" s="225" t="str">
        <f>TEXT(AO278,"mmmm")</f>
        <v>février</v>
      </c>
      <c r="AV278" s="225"/>
      <c r="AW278" s="225"/>
      <c r="AX278" s="225"/>
      <c r="AY278" s="226"/>
      <c r="AZ278" s="41"/>
      <c r="BA278" s="42"/>
      <c r="BB278" s="20" t="s">
        <v>36</v>
      </c>
      <c r="BC278" s="48" t="s">
        <v>65</v>
      </c>
      <c r="BD278" s="42"/>
    </row>
    <row r="279" spans="32:56" ht="15" hidden="1" thickBot="1" x14ac:dyDescent="0.35">
      <c r="AF279" s="42"/>
      <c r="AG279" s="42"/>
      <c r="AH279" s="42"/>
      <c r="AI279" s="229" t="s">
        <v>66</v>
      </c>
      <c r="AJ279" s="230"/>
      <c r="AK279" s="87"/>
      <c r="AL279" s="87"/>
      <c r="AM279" s="119"/>
      <c r="AN279" s="119"/>
      <c r="AO279" s="231">
        <f>EOMONTH(AO278,0)</f>
        <v>45716</v>
      </c>
      <c r="AP279" s="232"/>
      <c r="AQ279" s="42"/>
      <c r="AR279" s="42"/>
      <c r="AS279" s="223"/>
      <c r="AT279" s="224"/>
      <c r="AU279" s="227"/>
      <c r="AV279" s="227"/>
      <c r="AW279" s="227"/>
      <c r="AX279" s="227"/>
      <c r="AY279" s="228"/>
      <c r="AZ279" s="41"/>
      <c r="BA279" s="42"/>
      <c r="BB279" s="21" t="s">
        <v>67</v>
      </c>
      <c r="BC279" s="48" t="s">
        <v>68</v>
      </c>
      <c r="BD279" s="42"/>
    </row>
    <row r="280" spans="32:56" ht="15" hidden="1" thickBot="1" x14ac:dyDescent="0.35">
      <c r="AF280" s="41"/>
      <c r="AG280" s="41"/>
      <c r="AH280" s="41"/>
      <c r="AI280" s="41"/>
      <c r="AJ280" s="41"/>
      <c r="AK280" s="41"/>
      <c r="AL280" s="41"/>
      <c r="AM280" s="41"/>
      <c r="AN280" s="41"/>
      <c r="AO280" s="41"/>
      <c r="AP280" s="41"/>
      <c r="AQ280" s="41"/>
      <c r="AR280" s="41"/>
      <c r="AS280" s="41"/>
      <c r="AT280" s="41"/>
      <c r="AU280" s="41"/>
      <c r="AV280" s="41"/>
      <c r="AW280" s="41"/>
      <c r="AX280" s="41"/>
      <c r="AY280" s="41"/>
      <c r="AZ280" s="41"/>
      <c r="BA280" s="42"/>
      <c r="BB280" s="22" t="s">
        <v>69</v>
      </c>
      <c r="BC280" s="48" t="s">
        <v>70</v>
      </c>
      <c r="BD280" s="42"/>
    </row>
    <row r="281" spans="32:56" ht="15.6" hidden="1" x14ac:dyDescent="0.3">
      <c r="AF281" s="41"/>
      <c r="AG281" s="41"/>
      <c r="AH281" s="42"/>
      <c r="AI281" s="23" t="s">
        <v>71</v>
      </c>
      <c r="AJ281" s="24">
        <f>COUNTIF(AJ289:AJ319,"P")</f>
        <v>0</v>
      </c>
      <c r="AK281" s="54"/>
      <c r="AL281" s="54"/>
      <c r="AM281" s="123"/>
      <c r="AN281" s="123"/>
      <c r="AO281" s="25">
        <f t="shared" ref="AO281:BC281" si="134">COUNTIF(AO289:AO319,"P")</f>
        <v>0</v>
      </c>
      <c r="AP281" s="25">
        <f t="shared" si="134"/>
        <v>0</v>
      </c>
      <c r="AQ281" s="25">
        <f t="shared" si="134"/>
        <v>0</v>
      </c>
      <c r="AR281" s="25">
        <f t="shared" si="134"/>
        <v>0</v>
      </c>
      <c r="AS281" s="25">
        <f t="shared" si="134"/>
        <v>0</v>
      </c>
      <c r="AT281" s="25">
        <f t="shared" si="134"/>
        <v>0</v>
      </c>
      <c r="AU281" s="25">
        <f t="shared" si="134"/>
        <v>0</v>
      </c>
      <c r="AV281" s="25">
        <f t="shared" si="134"/>
        <v>0</v>
      </c>
      <c r="AW281" s="25">
        <f t="shared" si="134"/>
        <v>0</v>
      </c>
      <c r="AX281" s="25">
        <f t="shared" si="134"/>
        <v>0</v>
      </c>
      <c r="AY281" s="25">
        <f t="shared" si="134"/>
        <v>0</v>
      </c>
      <c r="AZ281" s="25">
        <f t="shared" si="134"/>
        <v>0</v>
      </c>
      <c r="BA281" s="25">
        <f t="shared" si="134"/>
        <v>0</v>
      </c>
      <c r="BB281" s="25">
        <f t="shared" si="134"/>
        <v>0</v>
      </c>
      <c r="BC281" s="26">
        <f t="shared" si="134"/>
        <v>0</v>
      </c>
      <c r="BD281" s="42"/>
    </row>
    <row r="282" spans="32:56" ht="15.6" hidden="1" x14ac:dyDescent="0.3">
      <c r="AF282" s="41"/>
      <c r="AG282" s="41"/>
      <c r="AH282" s="42"/>
      <c r="AI282" s="60" t="s">
        <v>86</v>
      </c>
      <c r="AJ282" s="28">
        <f>0+0</f>
        <v>0</v>
      </c>
      <c r="AK282" s="88"/>
      <c r="AL282" s="88"/>
      <c r="AM282" s="124"/>
      <c r="AN282" s="124"/>
      <c r="AO282" s="29">
        <f t="shared" ref="AO282:BC282" si="135">0+0</f>
        <v>0</v>
      </c>
      <c r="AP282" s="29">
        <f t="shared" si="135"/>
        <v>0</v>
      </c>
      <c r="AQ282" s="29">
        <f t="shared" si="135"/>
        <v>0</v>
      </c>
      <c r="AR282" s="29">
        <f t="shared" si="135"/>
        <v>0</v>
      </c>
      <c r="AS282" s="29">
        <f t="shared" si="135"/>
        <v>0</v>
      </c>
      <c r="AT282" s="29">
        <f t="shared" si="135"/>
        <v>0</v>
      </c>
      <c r="AU282" s="29">
        <f t="shared" si="135"/>
        <v>0</v>
      </c>
      <c r="AV282" s="29">
        <f t="shared" si="135"/>
        <v>0</v>
      </c>
      <c r="AW282" s="29">
        <f t="shared" si="135"/>
        <v>0</v>
      </c>
      <c r="AX282" s="29">
        <f>0+0</f>
        <v>0</v>
      </c>
      <c r="AY282" s="29">
        <f t="shared" si="135"/>
        <v>0</v>
      </c>
      <c r="AZ282" s="29">
        <f t="shared" si="135"/>
        <v>0</v>
      </c>
      <c r="BA282" s="29">
        <f t="shared" si="135"/>
        <v>0</v>
      </c>
      <c r="BB282" s="29">
        <f t="shared" si="135"/>
        <v>0</v>
      </c>
      <c r="BC282" s="30">
        <f t="shared" si="135"/>
        <v>0</v>
      </c>
      <c r="BD282" s="42"/>
    </row>
    <row r="283" spans="32:56" ht="15.6" hidden="1" x14ac:dyDescent="0.3">
      <c r="AF283" s="41"/>
      <c r="AG283" s="41"/>
      <c r="AH283" s="42"/>
      <c r="AI283" s="27" t="s">
        <v>87</v>
      </c>
      <c r="AJ283" s="28">
        <f>0+0</f>
        <v>0</v>
      </c>
      <c r="AK283" s="88"/>
      <c r="AL283" s="88"/>
      <c r="AM283" s="124"/>
      <c r="AN283" s="124"/>
      <c r="AO283" s="29">
        <f t="shared" ref="AO283:BC283" si="136">0+0</f>
        <v>0</v>
      </c>
      <c r="AP283" s="29">
        <f t="shared" si="136"/>
        <v>0</v>
      </c>
      <c r="AQ283" s="29">
        <f t="shared" si="136"/>
        <v>0</v>
      </c>
      <c r="AR283" s="29">
        <f t="shared" si="136"/>
        <v>0</v>
      </c>
      <c r="AS283" s="29">
        <f t="shared" si="136"/>
        <v>0</v>
      </c>
      <c r="AT283" s="29">
        <f t="shared" si="136"/>
        <v>0</v>
      </c>
      <c r="AU283" s="29">
        <f t="shared" si="136"/>
        <v>0</v>
      </c>
      <c r="AV283" s="29">
        <f t="shared" si="136"/>
        <v>0</v>
      </c>
      <c r="AW283" s="29">
        <f t="shared" si="136"/>
        <v>0</v>
      </c>
      <c r="AX283" s="29">
        <f t="shared" si="136"/>
        <v>0</v>
      </c>
      <c r="AY283" s="29">
        <f t="shared" si="136"/>
        <v>0</v>
      </c>
      <c r="AZ283" s="29">
        <f t="shared" si="136"/>
        <v>0</v>
      </c>
      <c r="BA283" s="29">
        <f t="shared" si="136"/>
        <v>0</v>
      </c>
      <c r="BB283" s="29">
        <f t="shared" si="136"/>
        <v>0</v>
      </c>
      <c r="BC283" s="30">
        <f t="shared" si="136"/>
        <v>0</v>
      </c>
      <c r="BD283" s="42"/>
    </row>
    <row r="284" spans="32:56" ht="16.2" hidden="1" thickBot="1" x14ac:dyDescent="0.35">
      <c r="AF284" s="41"/>
      <c r="AG284" s="41"/>
      <c r="AH284" s="42"/>
      <c r="AI284" s="31" t="s">
        <v>72</v>
      </c>
      <c r="AJ284" s="32">
        <f t="shared" ref="AJ284" si="137">PRODUCT(AJ281,0)+AJ282+AJ283</f>
        <v>0</v>
      </c>
      <c r="AK284" s="70"/>
      <c r="AL284" s="70"/>
      <c r="AM284" s="125"/>
      <c r="AN284" s="125"/>
      <c r="AO284" s="33">
        <f t="shared" ref="AO284" si="138">PRODUCT(AO281,0)+AO282+AO283</f>
        <v>0</v>
      </c>
      <c r="AP284" s="33">
        <f t="shared" ref="AP284" si="139">PRODUCT(AP281,0)+AP282+AP283</f>
        <v>0</v>
      </c>
      <c r="AQ284" s="33">
        <f t="shared" ref="AQ284" si="140">PRODUCT(AQ281,0)+AQ282+AQ283</f>
        <v>0</v>
      </c>
      <c r="AR284" s="33">
        <f t="shared" ref="AR284" si="141">PRODUCT(AR281,0)+AR282+AR283</f>
        <v>0</v>
      </c>
      <c r="AS284" s="33">
        <f t="shared" ref="AS284" si="142">PRODUCT(AS281,0)+AS282+AS283</f>
        <v>0</v>
      </c>
      <c r="AT284" s="33">
        <f t="shared" ref="AT284" si="143">PRODUCT(AT281,0)+AT282+AT283</f>
        <v>0</v>
      </c>
      <c r="AU284" s="33">
        <f t="shared" ref="AU284" si="144">PRODUCT(AU281,0)+AU282+AU283</f>
        <v>0</v>
      </c>
      <c r="AV284" s="33">
        <f t="shared" ref="AV284" si="145">PRODUCT(AV281,0)+AV282+AV283</f>
        <v>0</v>
      </c>
      <c r="AW284" s="33">
        <f t="shared" ref="AW284" si="146">PRODUCT(AW281,0)+AW282+AW283</f>
        <v>0</v>
      </c>
      <c r="AX284" s="33">
        <f t="shared" ref="AX284" si="147">PRODUCT(AX281,0)+AX282+AX283</f>
        <v>0</v>
      </c>
      <c r="AY284" s="33">
        <f t="shared" ref="AY284" si="148">PRODUCT(AY281,0)+AY282+AY283</f>
        <v>0</v>
      </c>
      <c r="AZ284" s="33">
        <f t="shared" ref="AZ284" si="149">PRODUCT(AZ281,0)+AZ282+AZ283</f>
        <v>0</v>
      </c>
      <c r="BA284" s="33">
        <f t="shared" ref="BA284" si="150">PRODUCT(BA281,0)+BA282+BA283</f>
        <v>0</v>
      </c>
      <c r="BB284" s="33">
        <f t="shared" ref="BB284" si="151">PRODUCT(BB281,0)+BB282+BB283</f>
        <v>0</v>
      </c>
      <c r="BC284" s="34">
        <f t="shared" ref="BC284" si="152">PRODUCT(BC281,0)+BC282+BC283</f>
        <v>0</v>
      </c>
      <c r="BD284" s="42"/>
    </row>
    <row r="285" spans="32:56" ht="15" hidden="1" thickBot="1" x14ac:dyDescent="0.35">
      <c r="AF285" s="41"/>
      <c r="AG285" s="41"/>
      <c r="AH285" s="42"/>
      <c r="AI285" s="41"/>
      <c r="AJ285" s="43"/>
      <c r="AK285" s="43"/>
      <c r="AL285" s="43"/>
      <c r="AM285" s="43"/>
      <c r="AN285" s="43"/>
      <c r="AO285" s="43"/>
      <c r="AP285" s="43"/>
      <c r="AQ285" s="43"/>
      <c r="AR285" s="43"/>
      <c r="AS285" s="43"/>
      <c r="AT285" s="43"/>
      <c r="AU285" s="43"/>
      <c r="AV285" s="43"/>
      <c r="AW285" s="43"/>
      <c r="AX285" s="43"/>
      <c r="AY285" s="43"/>
      <c r="AZ285" s="43"/>
      <c r="BA285" s="43"/>
      <c r="BB285" s="43"/>
      <c r="BC285" s="43"/>
      <c r="BD285" s="42"/>
    </row>
    <row r="286" spans="32:56" hidden="1" x14ac:dyDescent="0.3">
      <c r="AF286" s="41"/>
      <c r="AG286" s="41"/>
      <c r="AH286" s="42"/>
      <c r="AI286" s="235" t="s">
        <v>73</v>
      </c>
      <c r="AJ286" s="35">
        <v>44958</v>
      </c>
      <c r="AK286" s="35"/>
      <c r="AL286" s="35"/>
      <c r="AM286" s="121"/>
      <c r="AN286" s="121"/>
      <c r="AO286" s="35">
        <v>44958</v>
      </c>
      <c r="AP286" s="35">
        <v>44958</v>
      </c>
      <c r="AQ286" s="35">
        <v>44958</v>
      </c>
      <c r="AR286" s="35">
        <v>44958</v>
      </c>
      <c r="AS286" s="35">
        <v>44958</v>
      </c>
      <c r="AT286" s="35">
        <v>44958</v>
      </c>
      <c r="AU286" s="35">
        <v>44958</v>
      </c>
      <c r="AV286" s="35">
        <v>44958</v>
      </c>
      <c r="AW286" s="35">
        <v>44958</v>
      </c>
      <c r="AX286" s="35">
        <v>44958</v>
      </c>
      <c r="AY286" s="36"/>
      <c r="AZ286" s="35">
        <v>44958</v>
      </c>
      <c r="BA286" s="36"/>
      <c r="BB286" s="35"/>
      <c r="BC286" s="36"/>
      <c r="BD286" s="42"/>
    </row>
    <row r="287" spans="32:56" ht="15" hidden="1" thickBot="1" x14ac:dyDescent="0.35">
      <c r="AF287" s="41"/>
      <c r="AG287" s="41"/>
      <c r="AH287" s="42"/>
      <c r="AI287" s="236"/>
      <c r="AJ287" s="37">
        <v>44985</v>
      </c>
      <c r="AK287" s="37"/>
      <c r="AL287" s="37"/>
      <c r="AM287" s="122"/>
      <c r="AN287" s="122"/>
      <c r="AO287" s="37">
        <v>44985</v>
      </c>
      <c r="AP287" s="37">
        <v>44985</v>
      </c>
      <c r="AQ287" s="37">
        <v>44985</v>
      </c>
      <c r="AR287" s="37">
        <v>44985</v>
      </c>
      <c r="AS287" s="37">
        <v>44985</v>
      </c>
      <c r="AT287" s="37">
        <v>44985</v>
      </c>
      <c r="AU287" s="37">
        <v>44985</v>
      </c>
      <c r="AV287" s="37">
        <v>44985</v>
      </c>
      <c r="AW287" s="37">
        <v>44985</v>
      </c>
      <c r="AX287" s="37">
        <v>44985</v>
      </c>
      <c r="AY287" s="38"/>
      <c r="AZ287" s="37">
        <v>44985</v>
      </c>
      <c r="BA287" s="38"/>
      <c r="BB287" s="37"/>
      <c r="BC287" s="38"/>
      <c r="BD287" s="42"/>
    </row>
    <row r="288" spans="32:56" ht="15" hidden="1" thickBot="1" x14ac:dyDescent="0.35">
      <c r="AF288" s="43" t="s">
        <v>4</v>
      </c>
      <c r="AG288" s="43" t="s">
        <v>6</v>
      </c>
      <c r="AH288" s="42"/>
      <c r="AI288" s="39" t="s">
        <v>74</v>
      </c>
      <c r="AJ288" s="40"/>
      <c r="AK288" s="40"/>
      <c r="AL288" s="40"/>
      <c r="AM288" s="40"/>
      <c r="AN288" s="40"/>
      <c r="AO288" s="40"/>
      <c r="AP288" s="40"/>
      <c r="AQ288" s="40"/>
      <c r="AR288" s="40"/>
      <c r="AS288" s="80"/>
      <c r="AT288" s="40"/>
      <c r="AU288" s="40"/>
      <c r="AV288" s="40"/>
      <c r="AW288" s="40"/>
      <c r="AX288" s="40"/>
      <c r="AY288" s="78"/>
      <c r="AZ288" s="80"/>
      <c r="BA288" s="46"/>
      <c r="BB288" s="46"/>
      <c r="BC288" s="46"/>
      <c r="BD288" s="42"/>
    </row>
    <row r="289" spans="32:56" hidden="1" x14ac:dyDescent="0.3">
      <c r="AF289" s="43">
        <f>COUNTIFS($AJ$285:$BC$285,"MAT",AJ289:BC289,"P")</f>
        <v>0</v>
      </c>
      <c r="AG289" s="43">
        <f>COUNTIFS($AJ$285:$BC$285,"PRIM",AJ289:BC289,"P")</f>
        <v>0</v>
      </c>
      <c r="AH289" s="44">
        <f>AO278</f>
        <v>45689</v>
      </c>
      <c r="AI289" s="42"/>
      <c r="AJ289" s="45"/>
      <c r="AK289" s="45"/>
      <c r="AL289" s="45"/>
      <c r="AM289" s="45"/>
      <c r="AN289" s="45"/>
      <c r="AO289" s="45"/>
      <c r="AP289" s="45"/>
      <c r="AQ289" s="45"/>
      <c r="AR289" s="45"/>
      <c r="AS289" s="45"/>
      <c r="AT289" s="45"/>
      <c r="AU289" s="45"/>
      <c r="AV289" s="45"/>
      <c r="AW289" s="45"/>
      <c r="AX289" s="45"/>
      <c r="AY289" s="45"/>
      <c r="AZ289" s="45"/>
      <c r="BA289" s="45"/>
      <c r="BB289" s="45"/>
      <c r="BC289" s="45"/>
      <c r="BD289" s="42"/>
    </row>
    <row r="290" spans="32:56" hidden="1" x14ac:dyDescent="0.3">
      <c r="AF290" s="43">
        <f t="shared" ref="AF290:AF319" si="153">COUNTIFS($AJ$285:$BC$285,"MAT",AJ290:BC290,"P")</f>
        <v>0</v>
      </c>
      <c r="AG290" s="43">
        <f t="shared" ref="AG290:AG319" si="154">COUNTIFS($AJ$285:$BC$285,"PRIM",AJ290:BC290,"P")</f>
        <v>0</v>
      </c>
      <c r="AH290" s="44">
        <f t="shared" ref="AH290:AH319" si="155">IFERROR(IF(AH289+1&gt;$AO$279,"",AH289+1),"")</f>
        <v>45690</v>
      </c>
      <c r="AI290" s="42"/>
      <c r="AJ290" s="45"/>
      <c r="AK290" s="45"/>
      <c r="AL290" s="45"/>
      <c r="AM290" s="45"/>
      <c r="AN290" s="45"/>
      <c r="AO290" s="45"/>
      <c r="AP290" s="45"/>
      <c r="AQ290" s="45"/>
      <c r="AR290" s="45"/>
      <c r="AS290" s="45"/>
      <c r="AT290" s="45"/>
      <c r="AU290" s="45"/>
      <c r="AV290" s="45"/>
      <c r="AW290" s="45"/>
      <c r="AX290" s="45"/>
      <c r="AY290" s="45"/>
      <c r="AZ290" s="45"/>
      <c r="BA290" s="45"/>
      <c r="BB290" s="45"/>
      <c r="BC290" s="45"/>
      <c r="BD290" s="42"/>
    </row>
    <row r="291" spans="32:56" hidden="1" x14ac:dyDescent="0.3">
      <c r="AF291" s="43">
        <f t="shared" si="153"/>
        <v>0</v>
      </c>
      <c r="AG291" s="43">
        <f t="shared" si="154"/>
        <v>0</v>
      </c>
      <c r="AH291" s="44">
        <f t="shared" si="155"/>
        <v>45691</v>
      </c>
      <c r="AI291" s="42"/>
      <c r="AJ291" s="45"/>
      <c r="AK291" s="45"/>
      <c r="AL291" s="45"/>
      <c r="AM291" s="45"/>
      <c r="AN291" s="45"/>
      <c r="AO291" s="45"/>
      <c r="AP291" s="45"/>
      <c r="AQ291" s="45"/>
      <c r="AR291" s="45"/>
      <c r="AS291" s="45"/>
      <c r="AT291" s="45"/>
      <c r="AU291" s="45"/>
      <c r="AV291" s="45"/>
      <c r="AW291" s="45"/>
      <c r="AX291" s="45"/>
      <c r="AY291" s="45"/>
      <c r="AZ291" s="45"/>
      <c r="BA291" s="45"/>
      <c r="BB291" s="45"/>
      <c r="BC291" s="45"/>
      <c r="BD291" s="42"/>
    </row>
    <row r="292" spans="32:56" hidden="1" x14ac:dyDescent="0.3">
      <c r="AF292" s="43">
        <f t="shared" si="153"/>
        <v>0</v>
      </c>
      <c r="AG292" s="43">
        <f t="shared" si="154"/>
        <v>0</v>
      </c>
      <c r="AH292" s="44">
        <f t="shared" si="155"/>
        <v>45692</v>
      </c>
      <c r="AI292" s="42"/>
      <c r="AJ292" s="45"/>
      <c r="AK292" s="45"/>
      <c r="AL292" s="45"/>
      <c r="AM292" s="45"/>
      <c r="AN292" s="45"/>
      <c r="AO292" s="45"/>
      <c r="AP292" s="45"/>
      <c r="AQ292" s="45"/>
      <c r="AR292" s="45"/>
      <c r="AS292" s="45"/>
      <c r="AT292" s="45"/>
      <c r="AU292" s="45"/>
      <c r="AV292" s="45"/>
      <c r="AW292" s="45"/>
      <c r="AX292" s="45"/>
      <c r="AY292" s="45"/>
      <c r="AZ292" s="45"/>
      <c r="BA292" s="45"/>
      <c r="BB292" s="45"/>
      <c r="BC292" s="45"/>
      <c r="BD292" s="42"/>
    </row>
    <row r="293" spans="32:56" hidden="1" x14ac:dyDescent="0.3">
      <c r="AF293" s="43">
        <f t="shared" si="153"/>
        <v>0</v>
      </c>
      <c r="AG293" s="43">
        <f t="shared" si="154"/>
        <v>0</v>
      </c>
      <c r="AH293" s="44">
        <f t="shared" si="155"/>
        <v>45693</v>
      </c>
      <c r="AI293" s="42"/>
      <c r="AJ293" s="45"/>
      <c r="AK293" s="45"/>
      <c r="AL293" s="45"/>
      <c r="AM293" s="45"/>
      <c r="AN293" s="45"/>
      <c r="AO293" s="45"/>
      <c r="AP293" s="45"/>
      <c r="AQ293" s="45"/>
      <c r="AR293" s="45"/>
      <c r="AS293" s="45"/>
      <c r="AT293" s="45"/>
      <c r="AU293" s="45"/>
      <c r="AV293" s="45"/>
      <c r="AW293" s="45"/>
      <c r="AX293" s="45"/>
      <c r="AY293" s="45"/>
      <c r="AZ293" s="45"/>
      <c r="BA293" s="45"/>
      <c r="BB293" s="45"/>
      <c r="BC293" s="45"/>
      <c r="BD293" s="42"/>
    </row>
    <row r="294" spans="32:56" hidden="1" x14ac:dyDescent="0.3">
      <c r="AF294" s="43">
        <f t="shared" si="153"/>
        <v>0</v>
      </c>
      <c r="AG294" s="43">
        <f t="shared" si="154"/>
        <v>0</v>
      </c>
      <c r="AH294" s="44">
        <f t="shared" si="155"/>
        <v>45694</v>
      </c>
      <c r="AI294" s="42"/>
      <c r="AJ294" s="45"/>
      <c r="AK294" s="45"/>
      <c r="AL294" s="45"/>
      <c r="AM294" s="45"/>
      <c r="AN294" s="45"/>
      <c r="AO294" s="45"/>
      <c r="AP294" s="45"/>
      <c r="AQ294" s="45"/>
      <c r="AR294" s="45"/>
      <c r="AS294" s="45"/>
      <c r="AT294" s="45"/>
      <c r="AU294" s="45"/>
      <c r="AV294" s="45"/>
      <c r="AW294" s="45"/>
      <c r="AX294" s="45"/>
      <c r="AY294" s="45"/>
      <c r="AZ294" s="45"/>
      <c r="BA294" s="45"/>
      <c r="BB294" s="45"/>
      <c r="BC294" s="45"/>
      <c r="BD294" s="42"/>
    </row>
    <row r="295" spans="32:56" hidden="1" x14ac:dyDescent="0.3">
      <c r="AF295" s="43">
        <f t="shared" si="153"/>
        <v>0</v>
      </c>
      <c r="AG295" s="43">
        <f t="shared" si="154"/>
        <v>0</v>
      </c>
      <c r="AH295" s="44">
        <f t="shared" si="155"/>
        <v>45695</v>
      </c>
      <c r="AI295" s="42"/>
      <c r="AJ295" s="45"/>
      <c r="AK295" s="45"/>
      <c r="AL295" s="45"/>
      <c r="AM295" s="45"/>
      <c r="AN295" s="45"/>
      <c r="AO295" s="45"/>
      <c r="AP295" s="45"/>
      <c r="AQ295" s="45"/>
      <c r="AR295" s="45"/>
      <c r="AS295" s="45"/>
      <c r="AT295" s="45"/>
      <c r="AU295" s="45"/>
      <c r="AV295" s="45"/>
      <c r="AW295" s="45"/>
      <c r="AX295" s="45"/>
      <c r="AY295" s="45"/>
      <c r="AZ295" s="45"/>
      <c r="BA295" s="45"/>
      <c r="BB295" s="45"/>
      <c r="BC295" s="45"/>
      <c r="BD295" s="42"/>
    </row>
    <row r="296" spans="32:56" hidden="1" x14ac:dyDescent="0.3">
      <c r="AF296" s="43">
        <f t="shared" si="153"/>
        <v>0</v>
      </c>
      <c r="AG296" s="43">
        <f t="shared" si="154"/>
        <v>0</v>
      </c>
      <c r="AH296" s="44">
        <f t="shared" si="155"/>
        <v>45696</v>
      </c>
      <c r="AI296" s="42"/>
      <c r="AJ296" s="45"/>
      <c r="AK296" s="45"/>
      <c r="AL296" s="45"/>
      <c r="AM296" s="45"/>
      <c r="AN296" s="45"/>
      <c r="AO296" s="45"/>
      <c r="AP296" s="45"/>
      <c r="AQ296" s="45"/>
      <c r="AR296" s="45"/>
      <c r="AS296" s="45"/>
      <c r="AT296" s="45"/>
      <c r="AU296" s="45"/>
      <c r="AV296" s="45"/>
      <c r="AW296" s="45"/>
      <c r="AX296" s="45"/>
      <c r="AY296" s="45"/>
      <c r="AZ296" s="45"/>
      <c r="BA296" s="45"/>
      <c r="BB296" s="45"/>
      <c r="BC296" s="45"/>
      <c r="BD296" s="42"/>
    </row>
    <row r="297" spans="32:56" hidden="1" x14ac:dyDescent="0.3">
      <c r="AF297" s="43">
        <f t="shared" si="153"/>
        <v>0</v>
      </c>
      <c r="AG297" s="43">
        <f t="shared" si="154"/>
        <v>0</v>
      </c>
      <c r="AH297" s="44">
        <f t="shared" si="155"/>
        <v>45697</v>
      </c>
      <c r="AI297" s="42"/>
      <c r="AJ297" s="45"/>
      <c r="AK297" s="45"/>
      <c r="AL297" s="45"/>
      <c r="AM297" s="45"/>
      <c r="AN297" s="45"/>
      <c r="AO297" s="45"/>
      <c r="AP297" s="45"/>
      <c r="AQ297" s="45"/>
      <c r="AR297" s="45"/>
      <c r="AS297" s="45"/>
      <c r="AT297" s="45"/>
      <c r="AU297" s="45"/>
      <c r="AV297" s="45"/>
      <c r="AW297" s="45"/>
      <c r="AX297" s="45"/>
      <c r="AY297" s="45"/>
      <c r="AZ297" s="45"/>
      <c r="BA297" s="45"/>
      <c r="BB297" s="45"/>
      <c r="BC297" s="45"/>
      <c r="BD297" s="42"/>
    </row>
    <row r="298" spans="32:56" hidden="1" x14ac:dyDescent="0.3">
      <c r="AF298" s="43">
        <f t="shared" si="153"/>
        <v>0</v>
      </c>
      <c r="AG298" s="43">
        <f t="shared" si="154"/>
        <v>0</v>
      </c>
      <c r="AH298" s="44">
        <f t="shared" si="155"/>
        <v>45698</v>
      </c>
      <c r="AI298" s="42"/>
      <c r="AJ298" s="45"/>
      <c r="AK298" s="45"/>
      <c r="AL298" s="45"/>
      <c r="AM298" s="45"/>
      <c r="AN298" s="45"/>
      <c r="AO298" s="45"/>
      <c r="AP298" s="45"/>
      <c r="AQ298" s="45"/>
      <c r="AR298" s="45"/>
      <c r="AS298" s="45"/>
      <c r="AT298" s="45"/>
      <c r="AU298" s="45"/>
      <c r="AV298" s="45"/>
      <c r="AW298" s="45"/>
      <c r="AX298" s="45"/>
      <c r="AY298" s="45"/>
      <c r="AZ298" s="45"/>
      <c r="BA298" s="45"/>
      <c r="BB298" s="45"/>
      <c r="BC298" s="45"/>
      <c r="BD298" s="42"/>
    </row>
    <row r="299" spans="32:56" hidden="1" x14ac:dyDescent="0.3">
      <c r="AF299" s="43">
        <f t="shared" si="153"/>
        <v>0</v>
      </c>
      <c r="AG299" s="43">
        <f t="shared" si="154"/>
        <v>0</v>
      </c>
      <c r="AH299" s="44">
        <f t="shared" si="155"/>
        <v>45699</v>
      </c>
      <c r="AI299" s="42"/>
      <c r="AJ299" s="45"/>
      <c r="AK299" s="45"/>
      <c r="AL299" s="45"/>
      <c r="AM299" s="45"/>
      <c r="AN299" s="45"/>
      <c r="AO299" s="45"/>
      <c r="AP299" s="45"/>
      <c r="AQ299" s="45"/>
      <c r="AR299" s="45"/>
      <c r="AS299" s="45"/>
      <c r="AT299" s="45"/>
      <c r="AU299" s="45"/>
      <c r="AV299" s="45"/>
      <c r="AW299" s="45"/>
      <c r="AX299" s="45"/>
      <c r="AY299" s="45"/>
      <c r="AZ299" s="45"/>
      <c r="BA299" s="45"/>
      <c r="BB299" s="45"/>
      <c r="BC299" s="45"/>
      <c r="BD299" s="42"/>
    </row>
    <row r="300" spans="32:56" hidden="1" x14ac:dyDescent="0.3">
      <c r="AF300" s="43">
        <f t="shared" si="153"/>
        <v>0</v>
      </c>
      <c r="AG300" s="43">
        <f t="shared" si="154"/>
        <v>0</v>
      </c>
      <c r="AH300" s="44">
        <f t="shared" si="155"/>
        <v>45700</v>
      </c>
      <c r="AI300" s="42"/>
      <c r="AJ300" s="45"/>
      <c r="AK300" s="45"/>
      <c r="AL300" s="45"/>
      <c r="AM300" s="45"/>
      <c r="AN300" s="45"/>
      <c r="AO300" s="45"/>
      <c r="AP300" s="45"/>
      <c r="AQ300" s="45"/>
      <c r="AR300" s="45"/>
      <c r="AS300" s="45"/>
      <c r="AT300" s="45"/>
      <c r="AU300" s="45"/>
      <c r="AV300" s="45"/>
      <c r="AW300" s="45"/>
      <c r="AX300" s="45"/>
      <c r="AY300" s="45"/>
      <c r="AZ300" s="45"/>
      <c r="BA300" s="45"/>
      <c r="BB300" s="45"/>
      <c r="BC300" s="45"/>
      <c r="BD300" s="42"/>
    </row>
    <row r="301" spans="32:56" hidden="1" x14ac:dyDescent="0.3">
      <c r="AF301" s="43">
        <f t="shared" si="153"/>
        <v>0</v>
      </c>
      <c r="AG301" s="43">
        <f t="shared" si="154"/>
        <v>0</v>
      </c>
      <c r="AH301" s="44">
        <f t="shared" si="155"/>
        <v>45701</v>
      </c>
      <c r="AI301" s="42"/>
      <c r="AJ301" s="45"/>
      <c r="AK301" s="45"/>
      <c r="AL301" s="45"/>
      <c r="AM301" s="45"/>
      <c r="AN301" s="45"/>
      <c r="AO301" s="45"/>
      <c r="AP301" s="45"/>
      <c r="AQ301" s="45"/>
      <c r="AR301" s="45"/>
      <c r="AS301" s="45"/>
      <c r="AT301" s="45"/>
      <c r="AU301" s="45"/>
      <c r="AV301" s="45"/>
      <c r="AW301" s="45"/>
      <c r="AX301" s="45"/>
      <c r="AY301" s="45"/>
      <c r="AZ301" s="45"/>
      <c r="BA301" s="45"/>
      <c r="BB301" s="45"/>
      <c r="BC301" s="45"/>
      <c r="BD301" s="42"/>
    </row>
    <row r="302" spans="32:56" hidden="1" x14ac:dyDescent="0.3">
      <c r="AF302" s="43">
        <f t="shared" si="153"/>
        <v>0</v>
      </c>
      <c r="AG302" s="43">
        <f t="shared" si="154"/>
        <v>0</v>
      </c>
      <c r="AH302" s="44">
        <f t="shared" si="155"/>
        <v>45702</v>
      </c>
      <c r="AI302" s="42"/>
      <c r="AJ302" s="45"/>
      <c r="AK302" s="45"/>
      <c r="AL302" s="45"/>
      <c r="AM302" s="45"/>
      <c r="AN302" s="45"/>
      <c r="AO302" s="45"/>
      <c r="AP302" s="45"/>
      <c r="AQ302" s="45"/>
      <c r="AR302" s="45"/>
      <c r="AS302" s="45"/>
      <c r="AT302" s="45"/>
      <c r="AU302" s="45"/>
      <c r="AV302" s="45"/>
      <c r="AW302" s="45"/>
      <c r="AX302" s="45"/>
      <c r="AY302" s="45"/>
      <c r="AZ302" s="45"/>
      <c r="BA302" s="45"/>
      <c r="BB302" s="45"/>
      <c r="BC302" s="45"/>
      <c r="BD302" s="42"/>
    </row>
    <row r="303" spans="32:56" hidden="1" x14ac:dyDescent="0.3">
      <c r="AF303" s="43">
        <f t="shared" si="153"/>
        <v>0</v>
      </c>
      <c r="AG303" s="43">
        <f t="shared" si="154"/>
        <v>0</v>
      </c>
      <c r="AH303" s="44">
        <f t="shared" si="155"/>
        <v>45703</v>
      </c>
      <c r="AI303" s="42"/>
      <c r="AJ303" s="45"/>
      <c r="AK303" s="45"/>
      <c r="AL303" s="45"/>
      <c r="AM303" s="45"/>
      <c r="AN303" s="45"/>
      <c r="AO303" s="45"/>
      <c r="AP303" s="45"/>
      <c r="AQ303" s="45"/>
      <c r="AR303" s="45"/>
      <c r="AS303" s="45"/>
      <c r="AT303" s="45"/>
      <c r="AU303" s="45"/>
      <c r="AV303" s="45"/>
      <c r="AW303" s="45"/>
      <c r="AX303" s="45"/>
      <c r="AY303" s="45"/>
      <c r="AZ303" s="45"/>
      <c r="BA303" s="45"/>
      <c r="BB303" s="45"/>
      <c r="BC303" s="45"/>
      <c r="BD303" s="42"/>
    </row>
    <row r="304" spans="32:56" hidden="1" x14ac:dyDescent="0.3">
      <c r="AF304" s="43">
        <f t="shared" si="153"/>
        <v>0</v>
      </c>
      <c r="AG304" s="43">
        <f t="shared" si="154"/>
        <v>0</v>
      </c>
      <c r="AH304" s="44">
        <f t="shared" si="155"/>
        <v>45704</v>
      </c>
      <c r="AI304" s="42"/>
      <c r="AJ304" s="45"/>
      <c r="AK304" s="45"/>
      <c r="AL304" s="45"/>
      <c r="AM304" s="45"/>
      <c r="AN304" s="45"/>
      <c r="AO304" s="45"/>
      <c r="AP304" s="45"/>
      <c r="AQ304" s="45"/>
      <c r="AR304" s="45"/>
      <c r="AS304" s="45"/>
      <c r="AT304" s="45"/>
      <c r="AU304" s="45"/>
      <c r="AV304" s="45"/>
      <c r="AW304" s="45"/>
      <c r="AX304" s="45"/>
      <c r="AY304" s="45"/>
      <c r="AZ304" s="45"/>
      <c r="BA304" s="45"/>
      <c r="BB304" s="45"/>
      <c r="BC304" s="45"/>
      <c r="BD304" s="42"/>
    </row>
    <row r="305" spans="32:56" hidden="1" x14ac:dyDescent="0.3">
      <c r="AF305" s="43">
        <f t="shared" si="153"/>
        <v>0</v>
      </c>
      <c r="AG305" s="43">
        <f t="shared" si="154"/>
        <v>0</v>
      </c>
      <c r="AH305" s="44">
        <f t="shared" si="155"/>
        <v>45705</v>
      </c>
      <c r="AI305" s="42"/>
      <c r="AJ305" s="45"/>
      <c r="AK305" s="45"/>
      <c r="AL305" s="45"/>
      <c r="AM305" s="45"/>
      <c r="AN305" s="45"/>
      <c r="AO305" s="45"/>
      <c r="AP305" s="45"/>
      <c r="AQ305" s="45"/>
      <c r="AR305" s="45"/>
      <c r="AS305" s="45"/>
      <c r="AT305" s="45"/>
      <c r="AU305" s="45"/>
      <c r="AV305" s="45"/>
      <c r="AW305" s="45"/>
      <c r="AX305" s="45"/>
      <c r="AY305" s="45"/>
      <c r="AZ305" s="45"/>
      <c r="BA305" s="45"/>
      <c r="BB305" s="45"/>
      <c r="BC305" s="45"/>
      <c r="BD305" s="42"/>
    </row>
    <row r="306" spans="32:56" hidden="1" x14ac:dyDescent="0.3">
      <c r="AF306" s="43">
        <f t="shared" si="153"/>
        <v>0</v>
      </c>
      <c r="AG306" s="43">
        <f t="shared" si="154"/>
        <v>0</v>
      </c>
      <c r="AH306" s="44">
        <f t="shared" si="155"/>
        <v>45706</v>
      </c>
      <c r="AI306" s="42"/>
      <c r="AJ306" s="45"/>
      <c r="AK306" s="45"/>
      <c r="AL306" s="45"/>
      <c r="AM306" s="45"/>
      <c r="AN306" s="45"/>
      <c r="AO306" s="45"/>
      <c r="AP306" s="45"/>
      <c r="AQ306" s="45"/>
      <c r="AR306" s="45"/>
      <c r="AS306" s="45"/>
      <c r="AT306" s="45"/>
      <c r="AU306" s="45"/>
      <c r="AV306" s="45"/>
      <c r="AW306" s="45"/>
      <c r="AX306" s="45"/>
      <c r="AY306" s="45"/>
      <c r="AZ306" s="45"/>
      <c r="BA306" s="45"/>
      <c r="BB306" s="45"/>
      <c r="BC306" s="45"/>
      <c r="BD306" s="42"/>
    </row>
    <row r="307" spans="32:56" hidden="1" x14ac:dyDescent="0.3">
      <c r="AF307" s="43">
        <f t="shared" si="153"/>
        <v>0</v>
      </c>
      <c r="AG307" s="43">
        <f t="shared" si="154"/>
        <v>0</v>
      </c>
      <c r="AH307" s="44">
        <f t="shared" si="155"/>
        <v>45707</v>
      </c>
      <c r="AI307" s="42"/>
      <c r="AJ307" s="45"/>
      <c r="AK307" s="45"/>
      <c r="AL307" s="45"/>
      <c r="AM307" s="45"/>
      <c r="AN307" s="45"/>
      <c r="AO307" s="45"/>
      <c r="AP307" s="45"/>
      <c r="AQ307" s="45"/>
      <c r="AR307" s="45"/>
      <c r="AS307" s="45"/>
      <c r="AT307" s="45"/>
      <c r="AU307" s="45"/>
      <c r="AV307" s="45"/>
      <c r="AW307" s="45"/>
      <c r="AX307" s="45"/>
      <c r="AY307" s="45"/>
      <c r="AZ307" s="45"/>
      <c r="BA307" s="45"/>
      <c r="BB307" s="45"/>
      <c r="BC307" s="45"/>
      <c r="BD307" s="42"/>
    </row>
    <row r="308" spans="32:56" hidden="1" x14ac:dyDescent="0.3">
      <c r="AF308" s="43">
        <f t="shared" si="153"/>
        <v>0</v>
      </c>
      <c r="AG308" s="43">
        <f t="shared" si="154"/>
        <v>0</v>
      </c>
      <c r="AH308" s="44">
        <f t="shared" si="155"/>
        <v>45708</v>
      </c>
      <c r="AI308" s="42"/>
      <c r="AJ308" s="45"/>
      <c r="AK308" s="45"/>
      <c r="AL308" s="45"/>
      <c r="AM308" s="45"/>
      <c r="AN308" s="45"/>
      <c r="AO308" s="45"/>
      <c r="AP308" s="45"/>
      <c r="AQ308" s="45"/>
      <c r="AR308" s="45"/>
      <c r="AS308" s="45"/>
      <c r="AT308" s="45"/>
      <c r="AU308" s="45"/>
      <c r="AV308" s="45"/>
      <c r="AW308" s="45"/>
      <c r="AX308" s="45"/>
      <c r="AY308" s="45"/>
      <c r="AZ308" s="45"/>
      <c r="BA308" s="45"/>
      <c r="BB308" s="45"/>
      <c r="BC308" s="45"/>
      <c r="BD308" s="42"/>
    </row>
    <row r="309" spans="32:56" hidden="1" x14ac:dyDescent="0.3">
      <c r="AF309" s="43">
        <f t="shared" si="153"/>
        <v>0</v>
      </c>
      <c r="AG309" s="43">
        <f t="shared" si="154"/>
        <v>0</v>
      </c>
      <c r="AH309" s="44">
        <f t="shared" si="155"/>
        <v>45709</v>
      </c>
      <c r="AI309" s="42"/>
      <c r="AJ309" s="45"/>
      <c r="AK309" s="45"/>
      <c r="AL309" s="45"/>
      <c r="AM309" s="45"/>
      <c r="AN309" s="45"/>
      <c r="AO309" s="45"/>
      <c r="AP309" s="45"/>
      <c r="AQ309" s="45"/>
      <c r="AR309" s="45"/>
      <c r="AS309" s="45"/>
      <c r="AT309" s="45"/>
      <c r="AU309" s="45"/>
      <c r="AV309" s="45"/>
      <c r="AW309" s="45"/>
      <c r="AX309" s="45"/>
      <c r="AY309" s="45"/>
      <c r="AZ309" s="45"/>
      <c r="BA309" s="45"/>
      <c r="BB309" s="45"/>
      <c r="BC309" s="45"/>
      <c r="BD309" s="42"/>
    </row>
    <row r="310" spans="32:56" hidden="1" x14ac:dyDescent="0.3">
      <c r="AF310" s="43">
        <f t="shared" si="153"/>
        <v>0</v>
      </c>
      <c r="AG310" s="43">
        <f t="shared" si="154"/>
        <v>0</v>
      </c>
      <c r="AH310" s="44">
        <f t="shared" si="155"/>
        <v>45710</v>
      </c>
      <c r="AI310" s="42"/>
      <c r="AJ310" s="45"/>
      <c r="AK310" s="45"/>
      <c r="AL310" s="45"/>
      <c r="AM310" s="45"/>
      <c r="AN310" s="45"/>
      <c r="AO310" s="45"/>
      <c r="AP310" s="45"/>
      <c r="AQ310" s="45"/>
      <c r="AR310" s="45"/>
      <c r="AS310" s="45"/>
      <c r="AT310" s="45"/>
      <c r="AU310" s="45"/>
      <c r="AV310" s="45"/>
      <c r="AW310" s="45"/>
      <c r="AX310" s="45"/>
      <c r="AY310" s="45"/>
      <c r="AZ310" s="45"/>
      <c r="BA310" s="45"/>
      <c r="BB310" s="45"/>
      <c r="BC310" s="45"/>
      <c r="BD310" s="42"/>
    </row>
    <row r="311" spans="32:56" hidden="1" x14ac:dyDescent="0.3">
      <c r="AF311" s="43">
        <f t="shared" si="153"/>
        <v>0</v>
      </c>
      <c r="AG311" s="43">
        <f t="shared" si="154"/>
        <v>0</v>
      </c>
      <c r="AH311" s="44">
        <f t="shared" si="155"/>
        <v>45711</v>
      </c>
      <c r="AI311" s="42"/>
      <c r="AJ311" s="45"/>
      <c r="AK311" s="45"/>
      <c r="AL311" s="45"/>
      <c r="AM311" s="45"/>
      <c r="AN311" s="45"/>
      <c r="AO311" s="45"/>
      <c r="AP311" s="45"/>
      <c r="AQ311" s="45"/>
      <c r="AR311" s="45"/>
      <c r="AS311" s="45"/>
      <c r="AT311" s="45"/>
      <c r="AU311" s="45"/>
      <c r="AV311" s="45"/>
      <c r="AW311" s="45"/>
      <c r="AX311" s="45"/>
      <c r="AY311" s="45"/>
      <c r="AZ311" s="45"/>
      <c r="BA311" s="45"/>
      <c r="BB311" s="45"/>
      <c r="BC311" s="45"/>
      <c r="BD311" s="42"/>
    </row>
    <row r="312" spans="32:56" hidden="1" x14ac:dyDescent="0.3">
      <c r="AF312" s="43">
        <f t="shared" si="153"/>
        <v>0</v>
      </c>
      <c r="AG312" s="43">
        <f t="shared" si="154"/>
        <v>0</v>
      </c>
      <c r="AH312" s="44">
        <f t="shared" si="155"/>
        <v>45712</v>
      </c>
      <c r="AI312" s="42"/>
      <c r="AJ312" s="45"/>
      <c r="AK312" s="45"/>
      <c r="AL312" s="45"/>
      <c r="AM312" s="45"/>
      <c r="AN312" s="45"/>
      <c r="AO312" s="45"/>
      <c r="AP312" s="45"/>
      <c r="AQ312" s="45"/>
      <c r="AR312" s="45"/>
      <c r="AS312" s="45"/>
      <c r="AT312" s="45"/>
      <c r="AU312" s="45"/>
      <c r="AV312" s="45"/>
      <c r="AW312" s="45"/>
      <c r="AX312" s="45"/>
      <c r="AY312" s="45"/>
      <c r="AZ312" s="45"/>
      <c r="BA312" s="45"/>
      <c r="BB312" s="45"/>
      <c r="BC312" s="45"/>
      <c r="BD312" s="42"/>
    </row>
    <row r="313" spans="32:56" hidden="1" x14ac:dyDescent="0.3">
      <c r="AF313" s="43">
        <f t="shared" si="153"/>
        <v>0</v>
      </c>
      <c r="AG313" s="43">
        <f t="shared" si="154"/>
        <v>0</v>
      </c>
      <c r="AH313" s="44">
        <f t="shared" si="155"/>
        <v>45713</v>
      </c>
      <c r="AI313" s="42"/>
      <c r="AJ313" s="45"/>
      <c r="AK313" s="45"/>
      <c r="AL313" s="45"/>
      <c r="AM313" s="45"/>
      <c r="AN313" s="45"/>
      <c r="AO313" s="45"/>
      <c r="AP313" s="45"/>
      <c r="AQ313" s="45"/>
      <c r="AR313" s="45"/>
      <c r="AS313" s="45"/>
      <c r="AT313" s="45"/>
      <c r="AU313" s="45"/>
      <c r="AV313" s="45"/>
      <c r="AW313" s="45"/>
      <c r="AX313" s="45"/>
      <c r="AY313" s="45"/>
      <c r="AZ313" s="45"/>
      <c r="BA313" s="45"/>
      <c r="BB313" s="45"/>
      <c r="BC313" s="45"/>
      <c r="BD313" s="42"/>
    </row>
    <row r="314" spans="32:56" hidden="1" x14ac:dyDescent="0.3">
      <c r="AF314" s="43">
        <f t="shared" si="153"/>
        <v>0</v>
      </c>
      <c r="AG314" s="43">
        <f t="shared" si="154"/>
        <v>0</v>
      </c>
      <c r="AH314" s="44">
        <f t="shared" si="155"/>
        <v>45714</v>
      </c>
      <c r="AI314" s="42"/>
      <c r="AJ314" s="45"/>
      <c r="AK314" s="45"/>
      <c r="AL314" s="45"/>
      <c r="AM314" s="45"/>
      <c r="AN314" s="45"/>
      <c r="AO314" s="45"/>
      <c r="AP314" s="45"/>
      <c r="AQ314" s="45"/>
      <c r="AR314" s="45"/>
      <c r="AS314" s="45"/>
      <c r="AT314" s="45"/>
      <c r="AU314" s="45"/>
      <c r="AV314" s="45"/>
      <c r="AW314" s="45"/>
      <c r="AX314" s="45"/>
      <c r="AY314" s="45"/>
      <c r="AZ314" s="45"/>
      <c r="BA314" s="45"/>
      <c r="BB314" s="45"/>
      <c r="BC314" s="45"/>
      <c r="BD314" s="42"/>
    </row>
    <row r="315" spans="32:56" hidden="1" x14ac:dyDescent="0.3">
      <c r="AF315" s="43">
        <f t="shared" si="153"/>
        <v>0</v>
      </c>
      <c r="AG315" s="43">
        <f t="shared" si="154"/>
        <v>0</v>
      </c>
      <c r="AH315" s="44">
        <f t="shared" si="155"/>
        <v>45715</v>
      </c>
      <c r="AI315" s="42"/>
      <c r="AJ315" s="45"/>
      <c r="AK315" s="45"/>
      <c r="AL315" s="45"/>
      <c r="AM315" s="45"/>
      <c r="AN315" s="45"/>
      <c r="AO315" s="45"/>
      <c r="AP315" s="45"/>
      <c r="AQ315" s="45"/>
      <c r="AR315" s="45"/>
      <c r="AS315" s="45"/>
      <c r="AT315" s="45"/>
      <c r="AU315" s="45"/>
      <c r="AV315" s="45"/>
      <c r="AW315" s="45"/>
      <c r="AX315" s="45"/>
      <c r="AY315" s="45"/>
      <c r="AZ315" s="45"/>
      <c r="BA315" s="45"/>
      <c r="BB315" s="45"/>
      <c r="BC315" s="45"/>
      <c r="BD315" s="42"/>
    </row>
    <row r="316" spans="32:56" hidden="1" x14ac:dyDescent="0.3">
      <c r="AF316" s="43">
        <f t="shared" si="153"/>
        <v>0</v>
      </c>
      <c r="AG316" s="43">
        <f t="shared" si="154"/>
        <v>0</v>
      </c>
      <c r="AH316" s="44">
        <f t="shared" si="155"/>
        <v>45716</v>
      </c>
      <c r="AI316" s="42"/>
      <c r="AJ316" s="45"/>
      <c r="AK316" s="45"/>
      <c r="AL316" s="45"/>
      <c r="AM316" s="45"/>
      <c r="AN316" s="45"/>
      <c r="AO316" s="45"/>
      <c r="AP316" s="45"/>
      <c r="AQ316" s="45"/>
      <c r="AR316" s="45"/>
      <c r="AS316" s="45"/>
      <c r="AT316" s="45"/>
      <c r="AU316" s="45"/>
      <c r="AV316" s="45"/>
      <c r="AW316" s="45"/>
      <c r="AX316" s="45"/>
      <c r="AY316" s="45"/>
      <c r="AZ316" s="45"/>
      <c r="BA316" s="45"/>
      <c r="BB316" s="45"/>
      <c r="BC316" s="45"/>
      <c r="BD316" s="42"/>
    </row>
    <row r="317" spans="32:56" hidden="1" x14ac:dyDescent="0.3">
      <c r="AF317" s="43">
        <f t="shared" si="153"/>
        <v>0</v>
      </c>
      <c r="AG317" s="43">
        <f t="shared" si="154"/>
        <v>0</v>
      </c>
      <c r="AH317" s="44" t="str">
        <f t="shared" si="155"/>
        <v/>
      </c>
      <c r="AI317" s="42"/>
      <c r="AJ317" s="45"/>
      <c r="AK317" s="45"/>
      <c r="AL317" s="45"/>
      <c r="AM317" s="45"/>
      <c r="AN317" s="45"/>
      <c r="AO317" s="45"/>
      <c r="AP317" s="45"/>
      <c r="AQ317" s="45"/>
      <c r="AR317" s="45"/>
      <c r="AS317" s="45"/>
      <c r="AT317" s="45"/>
      <c r="AU317" s="45"/>
      <c r="AV317" s="45"/>
      <c r="AW317" s="45"/>
      <c r="AX317" s="45"/>
      <c r="AY317" s="45"/>
      <c r="AZ317" s="45"/>
      <c r="BA317" s="45"/>
      <c r="BB317" s="45"/>
      <c r="BC317" s="45"/>
      <c r="BD317" s="42"/>
    </row>
    <row r="318" spans="32:56" hidden="1" x14ac:dyDescent="0.3">
      <c r="AF318" s="43">
        <f t="shared" si="153"/>
        <v>0</v>
      </c>
      <c r="AG318" s="43">
        <f t="shared" si="154"/>
        <v>0</v>
      </c>
      <c r="AH318" s="44" t="str">
        <f t="shared" si="155"/>
        <v/>
      </c>
      <c r="AI318" s="42"/>
      <c r="AJ318" s="45"/>
      <c r="AK318" s="45"/>
      <c r="AL318" s="45"/>
      <c r="AM318" s="45"/>
      <c r="AN318" s="45"/>
      <c r="AO318" s="45"/>
      <c r="AP318" s="45"/>
      <c r="AQ318" s="45"/>
      <c r="AR318" s="45"/>
      <c r="AS318" s="45"/>
      <c r="AT318" s="45"/>
      <c r="AU318" s="45"/>
      <c r="AV318" s="45"/>
      <c r="AW318" s="45"/>
      <c r="AX318" s="45"/>
      <c r="AY318" s="45"/>
      <c r="AZ318" s="45"/>
      <c r="BA318" s="45"/>
      <c r="BB318" s="45"/>
      <c r="BC318" s="45"/>
      <c r="BD318" s="42"/>
    </row>
    <row r="319" spans="32:56" hidden="1" x14ac:dyDescent="0.3">
      <c r="AF319" s="43">
        <f t="shared" si="153"/>
        <v>0</v>
      </c>
      <c r="AG319" s="43">
        <f t="shared" si="154"/>
        <v>0</v>
      </c>
      <c r="AH319" s="44" t="str">
        <f t="shared" si="155"/>
        <v/>
      </c>
      <c r="AI319" s="42"/>
      <c r="AJ319" s="45"/>
      <c r="AK319" s="45"/>
      <c r="AL319" s="45"/>
      <c r="AM319" s="45"/>
      <c r="AN319" s="45"/>
      <c r="AO319" s="45"/>
      <c r="AP319" s="45"/>
      <c r="AQ319" s="45"/>
      <c r="AR319" s="45"/>
      <c r="AS319" s="45"/>
      <c r="AT319" s="45"/>
      <c r="AU319" s="45"/>
      <c r="AV319" s="45"/>
      <c r="AW319" s="45"/>
      <c r="AX319" s="45"/>
      <c r="AY319" s="45"/>
      <c r="AZ319" s="45"/>
      <c r="BA319" s="45"/>
      <c r="BB319" s="45"/>
      <c r="BC319" s="45"/>
      <c r="BD319" s="42"/>
    </row>
    <row r="320" spans="32:56" hidden="1" x14ac:dyDescent="0.3">
      <c r="AF320" s="42"/>
      <c r="AG320" s="42"/>
      <c r="AH320" s="42"/>
      <c r="AI320" s="42"/>
      <c r="AJ320" s="42"/>
      <c r="AK320" s="42"/>
      <c r="AL320" s="42"/>
      <c r="AM320" s="42"/>
      <c r="AN320" s="42"/>
      <c r="AO320" s="42"/>
      <c r="AP320" s="42"/>
      <c r="AQ320" s="42"/>
      <c r="AR320" s="42"/>
      <c r="AS320" s="42"/>
      <c r="AT320" s="42"/>
      <c r="AU320" s="42"/>
      <c r="AV320" s="42"/>
      <c r="AW320" s="42"/>
      <c r="AX320" s="42"/>
      <c r="AY320" s="42"/>
      <c r="AZ320" s="42"/>
      <c r="BA320" s="42"/>
      <c r="BB320" s="42"/>
      <c r="BC320" s="42"/>
      <c r="BD320" s="42"/>
    </row>
    <row r="321" spans="32:56" hidden="1" x14ac:dyDescent="0.3"/>
    <row r="322" spans="32:56" hidden="1" x14ac:dyDescent="0.3">
      <c r="AF322" s="41"/>
      <c r="AG322" s="41"/>
      <c r="AH322" s="41"/>
      <c r="AI322" s="41"/>
      <c r="AJ322" s="41"/>
      <c r="AK322" s="41"/>
      <c r="AL322" s="41"/>
      <c r="AM322" s="41"/>
      <c r="AN322" s="41"/>
      <c r="AO322" s="41"/>
      <c r="AP322" s="41"/>
      <c r="AQ322" s="41"/>
      <c r="AR322" s="41"/>
      <c r="AS322" s="42"/>
      <c r="AT322" s="42"/>
      <c r="AU322" s="42"/>
      <c r="AV322" s="42"/>
      <c r="AW322" s="42"/>
      <c r="AX322" s="42"/>
      <c r="AY322" s="42"/>
      <c r="AZ322" s="41"/>
      <c r="BA322" s="42"/>
      <c r="BB322" s="17" t="s">
        <v>57</v>
      </c>
      <c r="BC322" s="48" t="s">
        <v>58</v>
      </c>
      <c r="BD322" s="42"/>
    </row>
    <row r="323" spans="32:56" hidden="1" x14ac:dyDescent="0.3">
      <c r="AF323" s="41"/>
      <c r="AG323" s="41"/>
      <c r="AH323" s="41"/>
      <c r="AI323" s="41"/>
      <c r="AJ323" s="41"/>
      <c r="AK323" s="41"/>
      <c r="AL323" s="41"/>
      <c r="AM323" s="41"/>
      <c r="AN323" s="41"/>
      <c r="AO323" s="41"/>
      <c r="AP323" s="41"/>
      <c r="AQ323" s="41"/>
      <c r="AR323" s="41"/>
      <c r="AS323" s="42"/>
      <c r="AT323" s="42"/>
      <c r="AU323" s="42"/>
      <c r="AV323" s="42"/>
      <c r="AW323" s="42"/>
      <c r="AX323" s="42"/>
      <c r="AY323" s="42"/>
      <c r="AZ323" s="41"/>
      <c r="BA323" s="42"/>
      <c r="BB323" s="18" t="s">
        <v>59</v>
      </c>
      <c r="BC323" s="48" t="s">
        <v>60</v>
      </c>
      <c r="BD323" s="42"/>
    </row>
    <row r="324" spans="32:56" ht="15" hidden="1" thickBot="1" x14ac:dyDescent="0.35">
      <c r="AF324" s="41"/>
      <c r="AG324" s="41"/>
      <c r="AH324" s="41"/>
      <c r="AI324" s="41"/>
      <c r="AJ324" s="41"/>
      <c r="AK324" s="41"/>
      <c r="AL324" s="41"/>
      <c r="AM324" s="41"/>
      <c r="AN324" s="41"/>
      <c r="AO324" s="41"/>
      <c r="AP324" s="41"/>
      <c r="AQ324" s="41"/>
      <c r="AR324" s="41"/>
      <c r="AS324" s="41"/>
      <c r="AT324" s="41"/>
      <c r="AU324" s="41"/>
      <c r="AV324" s="41"/>
      <c r="AW324" s="41"/>
      <c r="AX324" s="41"/>
      <c r="AY324" s="41"/>
      <c r="AZ324" s="41"/>
      <c r="BA324" s="42"/>
      <c r="BB324" s="19" t="s">
        <v>61</v>
      </c>
      <c r="BC324" s="48" t="s">
        <v>62</v>
      </c>
      <c r="BD324" s="42"/>
    </row>
    <row r="325" spans="32:56" hidden="1" x14ac:dyDescent="0.3">
      <c r="AF325" s="42"/>
      <c r="AG325" s="42"/>
      <c r="AH325" s="42"/>
      <c r="AI325" s="233" t="s">
        <v>63</v>
      </c>
      <c r="AJ325" s="234"/>
      <c r="AK325" s="86"/>
      <c r="AL325" s="86"/>
      <c r="AM325" s="120"/>
      <c r="AN325" s="120"/>
      <c r="AO325" s="219">
        <v>45717</v>
      </c>
      <c r="AP325" s="220"/>
      <c r="AQ325" s="42"/>
      <c r="AR325" s="42"/>
      <c r="AS325" s="221" t="s">
        <v>64</v>
      </c>
      <c r="AT325" s="222"/>
      <c r="AU325" s="225" t="str">
        <f>TEXT(AO325,"mmmm")</f>
        <v>mars</v>
      </c>
      <c r="AV325" s="225"/>
      <c r="AW325" s="225"/>
      <c r="AX325" s="225"/>
      <c r="AY325" s="226"/>
      <c r="AZ325" s="41"/>
      <c r="BA325" s="42"/>
      <c r="BB325" s="20" t="s">
        <v>36</v>
      </c>
      <c r="BC325" s="48" t="s">
        <v>65</v>
      </c>
      <c r="BD325" s="42"/>
    </row>
    <row r="326" spans="32:56" ht="15" hidden="1" thickBot="1" x14ac:dyDescent="0.35">
      <c r="AF326" s="42"/>
      <c r="AG326" s="42"/>
      <c r="AH326" s="42"/>
      <c r="AI326" s="229" t="s">
        <v>66</v>
      </c>
      <c r="AJ326" s="230"/>
      <c r="AK326" s="87"/>
      <c r="AL326" s="87"/>
      <c r="AM326" s="119"/>
      <c r="AN326" s="119"/>
      <c r="AO326" s="231">
        <f>EOMONTH(AO325,0)</f>
        <v>45747</v>
      </c>
      <c r="AP326" s="232"/>
      <c r="AQ326" s="42"/>
      <c r="AR326" s="42"/>
      <c r="AS326" s="223"/>
      <c r="AT326" s="224"/>
      <c r="AU326" s="227"/>
      <c r="AV326" s="227"/>
      <c r="AW326" s="227"/>
      <c r="AX326" s="227"/>
      <c r="AY326" s="228"/>
      <c r="AZ326" s="41"/>
      <c r="BA326" s="42"/>
      <c r="BB326" s="21" t="s">
        <v>67</v>
      </c>
      <c r="BC326" s="48" t="s">
        <v>68</v>
      </c>
      <c r="BD326" s="42"/>
    </row>
    <row r="327" spans="32:56" ht="15" hidden="1" thickBot="1" x14ac:dyDescent="0.35">
      <c r="AF327" s="41"/>
      <c r="AG327" s="41"/>
      <c r="AH327" s="41"/>
      <c r="AI327" s="41"/>
      <c r="AJ327" s="41"/>
      <c r="AK327" s="41"/>
      <c r="AL327" s="41"/>
      <c r="AM327" s="41"/>
      <c r="AN327" s="41"/>
      <c r="AO327" s="41"/>
      <c r="AP327" s="41"/>
      <c r="AQ327" s="41"/>
      <c r="AR327" s="41"/>
      <c r="AS327" s="41"/>
      <c r="AT327" s="41"/>
      <c r="AU327" s="41"/>
      <c r="AV327" s="41"/>
      <c r="AW327" s="41"/>
      <c r="AX327" s="41"/>
      <c r="AY327" s="41"/>
      <c r="AZ327" s="41"/>
      <c r="BA327" s="42"/>
      <c r="BB327" s="22" t="s">
        <v>69</v>
      </c>
      <c r="BC327" s="48" t="s">
        <v>70</v>
      </c>
      <c r="BD327" s="42"/>
    </row>
    <row r="328" spans="32:56" ht="15.6" hidden="1" x14ac:dyDescent="0.3">
      <c r="AF328" s="41"/>
      <c r="AG328" s="41"/>
      <c r="AH328" s="42"/>
      <c r="AI328" s="23" t="s">
        <v>71</v>
      </c>
      <c r="AJ328" s="24">
        <f>COUNTIF(AJ336:AJ367,"P")</f>
        <v>0</v>
      </c>
      <c r="AK328" s="54"/>
      <c r="AL328" s="54"/>
      <c r="AM328" s="123"/>
      <c r="AN328" s="123"/>
      <c r="AO328" s="25">
        <f t="shared" ref="AO328:BC328" si="156">COUNTIF(AO336:AO367,"P")</f>
        <v>0</v>
      </c>
      <c r="AP328" s="25">
        <f t="shared" si="156"/>
        <v>0</v>
      </c>
      <c r="AQ328" s="25">
        <f t="shared" si="156"/>
        <v>0</v>
      </c>
      <c r="AR328" s="25">
        <f t="shared" si="156"/>
        <v>0</v>
      </c>
      <c r="AS328" s="25">
        <f t="shared" si="156"/>
        <v>0</v>
      </c>
      <c r="AT328" s="25">
        <f t="shared" si="156"/>
        <v>0</v>
      </c>
      <c r="AU328" s="25">
        <f t="shared" si="156"/>
        <v>0</v>
      </c>
      <c r="AV328" s="25">
        <f t="shared" si="156"/>
        <v>0</v>
      </c>
      <c r="AW328" s="25">
        <f t="shared" si="156"/>
        <v>0</v>
      </c>
      <c r="AX328" s="25">
        <f t="shared" si="156"/>
        <v>0</v>
      </c>
      <c r="AY328" s="25">
        <f t="shared" si="156"/>
        <v>0</v>
      </c>
      <c r="AZ328" s="25">
        <f t="shared" si="156"/>
        <v>0</v>
      </c>
      <c r="BA328" s="25">
        <f t="shared" si="156"/>
        <v>0</v>
      </c>
      <c r="BB328" s="25">
        <f t="shared" si="156"/>
        <v>0</v>
      </c>
      <c r="BC328" s="26">
        <f t="shared" si="156"/>
        <v>0</v>
      </c>
      <c r="BD328" s="42"/>
    </row>
    <row r="329" spans="32:56" ht="15.6" hidden="1" x14ac:dyDescent="0.3">
      <c r="AF329" s="41"/>
      <c r="AG329" s="41"/>
      <c r="AH329" s="42"/>
      <c r="AI329" s="60" t="s">
        <v>86</v>
      </c>
      <c r="AJ329" s="28">
        <f>0+0</f>
        <v>0</v>
      </c>
      <c r="AK329" s="88"/>
      <c r="AL329" s="88"/>
      <c r="AM329" s="124"/>
      <c r="AN329" s="124"/>
      <c r="AO329" s="29">
        <f t="shared" ref="AO329:BC329" si="157">0+0</f>
        <v>0</v>
      </c>
      <c r="AP329" s="29">
        <f t="shared" si="157"/>
        <v>0</v>
      </c>
      <c r="AQ329" s="29">
        <f t="shared" si="157"/>
        <v>0</v>
      </c>
      <c r="AR329" s="29">
        <f t="shared" si="157"/>
        <v>0</v>
      </c>
      <c r="AS329" s="29">
        <f t="shared" si="157"/>
        <v>0</v>
      </c>
      <c r="AT329" s="29">
        <f t="shared" si="157"/>
        <v>0</v>
      </c>
      <c r="AU329" s="29">
        <f t="shared" si="157"/>
        <v>0</v>
      </c>
      <c r="AV329" s="29">
        <f t="shared" si="157"/>
        <v>0</v>
      </c>
      <c r="AW329" s="29">
        <f t="shared" si="157"/>
        <v>0</v>
      </c>
      <c r="AX329" s="29">
        <f>0+0</f>
        <v>0</v>
      </c>
      <c r="AY329" s="29">
        <f t="shared" si="157"/>
        <v>0</v>
      </c>
      <c r="AZ329" s="29">
        <f t="shared" si="157"/>
        <v>0</v>
      </c>
      <c r="BA329" s="29">
        <f t="shared" si="157"/>
        <v>0</v>
      </c>
      <c r="BB329" s="29">
        <f t="shared" si="157"/>
        <v>0</v>
      </c>
      <c r="BC329" s="30">
        <f t="shared" si="157"/>
        <v>0</v>
      </c>
      <c r="BD329" s="42"/>
    </row>
    <row r="330" spans="32:56" ht="15.6" hidden="1" x14ac:dyDescent="0.3">
      <c r="AF330" s="41"/>
      <c r="AG330" s="41"/>
      <c r="AH330" s="42"/>
      <c r="AI330" s="27" t="s">
        <v>87</v>
      </c>
      <c r="AJ330" s="28">
        <f>0+0</f>
        <v>0</v>
      </c>
      <c r="AK330" s="88"/>
      <c r="AL330" s="88"/>
      <c r="AM330" s="124"/>
      <c r="AN330" s="124"/>
      <c r="AO330" s="29">
        <f t="shared" ref="AO330:BC330" si="158">0+0</f>
        <v>0</v>
      </c>
      <c r="AP330" s="29">
        <f t="shared" si="158"/>
        <v>0</v>
      </c>
      <c r="AQ330" s="29">
        <f t="shared" si="158"/>
        <v>0</v>
      </c>
      <c r="AR330" s="29">
        <f t="shared" si="158"/>
        <v>0</v>
      </c>
      <c r="AS330" s="29">
        <f t="shared" si="158"/>
        <v>0</v>
      </c>
      <c r="AT330" s="29">
        <f t="shared" si="158"/>
        <v>0</v>
      </c>
      <c r="AU330" s="29">
        <f t="shared" si="158"/>
        <v>0</v>
      </c>
      <c r="AV330" s="29">
        <f t="shared" si="158"/>
        <v>0</v>
      </c>
      <c r="AW330" s="29">
        <f t="shared" si="158"/>
        <v>0</v>
      </c>
      <c r="AX330" s="29">
        <f t="shared" si="158"/>
        <v>0</v>
      </c>
      <c r="AY330" s="29">
        <f t="shared" si="158"/>
        <v>0</v>
      </c>
      <c r="AZ330" s="29">
        <f t="shared" si="158"/>
        <v>0</v>
      </c>
      <c r="BA330" s="29">
        <f t="shared" si="158"/>
        <v>0</v>
      </c>
      <c r="BB330" s="29">
        <f t="shared" si="158"/>
        <v>0</v>
      </c>
      <c r="BC330" s="30">
        <f t="shared" si="158"/>
        <v>0</v>
      </c>
      <c r="BD330" s="42"/>
    </row>
    <row r="331" spans="32:56" ht="16.2" hidden="1" thickBot="1" x14ac:dyDescent="0.35">
      <c r="AF331" s="41"/>
      <c r="AG331" s="41"/>
      <c r="AH331" s="42"/>
      <c r="AI331" s="31" t="s">
        <v>72</v>
      </c>
      <c r="AJ331" s="32">
        <f t="shared" ref="AJ331" si="159">PRODUCT(AJ328,0)+AJ329+AJ330</f>
        <v>0</v>
      </c>
      <c r="AK331" s="70"/>
      <c r="AL331" s="70"/>
      <c r="AM331" s="125"/>
      <c r="AN331" s="125"/>
      <c r="AO331" s="33">
        <f t="shared" ref="AO331" si="160">PRODUCT(AO328,0)+AO329+AO330</f>
        <v>0</v>
      </c>
      <c r="AP331" s="33">
        <f t="shared" ref="AP331" si="161">PRODUCT(AP328,0)+AP329+AP330</f>
        <v>0</v>
      </c>
      <c r="AQ331" s="33">
        <f t="shared" ref="AQ331" si="162">PRODUCT(AQ328,0)+AQ329+AQ330</f>
        <v>0</v>
      </c>
      <c r="AR331" s="33">
        <f t="shared" ref="AR331" si="163">PRODUCT(AR328,0)+AR329+AR330</f>
        <v>0</v>
      </c>
      <c r="AS331" s="33">
        <f t="shared" ref="AS331" si="164">PRODUCT(AS328,0)+AS329+AS330</f>
        <v>0</v>
      </c>
      <c r="AT331" s="33">
        <f t="shared" ref="AT331" si="165">PRODUCT(AT328,0)+AT329+AT330</f>
        <v>0</v>
      </c>
      <c r="AU331" s="33">
        <f t="shared" ref="AU331" si="166">PRODUCT(AU328,0)+AU329+AU330</f>
        <v>0</v>
      </c>
      <c r="AV331" s="33">
        <f t="shared" ref="AV331" si="167">PRODUCT(AV328,0)+AV329+AV330</f>
        <v>0</v>
      </c>
      <c r="AW331" s="33">
        <f t="shared" ref="AW331" si="168">PRODUCT(AW328,0)+AW329+AW330</f>
        <v>0</v>
      </c>
      <c r="AX331" s="33">
        <f t="shared" ref="AX331" si="169">PRODUCT(AX328,0)+AX329+AX330</f>
        <v>0</v>
      </c>
      <c r="AY331" s="33">
        <f t="shared" ref="AY331" si="170">PRODUCT(AY328,0)+AY329+AY330</f>
        <v>0</v>
      </c>
      <c r="AZ331" s="33">
        <f t="shared" ref="AZ331" si="171">PRODUCT(AZ328,0)+AZ329+AZ330</f>
        <v>0</v>
      </c>
      <c r="BA331" s="33">
        <f t="shared" ref="BA331" si="172">PRODUCT(BA328,0)+BA329+BA330</f>
        <v>0</v>
      </c>
      <c r="BB331" s="33">
        <f t="shared" ref="BB331" si="173">PRODUCT(BB328,0)+BB329+BB330</f>
        <v>0</v>
      </c>
      <c r="BC331" s="34">
        <f t="shared" ref="BC331" si="174">PRODUCT(BC328,0)+BC329+BC330</f>
        <v>0</v>
      </c>
      <c r="BD331" s="42"/>
    </row>
    <row r="332" spans="32:56" ht="15" hidden="1" thickBot="1" x14ac:dyDescent="0.35">
      <c r="AF332" s="41"/>
      <c r="AG332" s="41"/>
      <c r="AH332" s="42"/>
      <c r="AI332" s="41"/>
      <c r="AJ332" s="43"/>
      <c r="AK332" s="43"/>
      <c r="AL332" s="43"/>
      <c r="AM332" s="43"/>
      <c r="AN332" s="43"/>
      <c r="AO332" s="43"/>
      <c r="AP332" s="43"/>
      <c r="AQ332" s="43"/>
      <c r="AR332" s="43"/>
      <c r="AS332" s="43"/>
      <c r="AT332" s="43"/>
      <c r="AU332" s="43"/>
      <c r="AV332" s="43"/>
      <c r="AW332" s="43"/>
      <c r="AX332" s="43"/>
      <c r="AY332" s="43"/>
      <c r="AZ332" s="43"/>
      <c r="BA332" s="43"/>
      <c r="BB332" s="43"/>
      <c r="BC332" s="43"/>
      <c r="BD332" s="42"/>
    </row>
    <row r="333" spans="32:56" hidden="1" x14ac:dyDescent="0.3">
      <c r="AF333" s="41"/>
      <c r="AG333" s="41"/>
      <c r="AH333" s="42"/>
      <c r="AI333" s="235" t="s">
        <v>73</v>
      </c>
      <c r="AJ333" s="35">
        <v>44986</v>
      </c>
      <c r="AK333" s="35"/>
      <c r="AL333" s="35"/>
      <c r="AM333" s="121"/>
      <c r="AN333" s="121"/>
      <c r="AO333" s="35">
        <v>44986</v>
      </c>
      <c r="AP333" s="35">
        <v>44986</v>
      </c>
      <c r="AQ333" s="35">
        <v>44986</v>
      </c>
      <c r="AR333" s="35">
        <v>44986</v>
      </c>
      <c r="AS333" s="35">
        <v>44986</v>
      </c>
      <c r="AT333" s="35">
        <v>44986</v>
      </c>
      <c r="AU333" s="35">
        <v>44986</v>
      </c>
      <c r="AV333" s="35">
        <v>44986</v>
      </c>
      <c r="AW333" s="35">
        <v>44986</v>
      </c>
      <c r="AX333" s="35">
        <v>44986</v>
      </c>
      <c r="AY333" s="35">
        <v>44986</v>
      </c>
      <c r="AZ333" s="35"/>
      <c r="BA333" s="36"/>
      <c r="BB333" s="35"/>
      <c r="BC333" s="36"/>
      <c r="BD333" s="42"/>
    </row>
    <row r="334" spans="32:56" ht="15" hidden="1" thickBot="1" x14ac:dyDescent="0.35">
      <c r="AF334" s="41"/>
      <c r="AG334" s="41"/>
      <c r="AH334" s="42"/>
      <c r="AI334" s="236"/>
      <c r="AJ334" s="37">
        <v>45016</v>
      </c>
      <c r="AK334" s="37"/>
      <c r="AL334" s="37"/>
      <c r="AM334" s="122"/>
      <c r="AN334" s="122"/>
      <c r="AO334" s="37">
        <v>45016</v>
      </c>
      <c r="AP334" s="37">
        <v>45016</v>
      </c>
      <c r="AQ334" s="37">
        <v>45016</v>
      </c>
      <c r="AR334" s="37">
        <v>45016</v>
      </c>
      <c r="AS334" s="37">
        <v>45016</v>
      </c>
      <c r="AT334" s="37">
        <v>45016</v>
      </c>
      <c r="AU334" s="37">
        <v>45016</v>
      </c>
      <c r="AV334" s="37">
        <v>45016</v>
      </c>
      <c r="AW334" s="37">
        <v>45016</v>
      </c>
      <c r="AX334" s="37">
        <v>45016</v>
      </c>
      <c r="AY334" s="37">
        <v>45016</v>
      </c>
      <c r="AZ334" s="37"/>
      <c r="BA334" s="38"/>
      <c r="BB334" s="37"/>
      <c r="BC334" s="38"/>
      <c r="BD334" s="42"/>
    </row>
    <row r="335" spans="32:56" ht="15" hidden="1" thickBot="1" x14ac:dyDescent="0.35">
      <c r="AF335" s="43" t="s">
        <v>4</v>
      </c>
      <c r="AG335" s="43" t="s">
        <v>6</v>
      </c>
      <c r="AH335" s="42"/>
      <c r="AI335" s="39" t="s">
        <v>74</v>
      </c>
      <c r="AJ335" s="40"/>
      <c r="AK335" s="40"/>
      <c r="AL335" s="40"/>
      <c r="AM335" s="40"/>
      <c r="AN335" s="40"/>
      <c r="AO335" s="40"/>
      <c r="AP335" s="40"/>
      <c r="AQ335" s="40"/>
      <c r="AR335" s="40"/>
      <c r="AS335" s="40"/>
      <c r="AT335" s="40"/>
      <c r="AU335" s="40"/>
      <c r="AV335" s="40"/>
      <c r="AW335" s="40"/>
      <c r="AX335" s="40"/>
      <c r="AY335" s="40"/>
      <c r="AZ335" s="40"/>
      <c r="BA335" s="40"/>
      <c r="BB335" s="46"/>
      <c r="BC335" s="46"/>
      <c r="BD335" s="42"/>
    </row>
    <row r="336" spans="32:56" hidden="1" x14ac:dyDescent="0.3">
      <c r="AF336" s="43">
        <f>COUNTIFS($AJ$332:$BC$332,"MAT",AJ336:BC336,"P")</f>
        <v>0</v>
      </c>
      <c r="AG336" s="43">
        <f>COUNTIFS($AJ$332:$BC$332,"PRIM",AJ336:BC336,"P")</f>
        <v>0</v>
      </c>
      <c r="AH336" s="44">
        <f>AO325</f>
        <v>45717</v>
      </c>
      <c r="AI336" s="42"/>
      <c r="AJ336" s="45"/>
      <c r="AK336" s="45"/>
      <c r="AL336" s="45"/>
      <c r="AM336" s="45"/>
      <c r="AN336" s="45"/>
      <c r="AO336" s="45"/>
      <c r="AP336" s="45"/>
      <c r="AQ336" s="45"/>
      <c r="AR336" s="45"/>
      <c r="AS336" s="45"/>
      <c r="AT336" s="45"/>
      <c r="AU336" s="45"/>
      <c r="AV336" s="45"/>
      <c r="AW336" s="45"/>
      <c r="AX336" s="45"/>
      <c r="AY336" s="45"/>
      <c r="AZ336" s="45"/>
      <c r="BA336" s="45"/>
      <c r="BB336" s="45"/>
      <c r="BC336" s="45"/>
      <c r="BD336" s="42"/>
    </row>
    <row r="337" spans="32:56" hidden="1" x14ac:dyDescent="0.3">
      <c r="AF337" s="43">
        <f t="shared" ref="AF337:AF366" si="175">COUNTIFS($AJ$332:$BC$332,"MAT",AJ337:BC337,"P")</f>
        <v>0</v>
      </c>
      <c r="AG337" s="43">
        <f t="shared" ref="AG337:AG366" si="176">COUNTIFS($AJ$332:$BC$332,"PRIM",AJ337:BC337,"P")</f>
        <v>0</v>
      </c>
      <c r="AH337" s="44">
        <f t="shared" ref="AH337:AH366" si="177">IFERROR(IF(AH336+1&gt;$AO$326,"",AH336+1),"")</f>
        <v>45718</v>
      </c>
      <c r="AI337" s="42"/>
      <c r="AJ337" s="45"/>
      <c r="AK337" s="45"/>
      <c r="AL337" s="45"/>
      <c r="AM337" s="45"/>
      <c r="AN337" s="45"/>
      <c r="AO337" s="45"/>
      <c r="AP337" s="45"/>
      <c r="AQ337" s="45"/>
      <c r="AR337" s="45"/>
      <c r="AS337" s="45"/>
      <c r="AT337" s="45"/>
      <c r="AU337" s="45"/>
      <c r="AV337" s="45"/>
      <c r="AW337" s="45"/>
      <c r="AX337" s="45"/>
      <c r="AY337" s="45"/>
      <c r="AZ337" s="45"/>
      <c r="BA337" s="45"/>
      <c r="BB337" s="45"/>
      <c r="BC337" s="45"/>
      <c r="BD337" s="42"/>
    </row>
    <row r="338" spans="32:56" hidden="1" x14ac:dyDescent="0.3">
      <c r="AF338" s="43">
        <f t="shared" si="175"/>
        <v>0</v>
      </c>
      <c r="AG338" s="43">
        <f t="shared" si="176"/>
        <v>0</v>
      </c>
      <c r="AH338" s="44">
        <f t="shared" si="177"/>
        <v>45719</v>
      </c>
      <c r="AI338" s="42"/>
      <c r="AJ338" s="45"/>
      <c r="AK338" s="45"/>
      <c r="AL338" s="45"/>
      <c r="AM338" s="45"/>
      <c r="AN338" s="45"/>
      <c r="AO338" s="45"/>
      <c r="AP338" s="45"/>
      <c r="AQ338" s="45"/>
      <c r="AR338" s="45"/>
      <c r="AS338" s="45"/>
      <c r="AT338" s="45"/>
      <c r="AU338" s="45"/>
      <c r="AV338" s="45"/>
      <c r="AW338" s="45"/>
      <c r="AX338" s="45"/>
      <c r="AY338" s="45"/>
      <c r="AZ338" s="45"/>
      <c r="BA338" s="45"/>
      <c r="BB338" s="45"/>
      <c r="BC338" s="45"/>
      <c r="BD338" s="42"/>
    </row>
    <row r="339" spans="32:56" hidden="1" x14ac:dyDescent="0.3">
      <c r="AF339" s="43">
        <f t="shared" si="175"/>
        <v>0</v>
      </c>
      <c r="AG339" s="43">
        <f t="shared" si="176"/>
        <v>0</v>
      </c>
      <c r="AH339" s="44">
        <f t="shared" si="177"/>
        <v>45720</v>
      </c>
      <c r="AI339" s="42"/>
      <c r="AJ339" s="45"/>
      <c r="AK339" s="45"/>
      <c r="AL339" s="45"/>
      <c r="AM339" s="45"/>
      <c r="AN339" s="45"/>
      <c r="AO339" s="45"/>
      <c r="AP339" s="45"/>
      <c r="AQ339" s="45"/>
      <c r="AR339" s="45"/>
      <c r="AS339" s="45"/>
      <c r="AT339" s="45"/>
      <c r="AU339" s="45"/>
      <c r="AV339" s="45"/>
      <c r="AW339" s="45"/>
      <c r="AX339" s="45"/>
      <c r="AY339" s="45"/>
      <c r="AZ339" s="45"/>
      <c r="BA339" s="45"/>
      <c r="BB339" s="45"/>
      <c r="BC339" s="45"/>
      <c r="BD339" s="42"/>
    </row>
    <row r="340" spans="32:56" hidden="1" x14ac:dyDescent="0.3">
      <c r="AF340" s="43">
        <f t="shared" si="175"/>
        <v>0</v>
      </c>
      <c r="AG340" s="43">
        <f t="shared" si="176"/>
        <v>0</v>
      </c>
      <c r="AH340" s="44">
        <f t="shared" si="177"/>
        <v>45721</v>
      </c>
      <c r="AI340" s="42"/>
      <c r="AJ340" s="45"/>
      <c r="AK340" s="45"/>
      <c r="AL340" s="45"/>
      <c r="AM340" s="45"/>
      <c r="AN340" s="45"/>
      <c r="AO340" s="45"/>
      <c r="AP340" s="45"/>
      <c r="AQ340" s="45"/>
      <c r="AR340" s="45"/>
      <c r="AS340" s="45"/>
      <c r="AT340" s="45"/>
      <c r="AU340" s="45"/>
      <c r="AV340" s="45"/>
      <c r="AW340" s="45"/>
      <c r="AX340" s="45"/>
      <c r="AY340" s="45"/>
      <c r="AZ340" s="45"/>
      <c r="BA340" s="45"/>
      <c r="BB340" s="45"/>
      <c r="BC340" s="45"/>
      <c r="BD340" s="42"/>
    </row>
    <row r="341" spans="32:56" hidden="1" x14ac:dyDescent="0.3">
      <c r="AF341" s="43">
        <f t="shared" si="175"/>
        <v>0</v>
      </c>
      <c r="AG341" s="43">
        <f t="shared" si="176"/>
        <v>0</v>
      </c>
      <c r="AH341" s="44">
        <f t="shared" si="177"/>
        <v>45722</v>
      </c>
      <c r="AI341" s="42"/>
      <c r="AJ341" s="45"/>
      <c r="AK341" s="45"/>
      <c r="AL341" s="45"/>
      <c r="AM341" s="45"/>
      <c r="AN341" s="45"/>
      <c r="AO341" s="45"/>
      <c r="AP341" s="45"/>
      <c r="AQ341" s="45"/>
      <c r="AR341" s="45"/>
      <c r="AS341" s="45"/>
      <c r="AT341" s="45"/>
      <c r="AU341" s="45"/>
      <c r="AV341" s="45"/>
      <c r="AW341" s="45"/>
      <c r="AX341" s="45"/>
      <c r="AY341" s="45"/>
      <c r="AZ341" s="45"/>
      <c r="BA341" s="45"/>
      <c r="BB341" s="45"/>
      <c r="BC341" s="45"/>
      <c r="BD341" s="42"/>
    </row>
    <row r="342" spans="32:56" hidden="1" x14ac:dyDescent="0.3">
      <c r="AF342" s="43">
        <f t="shared" si="175"/>
        <v>0</v>
      </c>
      <c r="AG342" s="43">
        <f t="shared" si="176"/>
        <v>0</v>
      </c>
      <c r="AH342" s="44">
        <f t="shared" si="177"/>
        <v>45723</v>
      </c>
      <c r="AI342" s="42"/>
      <c r="AJ342" s="45"/>
      <c r="AK342" s="45"/>
      <c r="AL342" s="45"/>
      <c r="AM342" s="45"/>
      <c r="AN342" s="45"/>
      <c r="AO342" s="45"/>
      <c r="AP342" s="45"/>
      <c r="AQ342" s="45"/>
      <c r="AR342" s="45"/>
      <c r="AS342" s="45"/>
      <c r="AT342" s="45"/>
      <c r="AU342" s="45"/>
      <c r="AV342" s="45"/>
      <c r="AW342" s="45"/>
      <c r="AX342" s="45"/>
      <c r="AY342" s="45"/>
      <c r="AZ342" s="45"/>
      <c r="BA342" s="45"/>
      <c r="BB342" s="45"/>
      <c r="BC342" s="45"/>
      <c r="BD342" s="42"/>
    </row>
    <row r="343" spans="32:56" hidden="1" x14ac:dyDescent="0.3">
      <c r="AF343" s="43">
        <f t="shared" si="175"/>
        <v>0</v>
      </c>
      <c r="AG343" s="43">
        <f t="shared" si="176"/>
        <v>0</v>
      </c>
      <c r="AH343" s="44">
        <f t="shared" si="177"/>
        <v>45724</v>
      </c>
      <c r="AI343" s="42"/>
      <c r="AJ343" s="45"/>
      <c r="AK343" s="45"/>
      <c r="AL343" s="45"/>
      <c r="AM343" s="45"/>
      <c r="AN343" s="45"/>
      <c r="AO343" s="45"/>
      <c r="AP343" s="45"/>
      <c r="AQ343" s="45"/>
      <c r="AR343" s="45"/>
      <c r="AS343" s="45"/>
      <c r="AT343" s="45"/>
      <c r="AU343" s="45"/>
      <c r="AV343" s="45"/>
      <c r="AW343" s="45"/>
      <c r="AX343" s="45"/>
      <c r="AY343" s="45"/>
      <c r="AZ343" s="45"/>
      <c r="BA343" s="45"/>
      <c r="BB343" s="45"/>
      <c r="BC343" s="45"/>
      <c r="BD343" s="42"/>
    </row>
    <row r="344" spans="32:56" hidden="1" x14ac:dyDescent="0.3">
      <c r="AF344" s="43">
        <f t="shared" si="175"/>
        <v>0</v>
      </c>
      <c r="AG344" s="43">
        <f t="shared" si="176"/>
        <v>0</v>
      </c>
      <c r="AH344" s="44">
        <f t="shared" si="177"/>
        <v>45725</v>
      </c>
      <c r="AI344" s="42"/>
      <c r="AJ344" s="45"/>
      <c r="AK344" s="45"/>
      <c r="AL344" s="45"/>
      <c r="AM344" s="45"/>
      <c r="AN344" s="45"/>
      <c r="AO344" s="45"/>
      <c r="AP344" s="45"/>
      <c r="AQ344" s="45"/>
      <c r="AR344" s="45"/>
      <c r="AS344" s="45"/>
      <c r="AT344" s="45"/>
      <c r="AU344" s="45"/>
      <c r="AV344" s="45"/>
      <c r="AW344" s="45"/>
      <c r="AX344" s="45"/>
      <c r="AY344" s="45"/>
      <c r="AZ344" s="45"/>
      <c r="BA344" s="45"/>
      <c r="BB344" s="45"/>
      <c r="BC344" s="45"/>
      <c r="BD344" s="42"/>
    </row>
    <row r="345" spans="32:56" hidden="1" x14ac:dyDescent="0.3">
      <c r="AF345" s="43">
        <f t="shared" si="175"/>
        <v>0</v>
      </c>
      <c r="AG345" s="43">
        <f t="shared" si="176"/>
        <v>0</v>
      </c>
      <c r="AH345" s="44">
        <f t="shared" si="177"/>
        <v>45726</v>
      </c>
      <c r="AI345" s="42"/>
      <c r="AJ345" s="45"/>
      <c r="AK345" s="45"/>
      <c r="AL345" s="45"/>
      <c r="AM345" s="45"/>
      <c r="AN345" s="45"/>
      <c r="AO345" s="45"/>
      <c r="AP345" s="45"/>
      <c r="AQ345" s="45"/>
      <c r="AR345" s="45"/>
      <c r="AS345" s="45"/>
      <c r="AT345" s="45"/>
      <c r="AU345" s="45"/>
      <c r="AV345" s="45"/>
      <c r="AW345" s="45"/>
      <c r="AX345" s="45"/>
      <c r="AY345" s="45"/>
      <c r="AZ345" s="45"/>
      <c r="BA345" s="45"/>
      <c r="BB345" s="45"/>
      <c r="BC345" s="45"/>
      <c r="BD345" s="42"/>
    </row>
    <row r="346" spans="32:56" hidden="1" x14ac:dyDescent="0.3">
      <c r="AF346" s="43">
        <f t="shared" si="175"/>
        <v>0</v>
      </c>
      <c r="AG346" s="43">
        <f t="shared" si="176"/>
        <v>0</v>
      </c>
      <c r="AH346" s="44">
        <f t="shared" si="177"/>
        <v>45727</v>
      </c>
      <c r="AI346" s="42"/>
      <c r="AJ346" s="45"/>
      <c r="AK346" s="45"/>
      <c r="AL346" s="45"/>
      <c r="AM346" s="45"/>
      <c r="AN346" s="45"/>
      <c r="AO346" s="45"/>
      <c r="AP346" s="45"/>
      <c r="AQ346" s="45"/>
      <c r="AR346" s="45"/>
      <c r="AS346" s="45"/>
      <c r="AT346" s="45"/>
      <c r="AU346" s="45"/>
      <c r="AV346" s="45"/>
      <c r="AW346" s="45"/>
      <c r="AX346" s="45"/>
      <c r="AY346" s="45"/>
      <c r="AZ346" s="45"/>
      <c r="BA346" s="45"/>
      <c r="BB346" s="45"/>
      <c r="BC346" s="45"/>
      <c r="BD346" s="42"/>
    </row>
    <row r="347" spans="32:56" hidden="1" x14ac:dyDescent="0.3">
      <c r="AF347" s="43">
        <f t="shared" si="175"/>
        <v>0</v>
      </c>
      <c r="AG347" s="43">
        <f t="shared" si="176"/>
        <v>0</v>
      </c>
      <c r="AH347" s="44">
        <f t="shared" si="177"/>
        <v>45728</v>
      </c>
      <c r="AI347" s="42"/>
      <c r="AJ347" s="45"/>
      <c r="AK347" s="45"/>
      <c r="AL347" s="45"/>
      <c r="AM347" s="45"/>
      <c r="AN347" s="45"/>
      <c r="AO347" s="45"/>
      <c r="AP347" s="45"/>
      <c r="AQ347" s="45"/>
      <c r="AR347" s="45"/>
      <c r="AS347" s="45"/>
      <c r="AT347" s="45"/>
      <c r="AU347" s="45"/>
      <c r="AV347" s="45"/>
      <c r="AW347" s="45"/>
      <c r="AX347" s="45"/>
      <c r="AY347" s="45"/>
      <c r="AZ347" s="45"/>
      <c r="BA347" s="45"/>
      <c r="BB347" s="45"/>
      <c r="BC347" s="45"/>
      <c r="BD347" s="42"/>
    </row>
    <row r="348" spans="32:56" hidden="1" x14ac:dyDescent="0.3">
      <c r="AF348" s="43">
        <f t="shared" si="175"/>
        <v>0</v>
      </c>
      <c r="AG348" s="43">
        <f t="shared" si="176"/>
        <v>0</v>
      </c>
      <c r="AH348" s="44">
        <f t="shared" si="177"/>
        <v>45729</v>
      </c>
      <c r="AI348" s="42"/>
      <c r="AJ348" s="45"/>
      <c r="AK348" s="45"/>
      <c r="AL348" s="45"/>
      <c r="AM348" s="45"/>
      <c r="AN348" s="45"/>
      <c r="AO348" s="45"/>
      <c r="AP348" s="45"/>
      <c r="AQ348" s="45"/>
      <c r="AR348" s="45"/>
      <c r="AS348" s="45"/>
      <c r="AT348" s="45"/>
      <c r="AU348" s="45"/>
      <c r="AV348" s="45"/>
      <c r="AW348" s="45"/>
      <c r="AX348" s="45"/>
      <c r="AY348" s="45"/>
      <c r="AZ348" s="45"/>
      <c r="BA348" s="45"/>
      <c r="BB348" s="45"/>
      <c r="BC348" s="45"/>
      <c r="BD348" s="42"/>
    </row>
    <row r="349" spans="32:56" hidden="1" x14ac:dyDescent="0.3">
      <c r="AF349" s="43">
        <f t="shared" si="175"/>
        <v>0</v>
      </c>
      <c r="AG349" s="43">
        <f t="shared" si="176"/>
        <v>0</v>
      </c>
      <c r="AH349" s="44">
        <f t="shared" si="177"/>
        <v>45730</v>
      </c>
      <c r="AI349" s="42"/>
      <c r="AJ349" s="45"/>
      <c r="AK349" s="45"/>
      <c r="AL349" s="45"/>
      <c r="AM349" s="45"/>
      <c r="AN349" s="45"/>
      <c r="AO349" s="45"/>
      <c r="AP349" s="45"/>
      <c r="AQ349" s="45"/>
      <c r="AR349" s="45"/>
      <c r="AS349" s="45"/>
      <c r="AT349" s="45"/>
      <c r="AU349" s="45"/>
      <c r="AV349" s="45"/>
      <c r="AW349" s="45"/>
      <c r="AX349" s="45"/>
      <c r="AY349" s="45"/>
      <c r="AZ349" s="45"/>
      <c r="BA349" s="45"/>
      <c r="BB349" s="45"/>
      <c r="BC349" s="45"/>
      <c r="BD349" s="42"/>
    </row>
    <row r="350" spans="32:56" hidden="1" x14ac:dyDescent="0.3">
      <c r="AF350" s="43">
        <f t="shared" si="175"/>
        <v>0</v>
      </c>
      <c r="AG350" s="43">
        <f t="shared" si="176"/>
        <v>0</v>
      </c>
      <c r="AH350" s="44">
        <f t="shared" si="177"/>
        <v>45731</v>
      </c>
      <c r="AI350" s="42"/>
      <c r="AJ350" s="45"/>
      <c r="AK350" s="45"/>
      <c r="AL350" s="45"/>
      <c r="AM350" s="45"/>
      <c r="AN350" s="45"/>
      <c r="AO350" s="45"/>
      <c r="AP350" s="45"/>
      <c r="AQ350" s="45"/>
      <c r="AR350" s="45"/>
      <c r="AS350" s="45"/>
      <c r="AT350" s="45"/>
      <c r="AU350" s="45"/>
      <c r="AV350" s="45"/>
      <c r="AW350" s="45"/>
      <c r="AX350" s="45"/>
      <c r="AY350" s="45"/>
      <c r="AZ350" s="45"/>
      <c r="BA350" s="45"/>
      <c r="BB350" s="45"/>
      <c r="BC350" s="45"/>
      <c r="BD350" s="42"/>
    </row>
    <row r="351" spans="32:56" hidden="1" x14ac:dyDescent="0.3">
      <c r="AF351" s="43">
        <f t="shared" si="175"/>
        <v>0</v>
      </c>
      <c r="AG351" s="43">
        <f t="shared" si="176"/>
        <v>0</v>
      </c>
      <c r="AH351" s="44">
        <f t="shared" si="177"/>
        <v>45732</v>
      </c>
      <c r="AI351" s="42"/>
      <c r="AJ351" s="45"/>
      <c r="AK351" s="45"/>
      <c r="AL351" s="45"/>
      <c r="AM351" s="45"/>
      <c r="AN351" s="45"/>
      <c r="AO351" s="45"/>
      <c r="AP351" s="45"/>
      <c r="AQ351" s="45"/>
      <c r="AR351" s="45"/>
      <c r="AS351" s="45"/>
      <c r="AT351" s="45"/>
      <c r="AU351" s="45"/>
      <c r="AV351" s="45"/>
      <c r="AW351" s="45"/>
      <c r="AX351" s="45"/>
      <c r="AY351" s="45"/>
      <c r="AZ351" s="45"/>
      <c r="BA351" s="45"/>
      <c r="BB351" s="45"/>
      <c r="BC351" s="45"/>
      <c r="BD351" s="42"/>
    </row>
    <row r="352" spans="32:56" hidden="1" x14ac:dyDescent="0.3">
      <c r="AF352" s="43">
        <f t="shared" si="175"/>
        <v>0</v>
      </c>
      <c r="AG352" s="43">
        <f t="shared" si="176"/>
        <v>0</v>
      </c>
      <c r="AH352" s="44">
        <f t="shared" si="177"/>
        <v>45733</v>
      </c>
      <c r="AI352" s="42"/>
      <c r="AJ352" s="45"/>
      <c r="AK352" s="45"/>
      <c r="AL352" s="45"/>
      <c r="AM352" s="45"/>
      <c r="AN352" s="45"/>
      <c r="AO352" s="45"/>
      <c r="AP352" s="45"/>
      <c r="AQ352" s="45"/>
      <c r="AR352" s="45"/>
      <c r="AS352" s="45"/>
      <c r="AT352" s="45"/>
      <c r="AU352" s="45"/>
      <c r="AV352" s="45"/>
      <c r="AW352" s="45"/>
      <c r="AX352" s="45"/>
      <c r="AY352" s="45"/>
      <c r="AZ352" s="45"/>
      <c r="BA352" s="45"/>
      <c r="BB352" s="45"/>
      <c r="BC352" s="45"/>
      <c r="BD352" s="42"/>
    </row>
    <row r="353" spans="32:56" hidden="1" x14ac:dyDescent="0.3">
      <c r="AF353" s="43">
        <f t="shared" si="175"/>
        <v>0</v>
      </c>
      <c r="AG353" s="43">
        <f t="shared" si="176"/>
        <v>0</v>
      </c>
      <c r="AH353" s="44">
        <f t="shared" si="177"/>
        <v>45734</v>
      </c>
      <c r="AI353" s="42"/>
      <c r="AJ353" s="45"/>
      <c r="AK353" s="45"/>
      <c r="AL353" s="45"/>
      <c r="AM353" s="45"/>
      <c r="AN353" s="45"/>
      <c r="AO353" s="45"/>
      <c r="AP353" s="45"/>
      <c r="AQ353" s="45"/>
      <c r="AR353" s="45"/>
      <c r="AS353" s="45"/>
      <c r="AT353" s="45"/>
      <c r="AU353" s="45"/>
      <c r="AV353" s="45"/>
      <c r="AW353" s="45"/>
      <c r="AX353" s="45"/>
      <c r="AY353" s="45"/>
      <c r="AZ353" s="45"/>
      <c r="BA353" s="45"/>
      <c r="BB353" s="45"/>
      <c r="BC353" s="45"/>
      <c r="BD353" s="42"/>
    </row>
    <row r="354" spans="32:56" hidden="1" x14ac:dyDescent="0.3">
      <c r="AF354" s="43">
        <f t="shared" si="175"/>
        <v>0</v>
      </c>
      <c r="AG354" s="43">
        <f t="shared" si="176"/>
        <v>0</v>
      </c>
      <c r="AH354" s="44">
        <f t="shared" si="177"/>
        <v>45735</v>
      </c>
      <c r="AI354" s="42"/>
      <c r="AJ354" s="45"/>
      <c r="AK354" s="45"/>
      <c r="AL354" s="45"/>
      <c r="AM354" s="45"/>
      <c r="AN354" s="45"/>
      <c r="AO354" s="45"/>
      <c r="AP354" s="45"/>
      <c r="AQ354" s="45"/>
      <c r="AR354" s="45"/>
      <c r="AS354" s="45"/>
      <c r="AT354" s="45"/>
      <c r="AU354" s="45"/>
      <c r="AV354" s="45"/>
      <c r="AW354" s="45"/>
      <c r="AX354" s="45"/>
      <c r="AY354" s="45"/>
      <c r="AZ354" s="45"/>
      <c r="BA354" s="45"/>
      <c r="BB354" s="45"/>
      <c r="BC354" s="45"/>
      <c r="BD354" s="42"/>
    </row>
    <row r="355" spans="32:56" hidden="1" x14ac:dyDescent="0.3">
      <c r="AF355" s="43">
        <f t="shared" si="175"/>
        <v>0</v>
      </c>
      <c r="AG355" s="43">
        <f t="shared" si="176"/>
        <v>0</v>
      </c>
      <c r="AH355" s="44">
        <f t="shared" si="177"/>
        <v>45736</v>
      </c>
      <c r="AI355" s="42"/>
      <c r="AJ355" s="45"/>
      <c r="AK355" s="45"/>
      <c r="AL355" s="45"/>
      <c r="AM355" s="45"/>
      <c r="AN355" s="45"/>
      <c r="AO355" s="45"/>
      <c r="AP355" s="45"/>
      <c r="AQ355" s="45"/>
      <c r="AR355" s="45"/>
      <c r="AS355" s="45"/>
      <c r="AT355" s="45"/>
      <c r="AU355" s="45"/>
      <c r="AV355" s="45"/>
      <c r="AW355" s="45"/>
      <c r="AX355" s="45"/>
      <c r="AY355" s="45"/>
      <c r="AZ355" s="45"/>
      <c r="BA355" s="45"/>
      <c r="BB355" s="45"/>
      <c r="BC355" s="45"/>
      <c r="BD355" s="42"/>
    </row>
    <row r="356" spans="32:56" hidden="1" x14ac:dyDescent="0.3">
      <c r="AF356" s="43">
        <f t="shared" si="175"/>
        <v>0</v>
      </c>
      <c r="AG356" s="43">
        <f t="shared" si="176"/>
        <v>0</v>
      </c>
      <c r="AH356" s="44">
        <f t="shared" si="177"/>
        <v>45737</v>
      </c>
      <c r="AI356" s="42"/>
      <c r="AJ356" s="45"/>
      <c r="AK356" s="45"/>
      <c r="AL356" s="45"/>
      <c r="AM356" s="45"/>
      <c r="AN356" s="45"/>
      <c r="AO356" s="45"/>
      <c r="AP356" s="45"/>
      <c r="AQ356" s="45"/>
      <c r="AR356" s="45"/>
      <c r="AS356" s="45"/>
      <c r="AT356" s="45"/>
      <c r="AU356" s="45"/>
      <c r="AV356" s="45"/>
      <c r="AW356" s="45"/>
      <c r="AX356" s="45"/>
      <c r="AY356" s="45"/>
      <c r="AZ356" s="45"/>
      <c r="BA356" s="45"/>
      <c r="BB356" s="45"/>
      <c r="BC356" s="45"/>
      <c r="BD356" s="42"/>
    </row>
    <row r="357" spans="32:56" hidden="1" x14ac:dyDescent="0.3">
      <c r="AF357" s="43">
        <f t="shared" si="175"/>
        <v>0</v>
      </c>
      <c r="AG357" s="43">
        <f t="shared" si="176"/>
        <v>0</v>
      </c>
      <c r="AH357" s="44">
        <f t="shared" si="177"/>
        <v>45738</v>
      </c>
      <c r="AI357" s="42"/>
      <c r="AJ357" s="45"/>
      <c r="AK357" s="45"/>
      <c r="AL357" s="45"/>
      <c r="AM357" s="45"/>
      <c r="AN357" s="45"/>
      <c r="AO357" s="45"/>
      <c r="AP357" s="45"/>
      <c r="AQ357" s="45"/>
      <c r="AR357" s="45"/>
      <c r="AS357" s="45"/>
      <c r="AT357" s="45"/>
      <c r="AU357" s="45"/>
      <c r="AV357" s="45"/>
      <c r="AW357" s="45"/>
      <c r="AX357" s="45"/>
      <c r="AY357" s="45"/>
      <c r="AZ357" s="45"/>
      <c r="BA357" s="45"/>
      <c r="BB357" s="45"/>
      <c r="BC357" s="45"/>
      <c r="BD357" s="42"/>
    </row>
    <row r="358" spans="32:56" hidden="1" x14ac:dyDescent="0.3">
      <c r="AF358" s="43">
        <f t="shared" si="175"/>
        <v>0</v>
      </c>
      <c r="AG358" s="43">
        <f t="shared" si="176"/>
        <v>0</v>
      </c>
      <c r="AH358" s="44">
        <f t="shared" si="177"/>
        <v>45739</v>
      </c>
      <c r="AI358" s="42"/>
      <c r="AJ358" s="45"/>
      <c r="AK358" s="45"/>
      <c r="AL358" s="45"/>
      <c r="AM358" s="45"/>
      <c r="AN358" s="45"/>
      <c r="AO358" s="45"/>
      <c r="AP358" s="45"/>
      <c r="AQ358" s="45"/>
      <c r="AR358" s="45"/>
      <c r="AS358" s="45"/>
      <c r="AT358" s="45"/>
      <c r="AU358" s="45"/>
      <c r="AV358" s="45"/>
      <c r="AW358" s="45"/>
      <c r="AX358" s="45"/>
      <c r="AY358" s="45"/>
      <c r="AZ358" s="45"/>
      <c r="BA358" s="45"/>
      <c r="BB358" s="45"/>
      <c r="BC358" s="45"/>
      <c r="BD358" s="42"/>
    </row>
    <row r="359" spans="32:56" hidden="1" x14ac:dyDescent="0.3">
      <c r="AF359" s="43">
        <f t="shared" si="175"/>
        <v>0</v>
      </c>
      <c r="AG359" s="43">
        <f t="shared" si="176"/>
        <v>0</v>
      </c>
      <c r="AH359" s="44">
        <f t="shared" si="177"/>
        <v>45740</v>
      </c>
      <c r="AI359" s="42"/>
      <c r="AJ359" s="45"/>
      <c r="AK359" s="45"/>
      <c r="AL359" s="45"/>
      <c r="AM359" s="45"/>
      <c r="AN359" s="45"/>
      <c r="AO359" s="45"/>
      <c r="AP359" s="45"/>
      <c r="AQ359" s="45"/>
      <c r="AR359" s="45"/>
      <c r="AS359" s="45"/>
      <c r="AT359" s="45"/>
      <c r="AU359" s="45"/>
      <c r="AV359" s="45"/>
      <c r="AW359" s="45"/>
      <c r="AX359" s="45"/>
      <c r="AY359" s="45"/>
      <c r="AZ359" s="45"/>
      <c r="BA359" s="45"/>
      <c r="BB359" s="45"/>
      <c r="BC359" s="45"/>
      <c r="BD359" s="42"/>
    </row>
    <row r="360" spans="32:56" hidden="1" x14ac:dyDescent="0.3">
      <c r="AF360" s="43">
        <f t="shared" si="175"/>
        <v>0</v>
      </c>
      <c r="AG360" s="43">
        <f t="shared" si="176"/>
        <v>0</v>
      </c>
      <c r="AH360" s="44">
        <f t="shared" si="177"/>
        <v>45741</v>
      </c>
      <c r="AI360" s="42"/>
      <c r="AJ360" s="45"/>
      <c r="AK360" s="45"/>
      <c r="AL360" s="45"/>
      <c r="AM360" s="45"/>
      <c r="AN360" s="45"/>
      <c r="AO360" s="45"/>
      <c r="AP360" s="45"/>
      <c r="AQ360" s="45"/>
      <c r="AR360" s="45"/>
      <c r="AS360" s="45"/>
      <c r="AT360" s="45"/>
      <c r="AU360" s="45"/>
      <c r="AV360" s="45"/>
      <c r="AW360" s="45"/>
      <c r="AX360" s="45"/>
      <c r="AY360" s="45"/>
      <c r="AZ360" s="45"/>
      <c r="BA360" s="45"/>
      <c r="BB360" s="45"/>
      <c r="BC360" s="45"/>
      <c r="BD360" s="42"/>
    </row>
    <row r="361" spans="32:56" hidden="1" x14ac:dyDescent="0.3">
      <c r="AF361" s="43">
        <f t="shared" si="175"/>
        <v>0</v>
      </c>
      <c r="AG361" s="43">
        <f t="shared" si="176"/>
        <v>0</v>
      </c>
      <c r="AH361" s="44">
        <f t="shared" si="177"/>
        <v>45742</v>
      </c>
      <c r="AI361" s="42"/>
      <c r="AJ361" s="45"/>
      <c r="AK361" s="45"/>
      <c r="AL361" s="45"/>
      <c r="AM361" s="45"/>
      <c r="AN361" s="45"/>
      <c r="AO361" s="45"/>
      <c r="AP361" s="45"/>
      <c r="AQ361" s="45"/>
      <c r="AR361" s="45"/>
      <c r="AS361" s="45"/>
      <c r="AT361" s="45"/>
      <c r="AU361" s="45"/>
      <c r="AV361" s="45"/>
      <c r="AW361" s="45"/>
      <c r="AX361" s="45"/>
      <c r="AY361" s="45"/>
      <c r="AZ361" s="45"/>
      <c r="BA361" s="45"/>
      <c r="BB361" s="45"/>
      <c r="BC361" s="45"/>
      <c r="BD361" s="42"/>
    </row>
    <row r="362" spans="32:56" hidden="1" x14ac:dyDescent="0.3">
      <c r="AF362" s="43">
        <f t="shared" si="175"/>
        <v>0</v>
      </c>
      <c r="AG362" s="43">
        <f t="shared" si="176"/>
        <v>0</v>
      </c>
      <c r="AH362" s="44">
        <f t="shared" si="177"/>
        <v>45743</v>
      </c>
      <c r="AI362" s="42"/>
      <c r="AJ362" s="45"/>
      <c r="AK362" s="45"/>
      <c r="AL362" s="45"/>
      <c r="AM362" s="45"/>
      <c r="AN362" s="45"/>
      <c r="AO362" s="45"/>
      <c r="AP362" s="45"/>
      <c r="AQ362" s="45"/>
      <c r="AR362" s="45"/>
      <c r="AS362" s="45"/>
      <c r="AT362" s="45"/>
      <c r="AU362" s="45"/>
      <c r="AV362" s="45"/>
      <c r="AW362" s="45"/>
      <c r="AX362" s="45"/>
      <c r="AY362" s="45"/>
      <c r="AZ362" s="45"/>
      <c r="BA362" s="45"/>
      <c r="BB362" s="45"/>
      <c r="BC362" s="45"/>
      <c r="BD362" s="42"/>
    </row>
    <row r="363" spans="32:56" hidden="1" x14ac:dyDescent="0.3">
      <c r="AF363" s="43">
        <f t="shared" si="175"/>
        <v>0</v>
      </c>
      <c r="AG363" s="43">
        <f t="shared" si="176"/>
        <v>0</v>
      </c>
      <c r="AH363" s="44">
        <f t="shared" si="177"/>
        <v>45744</v>
      </c>
      <c r="AI363" s="42"/>
      <c r="AJ363" s="45"/>
      <c r="AK363" s="45"/>
      <c r="AL363" s="45"/>
      <c r="AM363" s="45"/>
      <c r="AN363" s="45"/>
      <c r="AO363" s="45"/>
      <c r="AP363" s="45"/>
      <c r="AQ363" s="45"/>
      <c r="AR363" s="45"/>
      <c r="AS363" s="45"/>
      <c r="AT363" s="45"/>
      <c r="AU363" s="45"/>
      <c r="AV363" s="45"/>
      <c r="AW363" s="45"/>
      <c r="AX363" s="45"/>
      <c r="AY363" s="45"/>
      <c r="AZ363" s="45"/>
      <c r="BA363" s="45"/>
      <c r="BB363" s="45"/>
      <c r="BC363" s="45"/>
      <c r="BD363" s="42"/>
    </row>
    <row r="364" spans="32:56" hidden="1" x14ac:dyDescent="0.3">
      <c r="AF364" s="43">
        <f t="shared" si="175"/>
        <v>0</v>
      </c>
      <c r="AG364" s="43">
        <f t="shared" si="176"/>
        <v>0</v>
      </c>
      <c r="AH364" s="44">
        <f t="shared" si="177"/>
        <v>45745</v>
      </c>
      <c r="AI364" s="42"/>
      <c r="AJ364" s="45"/>
      <c r="AK364" s="45"/>
      <c r="AL364" s="45"/>
      <c r="AM364" s="45"/>
      <c r="AN364" s="45"/>
      <c r="AO364" s="45"/>
      <c r="AP364" s="45"/>
      <c r="AQ364" s="45"/>
      <c r="AR364" s="45"/>
      <c r="AS364" s="45"/>
      <c r="AT364" s="45"/>
      <c r="AU364" s="45"/>
      <c r="AV364" s="45"/>
      <c r="AW364" s="45"/>
      <c r="AX364" s="45"/>
      <c r="AY364" s="45"/>
      <c r="AZ364" s="45"/>
      <c r="BA364" s="45"/>
      <c r="BB364" s="45"/>
      <c r="BC364" s="45"/>
      <c r="BD364" s="42"/>
    </row>
    <row r="365" spans="32:56" hidden="1" x14ac:dyDescent="0.3">
      <c r="AF365" s="43">
        <f t="shared" si="175"/>
        <v>0</v>
      </c>
      <c r="AG365" s="43">
        <f t="shared" si="176"/>
        <v>0</v>
      </c>
      <c r="AH365" s="44">
        <f t="shared" si="177"/>
        <v>45746</v>
      </c>
      <c r="AI365" s="42"/>
      <c r="AJ365" s="45"/>
      <c r="AK365" s="45"/>
      <c r="AL365" s="45"/>
      <c r="AM365" s="45"/>
      <c r="AN365" s="45"/>
      <c r="AO365" s="45"/>
      <c r="AP365" s="45"/>
      <c r="AQ365" s="45"/>
      <c r="AR365" s="45"/>
      <c r="AS365" s="45"/>
      <c r="AT365" s="45"/>
      <c r="AU365" s="45"/>
      <c r="AV365" s="45"/>
      <c r="AW365" s="45"/>
      <c r="AX365" s="45"/>
      <c r="AY365" s="45"/>
      <c r="AZ365" s="45"/>
      <c r="BA365" s="45"/>
      <c r="BB365" s="45"/>
      <c r="BC365" s="45"/>
      <c r="BD365" s="42"/>
    </row>
    <row r="366" spans="32:56" hidden="1" x14ac:dyDescent="0.3">
      <c r="AF366" s="43">
        <f t="shared" si="175"/>
        <v>0</v>
      </c>
      <c r="AG366" s="43">
        <f t="shared" si="176"/>
        <v>0</v>
      </c>
      <c r="AH366" s="44">
        <f t="shared" si="177"/>
        <v>45747</v>
      </c>
      <c r="AI366" s="42"/>
      <c r="AJ366" s="45"/>
      <c r="AK366" s="45"/>
      <c r="AL366" s="45"/>
      <c r="AM366" s="45"/>
      <c r="AN366" s="45"/>
      <c r="AO366" s="45"/>
      <c r="AP366" s="45"/>
      <c r="AQ366" s="45"/>
      <c r="AR366" s="45"/>
      <c r="AS366" s="45"/>
      <c r="AT366" s="45"/>
      <c r="AU366" s="45"/>
      <c r="AV366" s="45"/>
      <c r="AW366" s="45"/>
      <c r="AX366" s="45"/>
      <c r="AY366" s="45"/>
      <c r="AZ366" s="45"/>
      <c r="BA366" s="45"/>
      <c r="BB366" s="45"/>
      <c r="BC366" s="45"/>
      <c r="BD366" s="42"/>
    </row>
    <row r="367" spans="32:56" hidden="1" x14ac:dyDescent="0.3">
      <c r="AF367" s="42"/>
      <c r="AG367" s="42"/>
      <c r="AH367" s="42"/>
      <c r="AI367" s="42"/>
      <c r="AJ367" s="42"/>
      <c r="AK367" s="42"/>
      <c r="AL367" s="42"/>
      <c r="AM367" s="42"/>
      <c r="AN367" s="42"/>
      <c r="AO367" s="42"/>
      <c r="AP367" s="42"/>
      <c r="AQ367" s="42"/>
      <c r="AR367" s="42"/>
      <c r="AS367" s="42"/>
      <c r="AT367" s="42"/>
      <c r="AU367" s="42"/>
      <c r="AV367" s="42"/>
      <c r="AW367" s="42"/>
      <c r="AX367" s="42"/>
      <c r="AY367" s="42"/>
      <c r="AZ367" s="42"/>
      <c r="BA367" s="42"/>
      <c r="BB367" s="42"/>
      <c r="BC367" s="42"/>
      <c r="BD367" s="42"/>
    </row>
    <row r="368" spans="32:56" hidden="1" x14ac:dyDescent="0.3"/>
    <row r="369" spans="32:56" hidden="1" x14ac:dyDescent="0.3">
      <c r="AF369" s="41"/>
      <c r="AG369" s="41"/>
      <c r="AH369" s="41"/>
      <c r="AI369" s="41"/>
      <c r="AJ369" s="41"/>
      <c r="AK369" s="41"/>
      <c r="AL369" s="41"/>
      <c r="AM369" s="41"/>
      <c r="AN369" s="41"/>
      <c r="AO369" s="41"/>
      <c r="AP369" s="41"/>
      <c r="AQ369" s="41"/>
      <c r="AR369" s="41"/>
      <c r="AS369" s="42"/>
      <c r="AT369" s="42"/>
      <c r="AU369" s="42"/>
      <c r="AV369" s="42"/>
      <c r="AW369" s="42"/>
      <c r="AX369" s="42"/>
      <c r="AY369" s="42"/>
      <c r="AZ369" s="41"/>
      <c r="BA369" s="42"/>
      <c r="BB369" s="17" t="s">
        <v>57</v>
      </c>
      <c r="BC369" s="48" t="s">
        <v>58</v>
      </c>
      <c r="BD369" s="42"/>
    </row>
    <row r="370" spans="32:56" hidden="1" x14ac:dyDescent="0.3">
      <c r="AF370" s="41"/>
      <c r="AG370" s="41"/>
      <c r="AH370" s="41"/>
      <c r="AI370" s="41"/>
      <c r="AJ370" s="41"/>
      <c r="AK370" s="41"/>
      <c r="AL370" s="41"/>
      <c r="AM370" s="41"/>
      <c r="AN370" s="41"/>
      <c r="AO370" s="41"/>
      <c r="AP370" s="41"/>
      <c r="AQ370" s="41"/>
      <c r="AR370" s="41"/>
      <c r="AS370" s="42"/>
      <c r="AT370" s="42"/>
      <c r="AU370" s="42"/>
      <c r="AV370" s="42"/>
      <c r="AW370" s="42"/>
      <c r="AX370" s="42"/>
      <c r="AY370" s="42"/>
      <c r="AZ370" s="41"/>
      <c r="BA370" s="42"/>
      <c r="BB370" s="18" t="s">
        <v>59</v>
      </c>
      <c r="BC370" s="48" t="s">
        <v>60</v>
      </c>
      <c r="BD370" s="42"/>
    </row>
    <row r="371" spans="32:56" ht="15" hidden="1" thickBot="1" x14ac:dyDescent="0.35">
      <c r="AF371" s="41"/>
      <c r="AG371" s="41"/>
      <c r="AH371" s="41"/>
      <c r="AI371" s="41"/>
      <c r="AJ371" s="41"/>
      <c r="AK371" s="41"/>
      <c r="AL371" s="41"/>
      <c r="AM371" s="41"/>
      <c r="AN371" s="41"/>
      <c r="AO371" s="41"/>
      <c r="AP371" s="41"/>
      <c r="AQ371" s="41"/>
      <c r="AR371" s="41"/>
      <c r="AS371" s="41"/>
      <c r="AT371" s="41"/>
      <c r="AU371" s="41"/>
      <c r="AV371" s="41"/>
      <c r="AW371" s="41"/>
      <c r="AX371" s="41"/>
      <c r="AY371" s="41"/>
      <c r="AZ371" s="41"/>
      <c r="BA371" s="42"/>
      <c r="BB371" s="19" t="s">
        <v>61</v>
      </c>
      <c r="BC371" s="48" t="s">
        <v>62</v>
      </c>
      <c r="BD371" s="42"/>
    </row>
    <row r="372" spans="32:56" hidden="1" x14ac:dyDescent="0.3">
      <c r="AF372" s="42"/>
      <c r="AG372" s="42"/>
      <c r="AH372" s="42"/>
      <c r="AI372" s="233" t="s">
        <v>63</v>
      </c>
      <c r="AJ372" s="234"/>
      <c r="AK372" s="86"/>
      <c r="AL372" s="86"/>
      <c r="AM372" s="120"/>
      <c r="AN372" s="120"/>
      <c r="AO372" s="219">
        <v>45748</v>
      </c>
      <c r="AP372" s="220"/>
      <c r="AQ372" s="42"/>
      <c r="AR372" s="42"/>
      <c r="AS372" s="221" t="s">
        <v>64</v>
      </c>
      <c r="AT372" s="222"/>
      <c r="AU372" s="225" t="str">
        <f>TEXT(AO372,"mmmm")</f>
        <v>avril</v>
      </c>
      <c r="AV372" s="225"/>
      <c r="AW372" s="225"/>
      <c r="AX372" s="225"/>
      <c r="AY372" s="226"/>
      <c r="AZ372" s="41"/>
      <c r="BA372" s="42"/>
      <c r="BB372" s="20" t="s">
        <v>36</v>
      </c>
      <c r="BC372" s="48" t="s">
        <v>65</v>
      </c>
      <c r="BD372" s="42"/>
    </row>
    <row r="373" spans="32:56" ht="15" hidden="1" thickBot="1" x14ac:dyDescent="0.35">
      <c r="AF373" s="42"/>
      <c r="AG373" s="42"/>
      <c r="AH373" s="42"/>
      <c r="AI373" s="229" t="s">
        <v>66</v>
      </c>
      <c r="AJ373" s="230"/>
      <c r="AK373" s="87"/>
      <c r="AL373" s="87"/>
      <c r="AM373" s="119"/>
      <c r="AN373" s="119"/>
      <c r="AO373" s="231">
        <f>EOMONTH(AO372,0)</f>
        <v>45777</v>
      </c>
      <c r="AP373" s="232"/>
      <c r="AQ373" s="42"/>
      <c r="AR373" s="42"/>
      <c r="AS373" s="223"/>
      <c r="AT373" s="224"/>
      <c r="AU373" s="227"/>
      <c r="AV373" s="227"/>
      <c r="AW373" s="227"/>
      <c r="AX373" s="227"/>
      <c r="AY373" s="228"/>
      <c r="AZ373" s="41"/>
      <c r="BA373" s="42"/>
      <c r="BB373" s="21" t="s">
        <v>67</v>
      </c>
      <c r="BC373" s="48" t="s">
        <v>68</v>
      </c>
      <c r="BD373" s="42"/>
    </row>
    <row r="374" spans="32:56" ht="15" hidden="1" thickBot="1" x14ac:dyDescent="0.35">
      <c r="AF374" s="41"/>
      <c r="AG374" s="41"/>
      <c r="AH374" s="41"/>
      <c r="AI374" s="41"/>
      <c r="AJ374" s="41"/>
      <c r="AK374" s="41"/>
      <c r="AL374" s="41"/>
      <c r="AM374" s="41"/>
      <c r="AN374" s="41"/>
      <c r="AO374" s="41"/>
      <c r="AP374" s="41"/>
      <c r="AQ374" s="41"/>
      <c r="AR374" s="41"/>
      <c r="AS374" s="41"/>
      <c r="AT374" s="41"/>
      <c r="AU374" s="41"/>
      <c r="AV374" s="41"/>
      <c r="AW374" s="41"/>
      <c r="AX374" s="41"/>
      <c r="AY374" s="41"/>
      <c r="AZ374" s="41"/>
      <c r="BA374" s="42"/>
      <c r="BB374" s="22" t="s">
        <v>69</v>
      </c>
      <c r="BC374" s="48" t="s">
        <v>70</v>
      </c>
      <c r="BD374" s="42"/>
    </row>
    <row r="375" spans="32:56" ht="15.6" hidden="1" x14ac:dyDescent="0.3">
      <c r="AF375" s="41"/>
      <c r="AG375" s="41"/>
      <c r="AH375" s="42"/>
      <c r="AI375" s="23" t="s">
        <v>71</v>
      </c>
      <c r="AJ375" s="24">
        <f>COUNTIF(AJ383:AJ412,"P")</f>
        <v>0</v>
      </c>
      <c r="AK375" s="54"/>
      <c r="AL375" s="54"/>
      <c r="AM375" s="123"/>
      <c r="AN375" s="123"/>
      <c r="AO375" s="25">
        <f t="shared" ref="AO375:BC375" si="178">COUNTIF(AO383:AO412,"P")</f>
        <v>0</v>
      </c>
      <c r="AP375" s="25">
        <f t="shared" si="178"/>
        <v>0</v>
      </c>
      <c r="AQ375" s="25">
        <f t="shared" si="178"/>
        <v>0</v>
      </c>
      <c r="AR375" s="25">
        <f t="shared" si="178"/>
        <v>0</v>
      </c>
      <c r="AS375" s="25">
        <f t="shared" si="178"/>
        <v>0</v>
      </c>
      <c r="AT375" s="25">
        <f t="shared" si="178"/>
        <v>0</v>
      </c>
      <c r="AU375" s="25">
        <f t="shared" si="178"/>
        <v>0</v>
      </c>
      <c r="AV375" s="25">
        <f t="shared" si="178"/>
        <v>0</v>
      </c>
      <c r="AW375" s="25">
        <f t="shared" si="178"/>
        <v>0</v>
      </c>
      <c r="AX375" s="25">
        <f t="shared" si="178"/>
        <v>0</v>
      </c>
      <c r="AY375" s="25">
        <f t="shared" si="178"/>
        <v>0</v>
      </c>
      <c r="AZ375" s="25">
        <f t="shared" si="178"/>
        <v>0</v>
      </c>
      <c r="BA375" s="25">
        <f t="shared" si="178"/>
        <v>0</v>
      </c>
      <c r="BB375" s="25">
        <f t="shared" si="178"/>
        <v>0</v>
      </c>
      <c r="BC375" s="26">
        <f t="shared" si="178"/>
        <v>0</v>
      </c>
      <c r="BD375" s="42"/>
    </row>
    <row r="376" spans="32:56" ht="15.6" hidden="1" x14ac:dyDescent="0.3">
      <c r="AF376" s="41"/>
      <c r="AG376" s="41"/>
      <c r="AH376" s="42"/>
      <c r="AI376" s="60" t="s">
        <v>86</v>
      </c>
      <c r="AJ376" s="28">
        <f>0+0</f>
        <v>0</v>
      </c>
      <c r="AK376" s="88"/>
      <c r="AL376" s="88"/>
      <c r="AM376" s="124"/>
      <c r="AN376" s="124"/>
      <c r="AO376" s="29">
        <f t="shared" ref="AO376:BC376" si="179">0+0</f>
        <v>0</v>
      </c>
      <c r="AP376" s="29">
        <f t="shared" si="179"/>
        <v>0</v>
      </c>
      <c r="AQ376" s="29">
        <f t="shared" si="179"/>
        <v>0</v>
      </c>
      <c r="AR376" s="29">
        <f t="shared" si="179"/>
        <v>0</v>
      </c>
      <c r="AS376" s="29">
        <f t="shared" si="179"/>
        <v>0</v>
      </c>
      <c r="AT376" s="29">
        <f t="shared" si="179"/>
        <v>0</v>
      </c>
      <c r="AU376" s="29">
        <f t="shared" si="179"/>
        <v>0</v>
      </c>
      <c r="AV376" s="29">
        <f t="shared" si="179"/>
        <v>0</v>
      </c>
      <c r="AW376" s="29">
        <f t="shared" si="179"/>
        <v>0</v>
      </c>
      <c r="AX376" s="29">
        <f>0+0</f>
        <v>0</v>
      </c>
      <c r="AY376" s="29">
        <f t="shared" si="179"/>
        <v>0</v>
      </c>
      <c r="AZ376" s="29">
        <f t="shared" si="179"/>
        <v>0</v>
      </c>
      <c r="BA376" s="29">
        <f t="shared" si="179"/>
        <v>0</v>
      </c>
      <c r="BB376" s="29">
        <f t="shared" si="179"/>
        <v>0</v>
      </c>
      <c r="BC376" s="30">
        <f t="shared" si="179"/>
        <v>0</v>
      </c>
      <c r="BD376" s="42"/>
    </row>
    <row r="377" spans="32:56" ht="15.6" hidden="1" x14ac:dyDescent="0.3">
      <c r="AF377" s="41"/>
      <c r="AG377" s="41"/>
      <c r="AH377" s="42"/>
      <c r="AI377" s="27" t="s">
        <v>87</v>
      </c>
      <c r="AJ377" s="28">
        <f>0+0</f>
        <v>0</v>
      </c>
      <c r="AK377" s="88"/>
      <c r="AL377" s="88"/>
      <c r="AM377" s="124"/>
      <c r="AN377" s="124"/>
      <c r="AO377" s="29">
        <f t="shared" ref="AO377:BC377" si="180">0+0</f>
        <v>0</v>
      </c>
      <c r="AP377" s="29">
        <f t="shared" si="180"/>
        <v>0</v>
      </c>
      <c r="AQ377" s="29">
        <f t="shared" si="180"/>
        <v>0</v>
      </c>
      <c r="AR377" s="29">
        <f t="shared" si="180"/>
        <v>0</v>
      </c>
      <c r="AS377" s="29">
        <f t="shared" si="180"/>
        <v>0</v>
      </c>
      <c r="AT377" s="29">
        <f t="shared" si="180"/>
        <v>0</v>
      </c>
      <c r="AU377" s="29">
        <f t="shared" si="180"/>
        <v>0</v>
      </c>
      <c r="AV377" s="29">
        <f t="shared" si="180"/>
        <v>0</v>
      </c>
      <c r="AW377" s="29">
        <f t="shared" si="180"/>
        <v>0</v>
      </c>
      <c r="AX377" s="29">
        <f t="shared" si="180"/>
        <v>0</v>
      </c>
      <c r="AY377" s="29">
        <f t="shared" si="180"/>
        <v>0</v>
      </c>
      <c r="AZ377" s="29">
        <f t="shared" si="180"/>
        <v>0</v>
      </c>
      <c r="BA377" s="29">
        <f t="shared" si="180"/>
        <v>0</v>
      </c>
      <c r="BB377" s="29">
        <f t="shared" si="180"/>
        <v>0</v>
      </c>
      <c r="BC377" s="30">
        <f t="shared" si="180"/>
        <v>0</v>
      </c>
      <c r="BD377" s="42"/>
    </row>
    <row r="378" spans="32:56" ht="16.2" hidden="1" thickBot="1" x14ac:dyDescent="0.35">
      <c r="AF378" s="41"/>
      <c r="AG378" s="41"/>
      <c r="AH378" s="42"/>
      <c r="AI378" s="31" t="s">
        <v>72</v>
      </c>
      <c r="AJ378" s="32">
        <f t="shared" ref="AJ378" si="181">PRODUCT(AJ375,0)+AJ376+AJ377</f>
        <v>0</v>
      </c>
      <c r="AK378" s="70"/>
      <c r="AL378" s="70"/>
      <c r="AM378" s="125"/>
      <c r="AN378" s="125"/>
      <c r="AO378" s="33">
        <f t="shared" ref="AO378" si="182">PRODUCT(AO375,0)+AO376+AO377</f>
        <v>0</v>
      </c>
      <c r="AP378" s="33">
        <f t="shared" ref="AP378" si="183">PRODUCT(AP375,0)+AP376+AP377</f>
        <v>0</v>
      </c>
      <c r="AQ378" s="33">
        <f t="shared" ref="AQ378" si="184">PRODUCT(AQ375,0)+AQ376+AQ377</f>
        <v>0</v>
      </c>
      <c r="AR378" s="33">
        <f t="shared" ref="AR378" si="185">PRODUCT(AR375,0)+AR376+AR377</f>
        <v>0</v>
      </c>
      <c r="AS378" s="33">
        <f t="shared" ref="AS378" si="186">PRODUCT(AS375,0)+AS376+AS377</f>
        <v>0</v>
      </c>
      <c r="AT378" s="33">
        <f t="shared" ref="AT378" si="187">PRODUCT(AT375,0)+AT376+AT377</f>
        <v>0</v>
      </c>
      <c r="AU378" s="33">
        <f t="shared" ref="AU378" si="188">PRODUCT(AU375,0)+AU376+AU377</f>
        <v>0</v>
      </c>
      <c r="AV378" s="33">
        <f t="shared" ref="AV378" si="189">PRODUCT(AV375,0)+AV376+AV377</f>
        <v>0</v>
      </c>
      <c r="AW378" s="33">
        <f t="shared" ref="AW378" si="190">PRODUCT(AW375,0)+AW376+AW377</f>
        <v>0</v>
      </c>
      <c r="AX378" s="33">
        <f t="shared" ref="AX378" si="191">PRODUCT(AX375,0)+AX376+AX377</f>
        <v>0</v>
      </c>
      <c r="AY378" s="33">
        <f t="shared" ref="AY378" si="192">PRODUCT(AY375,0)+AY376+AY377</f>
        <v>0</v>
      </c>
      <c r="AZ378" s="33">
        <f t="shared" ref="AZ378" si="193">PRODUCT(AZ375,0)+AZ376+AZ377</f>
        <v>0</v>
      </c>
      <c r="BA378" s="33">
        <f t="shared" ref="BA378" si="194">PRODUCT(BA375,0)+BA376+BA377</f>
        <v>0</v>
      </c>
      <c r="BB378" s="33">
        <f t="shared" ref="BB378" si="195">PRODUCT(BB375,0)+BB376+BB377</f>
        <v>0</v>
      </c>
      <c r="BC378" s="34">
        <f t="shared" ref="BC378" si="196">PRODUCT(BC375,0)+BC376+BC377</f>
        <v>0</v>
      </c>
      <c r="BD378" s="42"/>
    </row>
    <row r="379" spans="32:56" ht="15" hidden="1" thickBot="1" x14ac:dyDescent="0.35">
      <c r="AF379" s="41"/>
      <c r="AG379" s="41"/>
      <c r="AH379" s="42"/>
      <c r="AI379" s="41"/>
      <c r="AJ379" s="43"/>
      <c r="AK379" s="43"/>
      <c r="AL379" s="43"/>
      <c r="AM379" s="43"/>
      <c r="AN379" s="43"/>
      <c r="AO379" s="43"/>
      <c r="AP379" s="43"/>
      <c r="AQ379" s="43"/>
      <c r="AR379" s="43"/>
      <c r="AS379" s="43"/>
      <c r="AT379" s="43"/>
      <c r="AU379" s="43"/>
      <c r="AV379" s="43"/>
      <c r="AW379" s="43"/>
      <c r="AX379" s="43"/>
      <c r="AY379" s="43"/>
      <c r="AZ379" s="43"/>
      <c r="BA379" s="43"/>
      <c r="BB379" s="43"/>
      <c r="BC379" s="43"/>
      <c r="BD379" s="42"/>
    </row>
    <row r="380" spans="32:56" hidden="1" x14ac:dyDescent="0.3">
      <c r="AF380" s="41"/>
      <c r="AG380" s="41"/>
      <c r="AH380" s="42"/>
      <c r="AI380" s="235" t="s">
        <v>73</v>
      </c>
      <c r="AJ380" s="35">
        <v>45383</v>
      </c>
      <c r="AK380" s="35"/>
      <c r="AL380" s="35"/>
      <c r="AM380" s="121"/>
      <c r="AN380" s="121"/>
      <c r="AO380" s="35">
        <v>45383</v>
      </c>
      <c r="AP380" s="35">
        <v>45383</v>
      </c>
      <c r="AQ380" s="35">
        <v>45383</v>
      </c>
      <c r="AR380" s="35">
        <v>45383</v>
      </c>
      <c r="AS380" s="35">
        <v>45383</v>
      </c>
      <c r="AT380" s="35">
        <v>45383</v>
      </c>
      <c r="AU380" s="35">
        <v>45383</v>
      </c>
      <c r="AV380" s="35">
        <v>45383</v>
      </c>
      <c r="AW380" s="35">
        <v>45383</v>
      </c>
      <c r="AX380" s="35">
        <v>45383</v>
      </c>
      <c r="AY380" s="35">
        <v>45383</v>
      </c>
      <c r="AZ380" s="35"/>
      <c r="BA380" s="36"/>
      <c r="BB380" s="35"/>
      <c r="BC380" s="36"/>
      <c r="BD380" s="42"/>
    </row>
    <row r="381" spans="32:56" ht="15" hidden="1" thickBot="1" x14ac:dyDescent="0.35">
      <c r="AF381" s="41"/>
      <c r="AG381" s="41"/>
      <c r="AH381" s="42"/>
      <c r="AI381" s="236"/>
      <c r="AJ381" s="37">
        <v>45412</v>
      </c>
      <c r="AK381" s="37"/>
      <c r="AL381" s="37"/>
      <c r="AM381" s="122"/>
      <c r="AN381" s="122"/>
      <c r="AO381" s="37">
        <v>45412</v>
      </c>
      <c r="AP381" s="37">
        <v>45412</v>
      </c>
      <c r="AQ381" s="37">
        <v>45412</v>
      </c>
      <c r="AR381" s="37">
        <v>45412</v>
      </c>
      <c r="AS381" s="37">
        <v>45412</v>
      </c>
      <c r="AT381" s="37">
        <v>45412</v>
      </c>
      <c r="AU381" s="37">
        <v>45412</v>
      </c>
      <c r="AV381" s="37">
        <v>45412</v>
      </c>
      <c r="AW381" s="37">
        <v>45412</v>
      </c>
      <c r="AX381" s="37">
        <v>45412</v>
      </c>
      <c r="AY381" s="37">
        <v>45412</v>
      </c>
      <c r="AZ381" s="37"/>
      <c r="BA381" s="38"/>
      <c r="BB381" s="37"/>
      <c r="BC381" s="38"/>
      <c r="BD381" s="42"/>
    </row>
    <row r="382" spans="32:56" ht="15" hidden="1" thickBot="1" x14ac:dyDescent="0.35">
      <c r="AF382" s="43" t="s">
        <v>4</v>
      </c>
      <c r="AG382" s="43" t="s">
        <v>6</v>
      </c>
      <c r="AH382" s="42"/>
      <c r="AI382" s="39" t="s">
        <v>74</v>
      </c>
      <c r="AJ382" s="40"/>
      <c r="AK382" s="40"/>
      <c r="AL382" s="40"/>
      <c r="AM382" s="40"/>
      <c r="AN382" s="40"/>
      <c r="AO382" s="40"/>
      <c r="AP382" s="40"/>
      <c r="AQ382" s="40"/>
      <c r="AR382" s="40"/>
      <c r="AS382" s="40"/>
      <c r="AT382" s="40"/>
      <c r="AU382" s="40"/>
      <c r="AV382" s="40"/>
      <c r="AW382" s="40"/>
      <c r="AX382" s="40"/>
      <c r="AY382" s="40"/>
      <c r="AZ382" s="40"/>
      <c r="BA382" s="40"/>
      <c r="BB382" s="80"/>
      <c r="BC382" s="46"/>
      <c r="BD382" s="42"/>
    </row>
    <row r="383" spans="32:56" hidden="1" x14ac:dyDescent="0.3">
      <c r="AF383" s="43">
        <f>COUNTIFS($AJ$379:$BC$379,"MAT",AJ383:BC383,"P")</f>
        <v>0</v>
      </c>
      <c r="AG383" s="43">
        <f>COUNTIFS($AJ$379:$BC$379,"PRIM",AJ383:BC383,"P")</f>
        <v>0</v>
      </c>
      <c r="AH383" s="44">
        <f>AO372</f>
        <v>45748</v>
      </c>
      <c r="AI383" s="42"/>
      <c r="AJ383" s="45"/>
      <c r="AK383" s="45"/>
      <c r="AL383" s="45"/>
      <c r="AM383" s="45"/>
      <c r="AN383" s="45"/>
      <c r="AO383" s="45"/>
      <c r="AP383" s="45"/>
      <c r="AQ383" s="45"/>
      <c r="AR383" s="45"/>
      <c r="AS383" s="45"/>
      <c r="AT383" s="45"/>
      <c r="AU383" s="45"/>
      <c r="AV383" s="45"/>
      <c r="AW383" s="45"/>
      <c r="AX383" s="45"/>
      <c r="AY383" s="45"/>
      <c r="AZ383" s="45"/>
      <c r="BA383" s="45"/>
      <c r="BB383" s="45"/>
      <c r="BC383" s="45"/>
      <c r="BD383" s="42"/>
    </row>
    <row r="384" spans="32:56" hidden="1" x14ac:dyDescent="0.3">
      <c r="AF384" s="43">
        <f t="shared" ref="AF384:AF413" si="197">COUNTIFS($AJ$379:$BC$379,"MAT",AJ384:BC384,"P")</f>
        <v>0</v>
      </c>
      <c r="AG384" s="43">
        <f t="shared" ref="AG384:AG413" si="198">COUNTIFS($AJ$379:$BC$379,"PRIM",AJ384:BC384,"P")</f>
        <v>0</v>
      </c>
      <c r="AH384" s="44">
        <f t="shared" ref="AH384:AH413" si="199">IFERROR(IF(AH383+1&gt;$AO$373,"",AH383+1),"")</f>
        <v>45749</v>
      </c>
      <c r="AI384" s="42"/>
      <c r="AJ384" s="45"/>
      <c r="AK384" s="45"/>
      <c r="AL384" s="45"/>
      <c r="AM384" s="45"/>
      <c r="AN384" s="45"/>
      <c r="AO384" s="45"/>
      <c r="AP384" s="45"/>
      <c r="AQ384" s="45"/>
      <c r="AR384" s="45"/>
      <c r="AS384" s="45"/>
      <c r="AT384" s="45"/>
      <c r="AU384" s="45"/>
      <c r="AV384" s="45"/>
      <c r="AW384" s="45"/>
      <c r="AX384" s="45"/>
      <c r="AY384" s="45"/>
      <c r="AZ384" s="45"/>
      <c r="BA384" s="45"/>
      <c r="BB384" s="45"/>
      <c r="BC384" s="45"/>
      <c r="BD384" s="42"/>
    </row>
    <row r="385" spans="32:56" hidden="1" x14ac:dyDescent="0.3">
      <c r="AF385" s="43">
        <f t="shared" si="197"/>
        <v>0</v>
      </c>
      <c r="AG385" s="43">
        <f t="shared" si="198"/>
        <v>0</v>
      </c>
      <c r="AH385" s="44">
        <f t="shared" si="199"/>
        <v>45750</v>
      </c>
      <c r="AI385" s="42"/>
      <c r="AJ385" s="45"/>
      <c r="AK385" s="45"/>
      <c r="AL385" s="45"/>
      <c r="AM385" s="45"/>
      <c r="AN385" s="45"/>
      <c r="AO385" s="45"/>
      <c r="AP385" s="45"/>
      <c r="AQ385" s="45"/>
      <c r="AR385" s="45"/>
      <c r="AS385" s="45"/>
      <c r="AT385" s="45"/>
      <c r="AU385" s="45"/>
      <c r="AV385" s="45"/>
      <c r="AW385" s="45"/>
      <c r="AX385" s="45"/>
      <c r="AY385" s="45"/>
      <c r="AZ385" s="45"/>
      <c r="BA385" s="45"/>
      <c r="BB385" s="45"/>
      <c r="BC385" s="45"/>
      <c r="BD385" s="42"/>
    </row>
    <row r="386" spans="32:56" hidden="1" x14ac:dyDescent="0.3">
      <c r="AF386" s="43">
        <f t="shared" si="197"/>
        <v>0</v>
      </c>
      <c r="AG386" s="43">
        <f t="shared" si="198"/>
        <v>0</v>
      </c>
      <c r="AH386" s="44">
        <f t="shared" si="199"/>
        <v>45751</v>
      </c>
      <c r="AI386" s="42"/>
      <c r="AJ386" s="45"/>
      <c r="AK386" s="45"/>
      <c r="AL386" s="45"/>
      <c r="AM386" s="45"/>
      <c r="AN386" s="45"/>
      <c r="AO386" s="45"/>
      <c r="AP386" s="45"/>
      <c r="AQ386" s="45"/>
      <c r="AR386" s="45"/>
      <c r="AS386" s="45"/>
      <c r="AT386" s="45"/>
      <c r="AU386" s="45"/>
      <c r="AV386" s="45"/>
      <c r="AW386" s="45"/>
      <c r="AX386" s="45"/>
      <c r="AY386" s="45"/>
      <c r="AZ386" s="45"/>
      <c r="BA386" s="45"/>
      <c r="BB386" s="45"/>
      <c r="BC386" s="45"/>
      <c r="BD386" s="42"/>
    </row>
    <row r="387" spans="32:56" hidden="1" x14ac:dyDescent="0.3">
      <c r="AF387" s="43">
        <f t="shared" si="197"/>
        <v>0</v>
      </c>
      <c r="AG387" s="43">
        <f t="shared" si="198"/>
        <v>0</v>
      </c>
      <c r="AH387" s="44">
        <f t="shared" si="199"/>
        <v>45752</v>
      </c>
      <c r="AI387" s="42"/>
      <c r="AJ387" s="45"/>
      <c r="AK387" s="45"/>
      <c r="AL387" s="45"/>
      <c r="AM387" s="45"/>
      <c r="AN387" s="45"/>
      <c r="AO387" s="45"/>
      <c r="AP387" s="45"/>
      <c r="AQ387" s="45"/>
      <c r="AR387" s="45"/>
      <c r="AS387" s="45"/>
      <c r="AT387" s="45"/>
      <c r="AU387" s="45"/>
      <c r="AV387" s="45"/>
      <c r="AW387" s="45"/>
      <c r="AX387" s="45"/>
      <c r="AY387" s="45"/>
      <c r="AZ387" s="45"/>
      <c r="BA387" s="45"/>
      <c r="BB387" s="45"/>
      <c r="BC387" s="45"/>
      <c r="BD387" s="42"/>
    </row>
    <row r="388" spans="32:56" hidden="1" x14ac:dyDescent="0.3">
      <c r="AF388" s="43">
        <f t="shared" si="197"/>
        <v>0</v>
      </c>
      <c r="AG388" s="43">
        <f t="shared" si="198"/>
        <v>0</v>
      </c>
      <c r="AH388" s="44">
        <f t="shared" si="199"/>
        <v>45753</v>
      </c>
      <c r="AI388" s="42"/>
      <c r="AJ388" s="45"/>
      <c r="AK388" s="45"/>
      <c r="AL388" s="45"/>
      <c r="AM388" s="45"/>
      <c r="AN388" s="45"/>
      <c r="AO388" s="45"/>
      <c r="AP388" s="45"/>
      <c r="AQ388" s="45"/>
      <c r="AR388" s="45"/>
      <c r="AS388" s="45"/>
      <c r="AT388" s="45"/>
      <c r="AU388" s="45"/>
      <c r="AV388" s="45"/>
      <c r="AW388" s="45"/>
      <c r="AX388" s="45"/>
      <c r="AY388" s="45"/>
      <c r="AZ388" s="45"/>
      <c r="BA388" s="45"/>
      <c r="BB388" s="45"/>
      <c r="BC388" s="45"/>
      <c r="BD388" s="42"/>
    </row>
    <row r="389" spans="32:56" hidden="1" x14ac:dyDescent="0.3">
      <c r="AF389" s="43">
        <f t="shared" si="197"/>
        <v>0</v>
      </c>
      <c r="AG389" s="43">
        <f t="shared" si="198"/>
        <v>0</v>
      </c>
      <c r="AH389" s="44">
        <f t="shared" si="199"/>
        <v>45754</v>
      </c>
      <c r="AI389" s="42"/>
      <c r="AJ389" s="45"/>
      <c r="AK389" s="45"/>
      <c r="AL389" s="45"/>
      <c r="AM389" s="45"/>
      <c r="AN389" s="45"/>
      <c r="AO389" s="45"/>
      <c r="AP389" s="45"/>
      <c r="AQ389" s="45"/>
      <c r="AR389" s="45"/>
      <c r="AS389" s="45"/>
      <c r="AT389" s="45"/>
      <c r="AU389" s="45"/>
      <c r="AV389" s="45"/>
      <c r="AW389" s="45"/>
      <c r="AX389" s="45"/>
      <c r="AY389" s="45"/>
      <c r="AZ389" s="45"/>
      <c r="BA389" s="45"/>
      <c r="BB389" s="45"/>
      <c r="BC389" s="45"/>
      <c r="BD389" s="42"/>
    </row>
    <row r="390" spans="32:56" hidden="1" x14ac:dyDescent="0.3">
      <c r="AF390" s="43">
        <f t="shared" si="197"/>
        <v>0</v>
      </c>
      <c r="AG390" s="43">
        <f t="shared" si="198"/>
        <v>0</v>
      </c>
      <c r="AH390" s="44">
        <f t="shared" si="199"/>
        <v>45755</v>
      </c>
      <c r="AI390" s="42"/>
      <c r="AJ390" s="45"/>
      <c r="AK390" s="45"/>
      <c r="AL390" s="45"/>
      <c r="AM390" s="45"/>
      <c r="AN390" s="45"/>
      <c r="AO390" s="45"/>
      <c r="AP390" s="45"/>
      <c r="AQ390" s="45"/>
      <c r="AR390" s="45"/>
      <c r="AS390" s="45"/>
      <c r="AT390" s="45"/>
      <c r="AU390" s="45"/>
      <c r="AV390" s="45"/>
      <c r="AW390" s="45"/>
      <c r="AX390" s="45"/>
      <c r="AY390" s="45"/>
      <c r="AZ390" s="45"/>
      <c r="BA390" s="45"/>
      <c r="BB390" s="45"/>
      <c r="BC390" s="45"/>
      <c r="BD390" s="42"/>
    </row>
    <row r="391" spans="32:56" hidden="1" x14ac:dyDescent="0.3">
      <c r="AF391" s="43">
        <f t="shared" si="197"/>
        <v>0</v>
      </c>
      <c r="AG391" s="43">
        <f t="shared" si="198"/>
        <v>0</v>
      </c>
      <c r="AH391" s="44">
        <f t="shared" si="199"/>
        <v>45756</v>
      </c>
      <c r="AI391" s="42"/>
      <c r="AJ391" s="45"/>
      <c r="AK391" s="45"/>
      <c r="AL391" s="45"/>
      <c r="AM391" s="45"/>
      <c r="AN391" s="45"/>
      <c r="AO391" s="45"/>
      <c r="AP391" s="45"/>
      <c r="AQ391" s="45"/>
      <c r="AR391" s="45"/>
      <c r="AS391" s="45"/>
      <c r="AT391" s="45"/>
      <c r="AU391" s="45"/>
      <c r="AV391" s="45"/>
      <c r="AW391" s="45"/>
      <c r="AX391" s="45"/>
      <c r="AY391" s="45"/>
      <c r="AZ391" s="45"/>
      <c r="BA391" s="45"/>
      <c r="BB391" s="45"/>
      <c r="BC391" s="45"/>
      <c r="BD391" s="42"/>
    </row>
    <row r="392" spans="32:56" hidden="1" x14ac:dyDescent="0.3">
      <c r="AF392" s="43">
        <f t="shared" si="197"/>
        <v>0</v>
      </c>
      <c r="AG392" s="43">
        <f t="shared" si="198"/>
        <v>0</v>
      </c>
      <c r="AH392" s="44">
        <f t="shared" si="199"/>
        <v>45757</v>
      </c>
      <c r="AI392" s="42"/>
      <c r="AJ392" s="45"/>
      <c r="AK392" s="45"/>
      <c r="AL392" s="45"/>
      <c r="AM392" s="45"/>
      <c r="AN392" s="45"/>
      <c r="AO392" s="45"/>
      <c r="AP392" s="45"/>
      <c r="AQ392" s="45"/>
      <c r="AR392" s="45"/>
      <c r="AS392" s="45"/>
      <c r="AT392" s="45"/>
      <c r="AU392" s="45"/>
      <c r="AV392" s="45"/>
      <c r="AW392" s="45"/>
      <c r="AX392" s="45"/>
      <c r="AY392" s="45"/>
      <c r="AZ392" s="45"/>
      <c r="BA392" s="45"/>
      <c r="BB392" s="45"/>
      <c r="BC392" s="45"/>
      <c r="BD392" s="42"/>
    </row>
    <row r="393" spans="32:56" hidden="1" x14ac:dyDescent="0.3">
      <c r="AF393" s="43">
        <f t="shared" si="197"/>
        <v>0</v>
      </c>
      <c r="AG393" s="43">
        <f t="shared" si="198"/>
        <v>0</v>
      </c>
      <c r="AH393" s="44">
        <f t="shared" si="199"/>
        <v>45758</v>
      </c>
      <c r="AI393" s="42"/>
      <c r="AJ393" s="45"/>
      <c r="AK393" s="45"/>
      <c r="AL393" s="45"/>
      <c r="AM393" s="45"/>
      <c r="AN393" s="45"/>
      <c r="AO393" s="45"/>
      <c r="AP393" s="45"/>
      <c r="AQ393" s="45"/>
      <c r="AR393" s="45"/>
      <c r="AS393" s="45"/>
      <c r="AT393" s="45"/>
      <c r="AU393" s="45"/>
      <c r="AV393" s="45"/>
      <c r="AW393" s="45"/>
      <c r="AX393" s="45"/>
      <c r="AY393" s="45"/>
      <c r="AZ393" s="45"/>
      <c r="BA393" s="45"/>
      <c r="BB393" s="45"/>
      <c r="BC393" s="45"/>
      <c r="BD393" s="42"/>
    </row>
    <row r="394" spans="32:56" hidden="1" x14ac:dyDescent="0.3">
      <c r="AF394" s="43">
        <f t="shared" si="197"/>
        <v>0</v>
      </c>
      <c r="AG394" s="43">
        <f t="shared" si="198"/>
        <v>0</v>
      </c>
      <c r="AH394" s="44">
        <f t="shared" si="199"/>
        <v>45759</v>
      </c>
      <c r="AI394" s="42"/>
      <c r="AJ394" s="45"/>
      <c r="AK394" s="45"/>
      <c r="AL394" s="45"/>
      <c r="AM394" s="45"/>
      <c r="AN394" s="45"/>
      <c r="AO394" s="45"/>
      <c r="AP394" s="45"/>
      <c r="AQ394" s="45"/>
      <c r="AR394" s="45"/>
      <c r="AS394" s="45"/>
      <c r="AT394" s="45"/>
      <c r="AU394" s="45"/>
      <c r="AV394" s="45"/>
      <c r="AW394" s="45"/>
      <c r="AX394" s="45"/>
      <c r="AY394" s="45"/>
      <c r="AZ394" s="45"/>
      <c r="BA394" s="45"/>
      <c r="BB394" s="45"/>
      <c r="BC394" s="45"/>
      <c r="BD394" s="42"/>
    </row>
    <row r="395" spans="32:56" hidden="1" x14ac:dyDescent="0.3">
      <c r="AF395" s="43">
        <f t="shared" si="197"/>
        <v>0</v>
      </c>
      <c r="AG395" s="43">
        <f t="shared" si="198"/>
        <v>0</v>
      </c>
      <c r="AH395" s="44">
        <f t="shared" si="199"/>
        <v>45760</v>
      </c>
      <c r="AI395" s="42"/>
      <c r="AJ395" s="45"/>
      <c r="AK395" s="45"/>
      <c r="AL395" s="45"/>
      <c r="AM395" s="45"/>
      <c r="AN395" s="45"/>
      <c r="AO395" s="45"/>
      <c r="AP395" s="45"/>
      <c r="AQ395" s="45"/>
      <c r="AR395" s="45"/>
      <c r="AS395" s="45"/>
      <c r="AT395" s="45"/>
      <c r="AU395" s="45"/>
      <c r="AV395" s="45"/>
      <c r="AW395" s="45"/>
      <c r="AX395" s="45"/>
      <c r="AY395" s="45"/>
      <c r="AZ395" s="45"/>
      <c r="BA395" s="45"/>
      <c r="BB395" s="45"/>
      <c r="BC395" s="45"/>
      <c r="BD395" s="42"/>
    </row>
    <row r="396" spans="32:56" hidden="1" x14ac:dyDescent="0.3">
      <c r="AF396" s="43">
        <f t="shared" si="197"/>
        <v>0</v>
      </c>
      <c r="AG396" s="43">
        <f t="shared" si="198"/>
        <v>0</v>
      </c>
      <c r="AH396" s="44">
        <f t="shared" si="199"/>
        <v>45761</v>
      </c>
      <c r="AI396" s="42"/>
      <c r="AJ396" s="45"/>
      <c r="AK396" s="45"/>
      <c r="AL396" s="45"/>
      <c r="AM396" s="45"/>
      <c r="AN396" s="45"/>
      <c r="AO396" s="45"/>
      <c r="AP396" s="45"/>
      <c r="AQ396" s="45"/>
      <c r="AR396" s="45"/>
      <c r="AS396" s="45"/>
      <c r="AT396" s="45"/>
      <c r="AU396" s="45"/>
      <c r="AV396" s="45"/>
      <c r="AW396" s="45"/>
      <c r="AX396" s="45"/>
      <c r="AY396" s="45"/>
      <c r="AZ396" s="45"/>
      <c r="BA396" s="45"/>
      <c r="BB396" s="45"/>
      <c r="BC396" s="45"/>
      <c r="BD396" s="42"/>
    </row>
    <row r="397" spans="32:56" hidden="1" x14ac:dyDescent="0.3">
      <c r="AF397" s="43">
        <f t="shared" si="197"/>
        <v>0</v>
      </c>
      <c r="AG397" s="43">
        <f t="shared" si="198"/>
        <v>0</v>
      </c>
      <c r="AH397" s="44">
        <f t="shared" si="199"/>
        <v>45762</v>
      </c>
      <c r="AI397" s="42"/>
      <c r="AJ397" s="45"/>
      <c r="AK397" s="45"/>
      <c r="AL397" s="45"/>
      <c r="AM397" s="45"/>
      <c r="AN397" s="45"/>
      <c r="AO397" s="45"/>
      <c r="AP397" s="45"/>
      <c r="AQ397" s="45"/>
      <c r="AR397" s="45"/>
      <c r="AS397" s="45"/>
      <c r="AT397" s="45"/>
      <c r="AU397" s="45"/>
      <c r="AV397" s="45"/>
      <c r="AW397" s="45"/>
      <c r="AX397" s="45"/>
      <c r="AY397" s="45"/>
      <c r="AZ397" s="45"/>
      <c r="BA397" s="45"/>
      <c r="BB397" s="45"/>
      <c r="BC397" s="45"/>
      <c r="BD397" s="42"/>
    </row>
    <row r="398" spans="32:56" hidden="1" x14ac:dyDescent="0.3">
      <c r="AF398" s="43">
        <f t="shared" si="197"/>
        <v>0</v>
      </c>
      <c r="AG398" s="43">
        <f t="shared" si="198"/>
        <v>0</v>
      </c>
      <c r="AH398" s="44">
        <f t="shared" si="199"/>
        <v>45763</v>
      </c>
      <c r="AI398" s="42"/>
      <c r="AJ398" s="45"/>
      <c r="AK398" s="45"/>
      <c r="AL398" s="45"/>
      <c r="AM398" s="45"/>
      <c r="AN398" s="45"/>
      <c r="AO398" s="45"/>
      <c r="AP398" s="45"/>
      <c r="AQ398" s="45"/>
      <c r="AR398" s="45"/>
      <c r="AS398" s="45"/>
      <c r="AT398" s="45"/>
      <c r="AU398" s="45"/>
      <c r="AV398" s="45"/>
      <c r="AW398" s="45"/>
      <c r="AX398" s="45"/>
      <c r="AY398" s="45"/>
      <c r="AZ398" s="45"/>
      <c r="BA398" s="45"/>
      <c r="BB398" s="45"/>
      <c r="BC398" s="45"/>
      <c r="BD398" s="42"/>
    </row>
    <row r="399" spans="32:56" hidden="1" x14ac:dyDescent="0.3">
      <c r="AF399" s="43">
        <f t="shared" si="197"/>
        <v>0</v>
      </c>
      <c r="AG399" s="43">
        <f t="shared" si="198"/>
        <v>0</v>
      </c>
      <c r="AH399" s="44">
        <f t="shared" si="199"/>
        <v>45764</v>
      </c>
      <c r="AI399" s="42"/>
      <c r="AJ399" s="45"/>
      <c r="AK399" s="45"/>
      <c r="AL399" s="45"/>
      <c r="AM399" s="45"/>
      <c r="AN399" s="45"/>
      <c r="AO399" s="45"/>
      <c r="AP399" s="45"/>
      <c r="AQ399" s="45"/>
      <c r="AR399" s="45"/>
      <c r="AS399" s="45"/>
      <c r="AT399" s="45"/>
      <c r="AU399" s="45"/>
      <c r="AV399" s="45"/>
      <c r="AW399" s="45"/>
      <c r="AX399" s="45"/>
      <c r="AY399" s="45"/>
      <c r="AZ399" s="45"/>
      <c r="BA399" s="45"/>
      <c r="BB399" s="45"/>
      <c r="BC399" s="45"/>
      <c r="BD399" s="42"/>
    </row>
    <row r="400" spans="32:56" hidden="1" x14ac:dyDescent="0.3">
      <c r="AF400" s="43">
        <f t="shared" si="197"/>
        <v>0</v>
      </c>
      <c r="AG400" s="43">
        <f t="shared" si="198"/>
        <v>0</v>
      </c>
      <c r="AH400" s="44">
        <f t="shared" si="199"/>
        <v>45765</v>
      </c>
      <c r="AI400" s="42"/>
      <c r="AJ400" s="45"/>
      <c r="AK400" s="45"/>
      <c r="AL400" s="45"/>
      <c r="AM400" s="45"/>
      <c r="AN400" s="45"/>
      <c r="AO400" s="45"/>
      <c r="AP400" s="45"/>
      <c r="AQ400" s="45"/>
      <c r="AR400" s="45"/>
      <c r="AS400" s="45"/>
      <c r="AT400" s="45"/>
      <c r="AU400" s="45"/>
      <c r="AV400" s="45"/>
      <c r="AW400" s="45"/>
      <c r="AX400" s="45"/>
      <c r="AY400" s="45"/>
      <c r="AZ400" s="45"/>
      <c r="BA400" s="45"/>
      <c r="BB400" s="45"/>
      <c r="BC400" s="45"/>
      <c r="BD400" s="42"/>
    </row>
    <row r="401" spans="32:56" hidden="1" x14ac:dyDescent="0.3">
      <c r="AF401" s="43">
        <f t="shared" si="197"/>
        <v>0</v>
      </c>
      <c r="AG401" s="43">
        <f t="shared" si="198"/>
        <v>0</v>
      </c>
      <c r="AH401" s="44">
        <f t="shared" si="199"/>
        <v>45766</v>
      </c>
      <c r="AI401" s="42"/>
      <c r="AJ401" s="45"/>
      <c r="AK401" s="45"/>
      <c r="AL401" s="45"/>
      <c r="AM401" s="45"/>
      <c r="AN401" s="45"/>
      <c r="AO401" s="45"/>
      <c r="AP401" s="45"/>
      <c r="AQ401" s="45"/>
      <c r="AR401" s="45"/>
      <c r="AS401" s="45"/>
      <c r="AT401" s="45"/>
      <c r="AU401" s="45"/>
      <c r="AV401" s="45"/>
      <c r="AW401" s="45"/>
      <c r="AX401" s="45"/>
      <c r="AY401" s="45"/>
      <c r="AZ401" s="45"/>
      <c r="BA401" s="45"/>
      <c r="BB401" s="45"/>
      <c r="BC401" s="45"/>
      <c r="BD401" s="42"/>
    </row>
    <row r="402" spans="32:56" hidden="1" x14ac:dyDescent="0.3">
      <c r="AF402" s="43">
        <f t="shared" si="197"/>
        <v>0</v>
      </c>
      <c r="AG402" s="43">
        <f t="shared" si="198"/>
        <v>0</v>
      </c>
      <c r="AH402" s="44">
        <f t="shared" si="199"/>
        <v>45767</v>
      </c>
      <c r="AI402" s="42"/>
      <c r="AJ402" s="45"/>
      <c r="AK402" s="45"/>
      <c r="AL402" s="45"/>
      <c r="AM402" s="45"/>
      <c r="AN402" s="45"/>
      <c r="AO402" s="45"/>
      <c r="AP402" s="45"/>
      <c r="AQ402" s="45"/>
      <c r="AR402" s="45"/>
      <c r="AS402" s="45"/>
      <c r="AT402" s="45"/>
      <c r="AU402" s="45"/>
      <c r="AV402" s="45"/>
      <c r="AW402" s="45"/>
      <c r="AX402" s="45"/>
      <c r="AY402" s="45"/>
      <c r="AZ402" s="45"/>
      <c r="BA402" s="45"/>
      <c r="BB402" s="45"/>
      <c r="BC402" s="45"/>
      <c r="BD402" s="42"/>
    </row>
    <row r="403" spans="32:56" hidden="1" x14ac:dyDescent="0.3">
      <c r="AF403" s="43">
        <f t="shared" si="197"/>
        <v>0</v>
      </c>
      <c r="AG403" s="43">
        <f t="shared" si="198"/>
        <v>0</v>
      </c>
      <c r="AH403" s="44">
        <f t="shared" si="199"/>
        <v>45768</v>
      </c>
      <c r="AI403" s="42"/>
      <c r="AJ403" s="45"/>
      <c r="AK403" s="45"/>
      <c r="AL403" s="45"/>
      <c r="AM403" s="45"/>
      <c r="AN403" s="45"/>
      <c r="AO403" s="45"/>
      <c r="AP403" s="45"/>
      <c r="AQ403" s="45"/>
      <c r="AR403" s="45"/>
      <c r="AS403" s="45"/>
      <c r="AT403" s="45"/>
      <c r="AU403" s="45"/>
      <c r="AV403" s="45"/>
      <c r="AW403" s="45"/>
      <c r="AX403" s="45"/>
      <c r="AY403" s="45"/>
      <c r="AZ403" s="45"/>
      <c r="BA403" s="45"/>
      <c r="BB403" s="45"/>
      <c r="BC403" s="45"/>
      <c r="BD403" s="42"/>
    </row>
    <row r="404" spans="32:56" hidden="1" x14ac:dyDescent="0.3">
      <c r="AF404" s="43">
        <f t="shared" si="197"/>
        <v>0</v>
      </c>
      <c r="AG404" s="43">
        <f t="shared" si="198"/>
        <v>0</v>
      </c>
      <c r="AH404" s="44">
        <f t="shared" si="199"/>
        <v>45769</v>
      </c>
      <c r="AI404" s="42"/>
      <c r="AJ404" s="45"/>
      <c r="AK404" s="45"/>
      <c r="AL404" s="45"/>
      <c r="AM404" s="45"/>
      <c r="AN404" s="45"/>
      <c r="AO404" s="45"/>
      <c r="AP404" s="45"/>
      <c r="AQ404" s="45"/>
      <c r="AR404" s="45"/>
      <c r="AS404" s="45"/>
      <c r="AT404" s="45"/>
      <c r="AU404" s="45"/>
      <c r="AV404" s="45"/>
      <c r="AW404" s="45"/>
      <c r="AX404" s="45"/>
      <c r="AY404" s="45"/>
      <c r="AZ404" s="45"/>
      <c r="BA404" s="45"/>
      <c r="BB404" s="45"/>
      <c r="BC404" s="45"/>
      <c r="BD404" s="42"/>
    </row>
    <row r="405" spans="32:56" hidden="1" x14ac:dyDescent="0.3">
      <c r="AF405" s="43">
        <f t="shared" si="197"/>
        <v>0</v>
      </c>
      <c r="AG405" s="43">
        <f t="shared" si="198"/>
        <v>0</v>
      </c>
      <c r="AH405" s="44">
        <f t="shared" si="199"/>
        <v>45770</v>
      </c>
      <c r="AI405" s="42"/>
      <c r="AJ405" s="45"/>
      <c r="AK405" s="45"/>
      <c r="AL405" s="45"/>
      <c r="AM405" s="45"/>
      <c r="AN405" s="45"/>
      <c r="AO405" s="45"/>
      <c r="AP405" s="45"/>
      <c r="AQ405" s="45"/>
      <c r="AR405" s="45"/>
      <c r="AS405" s="45"/>
      <c r="AT405" s="45"/>
      <c r="AU405" s="45"/>
      <c r="AV405" s="45"/>
      <c r="AW405" s="45"/>
      <c r="AX405" s="45"/>
      <c r="AY405" s="45"/>
      <c r="AZ405" s="45"/>
      <c r="BA405" s="45"/>
      <c r="BB405" s="45"/>
      <c r="BC405" s="45"/>
      <c r="BD405" s="42"/>
    </row>
    <row r="406" spans="32:56" hidden="1" x14ac:dyDescent="0.3">
      <c r="AF406" s="43">
        <f t="shared" si="197"/>
        <v>0</v>
      </c>
      <c r="AG406" s="43">
        <f t="shared" si="198"/>
        <v>0</v>
      </c>
      <c r="AH406" s="44">
        <f t="shared" si="199"/>
        <v>45771</v>
      </c>
      <c r="AI406" s="42"/>
      <c r="AJ406" s="45"/>
      <c r="AK406" s="45"/>
      <c r="AL406" s="45"/>
      <c r="AM406" s="45"/>
      <c r="AN406" s="45"/>
      <c r="AO406" s="45"/>
      <c r="AP406" s="45"/>
      <c r="AQ406" s="45"/>
      <c r="AR406" s="45"/>
      <c r="AS406" s="45"/>
      <c r="AT406" s="45"/>
      <c r="AU406" s="45"/>
      <c r="AV406" s="45"/>
      <c r="AW406" s="45"/>
      <c r="AX406" s="45"/>
      <c r="AY406" s="45"/>
      <c r="AZ406" s="45"/>
      <c r="BA406" s="45"/>
      <c r="BB406" s="45"/>
      <c r="BC406" s="45"/>
      <c r="BD406" s="42"/>
    </row>
    <row r="407" spans="32:56" hidden="1" x14ac:dyDescent="0.3">
      <c r="AF407" s="43">
        <f t="shared" si="197"/>
        <v>0</v>
      </c>
      <c r="AG407" s="43">
        <f t="shared" si="198"/>
        <v>0</v>
      </c>
      <c r="AH407" s="44">
        <f t="shared" si="199"/>
        <v>45772</v>
      </c>
      <c r="AI407" s="42"/>
      <c r="AJ407" s="45"/>
      <c r="AK407" s="45"/>
      <c r="AL407" s="45"/>
      <c r="AM407" s="45"/>
      <c r="AN407" s="45"/>
      <c r="AO407" s="45"/>
      <c r="AP407" s="45"/>
      <c r="AQ407" s="45"/>
      <c r="AR407" s="45"/>
      <c r="AS407" s="45"/>
      <c r="AT407" s="45"/>
      <c r="AU407" s="45"/>
      <c r="AV407" s="45"/>
      <c r="AW407" s="45"/>
      <c r="AX407" s="45"/>
      <c r="AY407" s="45"/>
      <c r="AZ407" s="45"/>
      <c r="BA407" s="45"/>
      <c r="BB407" s="45"/>
      <c r="BC407" s="45"/>
      <c r="BD407" s="42"/>
    </row>
    <row r="408" spans="32:56" hidden="1" x14ac:dyDescent="0.3">
      <c r="AF408" s="43">
        <f t="shared" si="197"/>
        <v>0</v>
      </c>
      <c r="AG408" s="43">
        <f t="shared" si="198"/>
        <v>0</v>
      </c>
      <c r="AH408" s="44">
        <f t="shared" si="199"/>
        <v>45773</v>
      </c>
      <c r="AI408" s="42"/>
      <c r="AJ408" s="45"/>
      <c r="AK408" s="45"/>
      <c r="AL408" s="45"/>
      <c r="AM408" s="45"/>
      <c r="AN408" s="45"/>
      <c r="AO408" s="45"/>
      <c r="AP408" s="45"/>
      <c r="AQ408" s="45"/>
      <c r="AR408" s="45"/>
      <c r="AS408" s="45"/>
      <c r="AT408" s="45"/>
      <c r="AU408" s="45"/>
      <c r="AV408" s="45"/>
      <c r="AW408" s="45"/>
      <c r="AX408" s="45"/>
      <c r="AY408" s="45"/>
      <c r="AZ408" s="45"/>
      <c r="BA408" s="45"/>
      <c r="BB408" s="45"/>
      <c r="BC408" s="45"/>
      <c r="BD408" s="42"/>
    </row>
    <row r="409" spans="32:56" hidden="1" x14ac:dyDescent="0.3">
      <c r="AF409" s="43">
        <f t="shared" si="197"/>
        <v>0</v>
      </c>
      <c r="AG409" s="43">
        <f t="shared" si="198"/>
        <v>0</v>
      </c>
      <c r="AH409" s="44">
        <f t="shared" si="199"/>
        <v>45774</v>
      </c>
      <c r="AI409" s="42"/>
      <c r="AJ409" s="45"/>
      <c r="AK409" s="45"/>
      <c r="AL409" s="45"/>
      <c r="AM409" s="45"/>
      <c r="AN409" s="45"/>
      <c r="AO409" s="45"/>
      <c r="AP409" s="45"/>
      <c r="AQ409" s="45"/>
      <c r="AR409" s="45"/>
      <c r="AS409" s="45"/>
      <c r="AT409" s="45"/>
      <c r="AU409" s="45"/>
      <c r="AV409" s="45"/>
      <c r="AW409" s="45"/>
      <c r="AX409" s="45"/>
      <c r="AY409" s="45"/>
      <c r="AZ409" s="45"/>
      <c r="BA409" s="45"/>
      <c r="BB409" s="45"/>
      <c r="BC409" s="45"/>
      <c r="BD409" s="42"/>
    </row>
    <row r="410" spans="32:56" hidden="1" x14ac:dyDescent="0.3">
      <c r="AF410" s="43">
        <f t="shared" si="197"/>
        <v>0</v>
      </c>
      <c r="AG410" s="43">
        <f t="shared" si="198"/>
        <v>0</v>
      </c>
      <c r="AH410" s="44">
        <f t="shared" si="199"/>
        <v>45775</v>
      </c>
      <c r="AI410" s="42"/>
      <c r="AJ410" s="45"/>
      <c r="AK410" s="45"/>
      <c r="AL410" s="45"/>
      <c r="AM410" s="45"/>
      <c r="AN410" s="45"/>
      <c r="AO410" s="45"/>
      <c r="AP410" s="45"/>
      <c r="AQ410" s="45"/>
      <c r="AR410" s="45"/>
      <c r="AS410" s="45"/>
      <c r="AT410" s="45"/>
      <c r="AU410" s="45"/>
      <c r="AV410" s="45"/>
      <c r="AW410" s="45"/>
      <c r="AX410" s="45"/>
      <c r="AY410" s="45"/>
      <c r="AZ410" s="45"/>
      <c r="BA410" s="45"/>
      <c r="BB410" s="45"/>
      <c r="BC410" s="45"/>
      <c r="BD410" s="42"/>
    </row>
    <row r="411" spans="32:56" hidden="1" x14ac:dyDescent="0.3">
      <c r="AF411" s="43">
        <f t="shared" si="197"/>
        <v>0</v>
      </c>
      <c r="AG411" s="43">
        <f t="shared" si="198"/>
        <v>0</v>
      </c>
      <c r="AH411" s="44">
        <f t="shared" si="199"/>
        <v>45776</v>
      </c>
      <c r="AI411" s="42"/>
      <c r="AJ411" s="45"/>
      <c r="AK411" s="45"/>
      <c r="AL411" s="45"/>
      <c r="AM411" s="45"/>
      <c r="AN411" s="45"/>
      <c r="AO411" s="45"/>
      <c r="AP411" s="45"/>
      <c r="AQ411" s="45"/>
      <c r="AR411" s="45"/>
      <c r="AS411" s="45"/>
      <c r="AT411" s="45"/>
      <c r="AU411" s="45"/>
      <c r="AV411" s="45"/>
      <c r="AW411" s="45"/>
      <c r="AX411" s="45"/>
      <c r="AY411" s="45"/>
      <c r="AZ411" s="45"/>
      <c r="BA411" s="45"/>
      <c r="BB411" s="45"/>
      <c r="BC411" s="45"/>
      <c r="BD411" s="42"/>
    </row>
    <row r="412" spans="32:56" hidden="1" x14ac:dyDescent="0.3">
      <c r="AF412" s="43">
        <f t="shared" si="197"/>
        <v>0</v>
      </c>
      <c r="AG412" s="43">
        <f t="shared" si="198"/>
        <v>0</v>
      </c>
      <c r="AH412" s="44">
        <f t="shared" si="199"/>
        <v>45777</v>
      </c>
      <c r="AI412" s="42"/>
      <c r="AJ412" s="45"/>
      <c r="AK412" s="45"/>
      <c r="AL412" s="45"/>
      <c r="AM412" s="45"/>
      <c r="AN412" s="45"/>
      <c r="AO412" s="45"/>
      <c r="AP412" s="45"/>
      <c r="AQ412" s="45"/>
      <c r="AR412" s="45"/>
      <c r="AS412" s="45"/>
      <c r="AT412" s="45"/>
      <c r="AU412" s="45"/>
      <c r="AV412" s="45"/>
      <c r="AW412" s="45"/>
      <c r="AX412" s="45"/>
      <c r="AY412" s="45"/>
      <c r="AZ412" s="45"/>
      <c r="BA412" s="45"/>
      <c r="BB412" s="45"/>
      <c r="BC412" s="45"/>
      <c r="BD412" s="42"/>
    </row>
    <row r="413" spans="32:56" hidden="1" x14ac:dyDescent="0.3">
      <c r="AF413" s="43">
        <f t="shared" si="197"/>
        <v>0</v>
      </c>
      <c r="AG413" s="43">
        <f t="shared" si="198"/>
        <v>0</v>
      </c>
      <c r="AH413" s="44" t="str">
        <f t="shared" si="199"/>
        <v/>
      </c>
      <c r="AI413" s="42"/>
      <c r="AJ413" s="45"/>
      <c r="AK413" s="45"/>
      <c r="AL413" s="45"/>
      <c r="AM413" s="45"/>
      <c r="AN413" s="45"/>
      <c r="AO413" s="45"/>
      <c r="AP413" s="45"/>
      <c r="AQ413" s="45"/>
      <c r="AR413" s="45"/>
      <c r="AS413" s="45"/>
      <c r="AT413" s="45"/>
      <c r="AU413" s="45"/>
      <c r="AV413" s="45"/>
      <c r="AW413" s="45"/>
      <c r="AX413" s="45"/>
      <c r="AY413" s="45"/>
      <c r="AZ413" s="45"/>
      <c r="BA413" s="45"/>
      <c r="BB413" s="45"/>
      <c r="BC413" s="45"/>
      <c r="BD413" s="42"/>
    </row>
    <row r="414" spans="32:56" hidden="1" x14ac:dyDescent="0.3">
      <c r="AF414" s="42"/>
      <c r="AG414" s="42"/>
      <c r="AH414" s="42"/>
      <c r="AI414" s="42"/>
      <c r="AJ414" s="42"/>
      <c r="AK414" s="42"/>
      <c r="AL414" s="42"/>
      <c r="AM414" s="42"/>
      <c r="AN414" s="42"/>
      <c r="AO414" s="42"/>
      <c r="AP414" s="42"/>
      <c r="AQ414" s="42"/>
      <c r="AR414" s="42"/>
      <c r="AS414" s="42"/>
      <c r="AT414" s="42"/>
      <c r="AU414" s="42"/>
      <c r="AV414" s="42"/>
      <c r="AW414" s="42"/>
      <c r="AX414" s="42"/>
      <c r="AY414" s="42"/>
      <c r="AZ414" s="42"/>
      <c r="BA414" s="42"/>
      <c r="BB414" s="42"/>
      <c r="BC414" s="42"/>
      <c r="BD414" s="42"/>
    </row>
    <row r="415" spans="32:56" hidden="1" x14ac:dyDescent="0.3"/>
    <row r="416" spans="32:56" hidden="1" x14ac:dyDescent="0.3">
      <c r="AF416" s="41"/>
      <c r="AG416" s="41"/>
      <c r="AH416" s="41"/>
      <c r="AI416" s="41"/>
      <c r="AJ416" s="41"/>
      <c r="AK416" s="41"/>
      <c r="AL416" s="41"/>
      <c r="AM416" s="41"/>
      <c r="AN416" s="41"/>
      <c r="AO416" s="41"/>
      <c r="AP416" s="41"/>
      <c r="AQ416" s="41"/>
      <c r="AR416" s="41"/>
      <c r="AS416" s="42"/>
      <c r="AT416" s="42"/>
      <c r="AU416" s="42"/>
      <c r="AV416" s="42"/>
      <c r="AW416" s="42"/>
      <c r="AX416" s="42"/>
      <c r="AY416" s="42"/>
      <c r="AZ416" s="41"/>
      <c r="BA416" s="42"/>
      <c r="BB416" s="17" t="s">
        <v>57</v>
      </c>
      <c r="BC416" s="48" t="s">
        <v>58</v>
      </c>
      <c r="BD416" s="42"/>
    </row>
    <row r="417" spans="32:56" hidden="1" x14ac:dyDescent="0.3">
      <c r="AF417" s="41"/>
      <c r="AG417" s="41"/>
      <c r="AH417" s="41"/>
      <c r="AI417" s="41"/>
      <c r="AJ417" s="41"/>
      <c r="AK417" s="41"/>
      <c r="AL417" s="41"/>
      <c r="AM417" s="41"/>
      <c r="AN417" s="41"/>
      <c r="AO417" s="41"/>
      <c r="AP417" s="41"/>
      <c r="AQ417" s="41"/>
      <c r="AR417" s="41"/>
      <c r="AS417" s="42"/>
      <c r="AT417" s="42"/>
      <c r="AU417" s="42"/>
      <c r="AV417" s="42"/>
      <c r="AW417" s="42"/>
      <c r="AX417" s="42"/>
      <c r="AY417" s="42"/>
      <c r="AZ417" s="41"/>
      <c r="BA417" s="42"/>
      <c r="BB417" s="18" t="s">
        <v>59</v>
      </c>
      <c r="BC417" s="48" t="s">
        <v>60</v>
      </c>
      <c r="BD417" s="42"/>
    </row>
    <row r="418" spans="32:56" ht="15" hidden="1" thickBot="1" x14ac:dyDescent="0.35">
      <c r="AF418" s="41"/>
      <c r="AG418" s="41"/>
      <c r="AH418" s="41"/>
      <c r="AI418" s="41"/>
      <c r="AJ418" s="41"/>
      <c r="AK418" s="41"/>
      <c r="AL418" s="41"/>
      <c r="AM418" s="41"/>
      <c r="AN418" s="41"/>
      <c r="AO418" s="41"/>
      <c r="AP418" s="41"/>
      <c r="AQ418" s="41"/>
      <c r="AR418" s="41"/>
      <c r="AS418" s="41"/>
      <c r="AT418" s="41"/>
      <c r="AU418" s="41"/>
      <c r="AV418" s="41"/>
      <c r="AW418" s="41"/>
      <c r="AX418" s="41"/>
      <c r="AY418" s="41"/>
      <c r="AZ418" s="41"/>
      <c r="BA418" s="42"/>
      <c r="BB418" s="19" t="s">
        <v>61</v>
      </c>
      <c r="BC418" s="48" t="s">
        <v>62</v>
      </c>
      <c r="BD418" s="42"/>
    </row>
    <row r="419" spans="32:56" hidden="1" x14ac:dyDescent="0.3">
      <c r="AF419" s="42"/>
      <c r="AG419" s="42"/>
      <c r="AH419" s="42"/>
      <c r="AI419" s="233" t="s">
        <v>63</v>
      </c>
      <c r="AJ419" s="234"/>
      <c r="AK419" s="86"/>
      <c r="AL419" s="86"/>
      <c r="AM419" s="120"/>
      <c r="AN419" s="120"/>
      <c r="AO419" s="219">
        <v>45778</v>
      </c>
      <c r="AP419" s="220"/>
      <c r="AQ419" s="42"/>
      <c r="AR419" s="42"/>
      <c r="AS419" s="221" t="s">
        <v>64</v>
      </c>
      <c r="AT419" s="222"/>
      <c r="AU419" s="225" t="str">
        <f>TEXT(AO419,"mmmm")</f>
        <v>mai</v>
      </c>
      <c r="AV419" s="225"/>
      <c r="AW419" s="225"/>
      <c r="AX419" s="225"/>
      <c r="AY419" s="226"/>
      <c r="AZ419" s="41"/>
      <c r="BA419" s="42"/>
      <c r="BB419" s="20" t="s">
        <v>36</v>
      </c>
      <c r="BC419" s="48" t="s">
        <v>65</v>
      </c>
      <c r="BD419" s="42"/>
    </row>
    <row r="420" spans="32:56" ht="15" hidden="1" thickBot="1" x14ac:dyDescent="0.35">
      <c r="AF420" s="42"/>
      <c r="AG420" s="42"/>
      <c r="AH420" s="42"/>
      <c r="AI420" s="229" t="s">
        <v>66</v>
      </c>
      <c r="AJ420" s="230"/>
      <c r="AK420" s="87"/>
      <c r="AL420" s="87"/>
      <c r="AM420" s="119"/>
      <c r="AN420" s="119"/>
      <c r="AO420" s="231">
        <f>EOMONTH(AO419,0)</f>
        <v>45808</v>
      </c>
      <c r="AP420" s="232"/>
      <c r="AQ420" s="42"/>
      <c r="AR420" s="42"/>
      <c r="AS420" s="223"/>
      <c r="AT420" s="224"/>
      <c r="AU420" s="227"/>
      <c r="AV420" s="227"/>
      <c r="AW420" s="227"/>
      <c r="AX420" s="227"/>
      <c r="AY420" s="228"/>
      <c r="AZ420" s="41"/>
      <c r="BA420" s="42"/>
      <c r="BB420" s="21" t="s">
        <v>67</v>
      </c>
      <c r="BC420" s="48" t="s">
        <v>68</v>
      </c>
      <c r="BD420" s="42"/>
    </row>
    <row r="421" spans="32:56" ht="15" hidden="1" thickBot="1" x14ac:dyDescent="0.35">
      <c r="AF421" s="41"/>
      <c r="AG421" s="41"/>
      <c r="AH421" s="41"/>
      <c r="AI421" s="41"/>
      <c r="AJ421" s="41"/>
      <c r="AK421" s="41"/>
      <c r="AL421" s="41"/>
      <c r="AM421" s="41"/>
      <c r="AN421" s="41"/>
      <c r="AO421" s="41"/>
      <c r="AP421" s="41"/>
      <c r="AQ421" s="41"/>
      <c r="AR421" s="41"/>
      <c r="AS421" s="41"/>
      <c r="AT421" s="41"/>
      <c r="AU421" s="41"/>
      <c r="AV421" s="41"/>
      <c r="AW421" s="41"/>
      <c r="AX421" s="41"/>
      <c r="AY421" s="41"/>
      <c r="AZ421" s="41"/>
      <c r="BA421" s="42"/>
      <c r="BB421" s="22" t="s">
        <v>69</v>
      </c>
      <c r="BC421" s="48" t="s">
        <v>70</v>
      </c>
      <c r="BD421" s="42"/>
    </row>
    <row r="422" spans="32:56" ht="15.6" hidden="1" x14ac:dyDescent="0.3">
      <c r="AF422" s="41"/>
      <c r="AG422" s="41"/>
      <c r="AH422" s="42"/>
      <c r="AI422" s="23" t="s">
        <v>71</v>
      </c>
      <c r="AJ422" s="24">
        <f>COUNTIF(AJ430:AJ460,"P")</f>
        <v>0</v>
      </c>
      <c r="AK422" s="54"/>
      <c r="AL422" s="54"/>
      <c r="AM422" s="123"/>
      <c r="AN422" s="123"/>
      <c r="AO422" s="25">
        <f t="shared" ref="AO422:BC422" si="200">COUNTIF(AO430:AO460,"P")</f>
        <v>0</v>
      </c>
      <c r="AP422" s="25">
        <f t="shared" si="200"/>
        <v>0</v>
      </c>
      <c r="AQ422" s="25">
        <f t="shared" si="200"/>
        <v>0</v>
      </c>
      <c r="AR422" s="25">
        <f t="shared" si="200"/>
        <v>0</v>
      </c>
      <c r="AS422" s="25">
        <f t="shared" si="200"/>
        <v>0</v>
      </c>
      <c r="AT422" s="25">
        <f t="shared" si="200"/>
        <v>0</v>
      </c>
      <c r="AU422" s="25">
        <f t="shared" si="200"/>
        <v>0</v>
      </c>
      <c r="AV422" s="25">
        <f t="shared" si="200"/>
        <v>0</v>
      </c>
      <c r="AW422" s="25">
        <f t="shared" si="200"/>
        <v>0</v>
      </c>
      <c r="AX422" s="25">
        <f t="shared" si="200"/>
        <v>0</v>
      </c>
      <c r="AY422" s="25">
        <f t="shared" si="200"/>
        <v>0</v>
      </c>
      <c r="AZ422" s="25">
        <f t="shared" si="200"/>
        <v>0</v>
      </c>
      <c r="BA422" s="25">
        <f t="shared" si="200"/>
        <v>0</v>
      </c>
      <c r="BB422" s="25">
        <f t="shared" si="200"/>
        <v>0</v>
      </c>
      <c r="BC422" s="26">
        <f t="shared" si="200"/>
        <v>0</v>
      </c>
      <c r="BD422" s="42"/>
    </row>
    <row r="423" spans="32:56" ht="15.6" hidden="1" x14ac:dyDescent="0.3">
      <c r="AF423" s="41"/>
      <c r="AG423" s="41"/>
      <c r="AH423" s="42"/>
      <c r="AI423" s="60" t="s">
        <v>86</v>
      </c>
      <c r="AJ423" s="28">
        <f>0+0</f>
        <v>0</v>
      </c>
      <c r="AK423" s="88"/>
      <c r="AL423" s="88"/>
      <c r="AM423" s="124"/>
      <c r="AN423" s="124"/>
      <c r="AO423" s="29">
        <f t="shared" ref="AO423:BC423" si="201">0+0</f>
        <v>0</v>
      </c>
      <c r="AP423" s="29">
        <f t="shared" si="201"/>
        <v>0</v>
      </c>
      <c r="AQ423" s="29">
        <f t="shared" si="201"/>
        <v>0</v>
      </c>
      <c r="AR423" s="29">
        <f t="shared" si="201"/>
        <v>0</v>
      </c>
      <c r="AS423" s="29">
        <f t="shared" si="201"/>
        <v>0</v>
      </c>
      <c r="AT423" s="29">
        <f t="shared" si="201"/>
        <v>0</v>
      </c>
      <c r="AU423" s="29">
        <f t="shared" si="201"/>
        <v>0</v>
      </c>
      <c r="AV423" s="29">
        <f t="shared" si="201"/>
        <v>0</v>
      </c>
      <c r="AW423" s="29">
        <f t="shared" si="201"/>
        <v>0</v>
      </c>
      <c r="AX423" s="29">
        <f>0+0</f>
        <v>0</v>
      </c>
      <c r="AY423" s="29">
        <f t="shared" si="201"/>
        <v>0</v>
      </c>
      <c r="AZ423" s="29">
        <f t="shared" si="201"/>
        <v>0</v>
      </c>
      <c r="BA423" s="29">
        <f t="shared" si="201"/>
        <v>0</v>
      </c>
      <c r="BB423" s="29">
        <f t="shared" si="201"/>
        <v>0</v>
      </c>
      <c r="BC423" s="30">
        <f t="shared" si="201"/>
        <v>0</v>
      </c>
      <c r="BD423" s="42"/>
    </row>
    <row r="424" spans="32:56" ht="15.6" hidden="1" x14ac:dyDescent="0.3">
      <c r="AF424" s="41"/>
      <c r="AG424" s="41"/>
      <c r="AH424" s="42"/>
      <c r="AI424" s="27" t="s">
        <v>87</v>
      </c>
      <c r="AJ424" s="28">
        <f>0+0</f>
        <v>0</v>
      </c>
      <c r="AK424" s="88"/>
      <c r="AL424" s="88"/>
      <c r="AM424" s="124"/>
      <c r="AN424" s="124"/>
      <c r="AO424" s="29">
        <f t="shared" ref="AO424:BC424" si="202">0+0</f>
        <v>0</v>
      </c>
      <c r="AP424" s="29">
        <f t="shared" si="202"/>
        <v>0</v>
      </c>
      <c r="AQ424" s="29">
        <f t="shared" si="202"/>
        <v>0</v>
      </c>
      <c r="AR424" s="29">
        <f t="shared" si="202"/>
        <v>0</v>
      </c>
      <c r="AS424" s="29">
        <f t="shared" si="202"/>
        <v>0</v>
      </c>
      <c r="AT424" s="29">
        <f t="shared" si="202"/>
        <v>0</v>
      </c>
      <c r="AU424" s="29">
        <f t="shared" si="202"/>
        <v>0</v>
      </c>
      <c r="AV424" s="29">
        <f t="shared" si="202"/>
        <v>0</v>
      </c>
      <c r="AW424" s="29">
        <f t="shared" si="202"/>
        <v>0</v>
      </c>
      <c r="AX424" s="29">
        <f t="shared" si="202"/>
        <v>0</v>
      </c>
      <c r="AY424" s="29">
        <f t="shared" si="202"/>
        <v>0</v>
      </c>
      <c r="AZ424" s="29">
        <f t="shared" si="202"/>
        <v>0</v>
      </c>
      <c r="BA424" s="29">
        <f t="shared" si="202"/>
        <v>0</v>
      </c>
      <c r="BB424" s="29">
        <f t="shared" si="202"/>
        <v>0</v>
      </c>
      <c r="BC424" s="30">
        <f t="shared" si="202"/>
        <v>0</v>
      </c>
      <c r="BD424" s="42"/>
    </row>
    <row r="425" spans="32:56" ht="16.2" hidden="1" thickBot="1" x14ac:dyDescent="0.35">
      <c r="AF425" s="41"/>
      <c r="AG425" s="41"/>
      <c r="AH425" s="42"/>
      <c r="AI425" s="31" t="s">
        <v>72</v>
      </c>
      <c r="AJ425" s="32">
        <f t="shared" ref="AJ425" si="203">PRODUCT(AJ422,0)+AJ423+AJ424</f>
        <v>0</v>
      </c>
      <c r="AK425" s="70"/>
      <c r="AL425" s="70"/>
      <c r="AM425" s="125"/>
      <c r="AN425" s="125"/>
      <c r="AO425" s="33">
        <f t="shared" ref="AO425" si="204">PRODUCT(AO422,0)+AO423+AO424</f>
        <v>0</v>
      </c>
      <c r="AP425" s="33">
        <f t="shared" ref="AP425" si="205">PRODUCT(AP422,0)+AP423+AP424</f>
        <v>0</v>
      </c>
      <c r="AQ425" s="33">
        <f t="shared" ref="AQ425" si="206">PRODUCT(AQ422,0)+AQ423+AQ424</f>
        <v>0</v>
      </c>
      <c r="AR425" s="33">
        <f t="shared" ref="AR425" si="207">PRODUCT(AR422,0)+AR423+AR424</f>
        <v>0</v>
      </c>
      <c r="AS425" s="33">
        <f t="shared" ref="AS425" si="208">PRODUCT(AS422,0)+AS423+AS424</f>
        <v>0</v>
      </c>
      <c r="AT425" s="33">
        <f t="shared" ref="AT425" si="209">PRODUCT(AT422,0)+AT423+AT424</f>
        <v>0</v>
      </c>
      <c r="AU425" s="33">
        <f t="shared" ref="AU425" si="210">PRODUCT(AU422,0)+AU423+AU424</f>
        <v>0</v>
      </c>
      <c r="AV425" s="33">
        <f t="shared" ref="AV425" si="211">PRODUCT(AV422,0)+AV423+AV424</f>
        <v>0</v>
      </c>
      <c r="AW425" s="33">
        <f t="shared" ref="AW425" si="212">PRODUCT(AW422,0)+AW423+AW424</f>
        <v>0</v>
      </c>
      <c r="AX425" s="33">
        <f t="shared" ref="AX425" si="213">PRODUCT(AX422,0)+AX423+AX424</f>
        <v>0</v>
      </c>
      <c r="AY425" s="33">
        <f t="shared" ref="AY425" si="214">PRODUCT(AY422,0)+AY423+AY424</f>
        <v>0</v>
      </c>
      <c r="AZ425" s="33">
        <f t="shared" ref="AZ425" si="215">PRODUCT(AZ422,0)+AZ423+AZ424</f>
        <v>0</v>
      </c>
      <c r="BA425" s="33">
        <f t="shared" ref="BA425" si="216">PRODUCT(BA422,0)+BA423+BA424</f>
        <v>0</v>
      </c>
      <c r="BB425" s="33">
        <f t="shared" ref="BB425" si="217">PRODUCT(BB422,0)+BB423+BB424</f>
        <v>0</v>
      </c>
      <c r="BC425" s="34">
        <f t="shared" ref="BC425" si="218">PRODUCT(BC422,0)+BC423+BC424</f>
        <v>0</v>
      </c>
      <c r="BD425" s="42"/>
    </row>
    <row r="426" spans="32:56" ht="15" hidden="1" thickBot="1" x14ac:dyDescent="0.35">
      <c r="AF426" s="41"/>
      <c r="AG426" s="41"/>
      <c r="AH426" s="42"/>
      <c r="AI426" s="41"/>
      <c r="AJ426" s="43"/>
      <c r="AK426" s="43"/>
      <c r="AL426" s="43"/>
      <c r="AM426" s="43"/>
      <c r="AN426" s="43"/>
      <c r="AO426" s="43"/>
      <c r="AP426" s="43"/>
      <c r="AQ426" s="43"/>
      <c r="AR426" s="43"/>
      <c r="AS426" s="43"/>
      <c r="AT426" s="43"/>
      <c r="AU426" s="43"/>
      <c r="AV426" s="43"/>
      <c r="AW426" s="43"/>
      <c r="AX426" s="43"/>
      <c r="AY426" s="43"/>
      <c r="AZ426" s="43"/>
      <c r="BA426" s="43"/>
      <c r="BB426" s="43"/>
      <c r="BC426" s="43"/>
      <c r="BD426" s="42"/>
    </row>
    <row r="427" spans="32:56" hidden="1" x14ac:dyDescent="0.3">
      <c r="AF427" s="41"/>
      <c r="AG427" s="41"/>
      <c r="AH427" s="42"/>
      <c r="AI427" s="235" t="s">
        <v>73</v>
      </c>
      <c r="AJ427" s="35">
        <v>45413</v>
      </c>
      <c r="AK427" s="35"/>
      <c r="AL427" s="35"/>
      <c r="AM427" s="121"/>
      <c r="AN427" s="121"/>
      <c r="AO427" s="35">
        <v>45413</v>
      </c>
      <c r="AP427" s="35">
        <v>45413</v>
      </c>
      <c r="AQ427" s="35">
        <v>45413</v>
      </c>
      <c r="AR427" s="35">
        <v>45413</v>
      </c>
      <c r="AS427" s="35">
        <v>45413</v>
      </c>
      <c r="AT427" s="35">
        <v>45413</v>
      </c>
      <c r="AU427" s="35">
        <v>45413</v>
      </c>
      <c r="AV427" s="35">
        <v>45413</v>
      </c>
      <c r="AW427" s="35">
        <v>45413</v>
      </c>
      <c r="AX427" s="35">
        <v>45413</v>
      </c>
      <c r="AY427" s="35">
        <v>45413</v>
      </c>
      <c r="AZ427" s="35"/>
      <c r="BA427" s="36"/>
      <c r="BB427" s="35"/>
      <c r="BC427" s="36"/>
      <c r="BD427" s="42"/>
    </row>
    <row r="428" spans="32:56" ht="15" hidden="1" thickBot="1" x14ac:dyDescent="0.35">
      <c r="AF428" s="41"/>
      <c r="AG428" s="41"/>
      <c r="AH428" s="42"/>
      <c r="AI428" s="236"/>
      <c r="AJ428" s="37">
        <v>45443</v>
      </c>
      <c r="AK428" s="37"/>
      <c r="AL428" s="37"/>
      <c r="AM428" s="122"/>
      <c r="AN428" s="122"/>
      <c r="AO428" s="37">
        <v>45443</v>
      </c>
      <c r="AP428" s="37">
        <v>45443</v>
      </c>
      <c r="AQ428" s="37">
        <v>45443</v>
      </c>
      <c r="AR428" s="37">
        <v>45443</v>
      </c>
      <c r="AS428" s="37">
        <v>45443</v>
      </c>
      <c r="AT428" s="37">
        <v>45443</v>
      </c>
      <c r="AU428" s="37">
        <v>45443</v>
      </c>
      <c r="AV428" s="37">
        <v>45443</v>
      </c>
      <c r="AW428" s="37">
        <v>45443</v>
      </c>
      <c r="AX428" s="37">
        <v>45443</v>
      </c>
      <c r="AY428" s="37">
        <v>45443</v>
      </c>
      <c r="AZ428" s="37"/>
      <c r="BA428" s="38"/>
      <c r="BB428" s="37"/>
      <c r="BC428" s="38"/>
      <c r="BD428" s="42"/>
    </row>
    <row r="429" spans="32:56" ht="15" hidden="1" thickBot="1" x14ac:dyDescent="0.35">
      <c r="AF429" s="43" t="s">
        <v>4</v>
      </c>
      <c r="AG429" s="43" t="s">
        <v>6</v>
      </c>
      <c r="AH429" s="42"/>
      <c r="AI429" s="39" t="s">
        <v>74</v>
      </c>
      <c r="AJ429" s="40"/>
      <c r="AK429" s="40"/>
      <c r="AL429" s="40"/>
      <c r="AM429" s="40"/>
      <c r="AN429" s="40"/>
      <c r="AO429" s="40"/>
      <c r="AP429" s="40"/>
      <c r="AQ429" s="40"/>
      <c r="AR429" s="40"/>
      <c r="AS429" s="40"/>
      <c r="AT429" s="40"/>
      <c r="AU429" s="40"/>
      <c r="AV429" s="40"/>
      <c r="AW429" s="40"/>
      <c r="AX429" s="40"/>
      <c r="AY429" s="40"/>
      <c r="AZ429" s="40"/>
      <c r="BA429" s="40"/>
      <c r="BB429" s="40"/>
      <c r="BC429" s="40"/>
      <c r="BD429" s="42"/>
    </row>
    <row r="430" spans="32:56" hidden="1" x14ac:dyDescent="0.3">
      <c r="AF430" s="43">
        <f>COUNTIFS($AJ$426:$BC$426,"MAT",AJ430:BC430,"P")</f>
        <v>0</v>
      </c>
      <c r="AG430" s="43">
        <f>COUNTIFS($AJ$426:$BC$426,"PRIM",AJ430:BC430,"P")</f>
        <v>0</v>
      </c>
      <c r="AH430" s="44">
        <f>AO419</f>
        <v>45778</v>
      </c>
      <c r="AI430" s="42"/>
      <c r="AJ430" s="45"/>
      <c r="AK430" s="45"/>
      <c r="AL430" s="45"/>
      <c r="AM430" s="45"/>
      <c r="AN430" s="45"/>
      <c r="AO430" s="45"/>
      <c r="AP430" s="45"/>
      <c r="AQ430" s="45"/>
      <c r="AR430" s="45"/>
      <c r="AS430" s="45"/>
      <c r="AT430" s="45"/>
      <c r="AU430" s="45"/>
      <c r="AV430" s="45"/>
      <c r="AW430" s="45"/>
      <c r="AX430" s="45"/>
      <c r="AY430" s="45"/>
      <c r="AZ430" s="45"/>
      <c r="BA430" s="45"/>
      <c r="BB430" s="45"/>
      <c r="BC430" s="45"/>
      <c r="BD430" s="42"/>
    </row>
    <row r="431" spans="32:56" hidden="1" x14ac:dyDescent="0.3">
      <c r="AF431" s="43">
        <f t="shared" ref="AF431:AF460" si="219">COUNTIFS($AJ$426:$BC$426,"MAT",AJ431:BC431,"P")</f>
        <v>0</v>
      </c>
      <c r="AG431" s="43">
        <f t="shared" ref="AG431:AG460" si="220">COUNTIFS($AJ$426:$BC$426,"PRIM",AJ431:BC431,"P")</f>
        <v>0</v>
      </c>
      <c r="AH431" s="44">
        <f t="shared" ref="AH431:AH460" si="221">IFERROR(IF(AH430+1&gt;$AO$420,"",AH430+1),"")</f>
        <v>45779</v>
      </c>
      <c r="AI431" s="42"/>
      <c r="AJ431" s="45"/>
      <c r="AK431" s="45"/>
      <c r="AL431" s="45"/>
      <c r="AM431" s="45"/>
      <c r="AN431" s="45"/>
      <c r="AO431" s="45"/>
      <c r="AP431" s="45"/>
      <c r="AQ431" s="45"/>
      <c r="AR431" s="45"/>
      <c r="AS431" s="45"/>
      <c r="AT431" s="45"/>
      <c r="AU431" s="45"/>
      <c r="AV431" s="45"/>
      <c r="AW431" s="45"/>
      <c r="AX431" s="45"/>
      <c r="AY431" s="45"/>
      <c r="AZ431" s="45"/>
      <c r="BA431" s="45"/>
      <c r="BB431" s="45"/>
      <c r="BC431" s="45"/>
      <c r="BD431" s="42"/>
    </row>
    <row r="432" spans="32:56" hidden="1" x14ac:dyDescent="0.3">
      <c r="AF432" s="43">
        <f t="shared" si="219"/>
        <v>0</v>
      </c>
      <c r="AG432" s="43">
        <f t="shared" si="220"/>
        <v>0</v>
      </c>
      <c r="AH432" s="44">
        <f t="shared" si="221"/>
        <v>45780</v>
      </c>
      <c r="AI432" s="42"/>
      <c r="AJ432" s="45"/>
      <c r="AK432" s="45"/>
      <c r="AL432" s="45"/>
      <c r="AM432" s="45"/>
      <c r="AN432" s="45"/>
      <c r="AO432" s="45"/>
      <c r="AP432" s="45"/>
      <c r="AQ432" s="45"/>
      <c r="AR432" s="45"/>
      <c r="AS432" s="45"/>
      <c r="AT432" s="45"/>
      <c r="AU432" s="45"/>
      <c r="AV432" s="45"/>
      <c r="AW432" s="45"/>
      <c r="AX432" s="45"/>
      <c r="AY432" s="45"/>
      <c r="AZ432" s="45"/>
      <c r="BA432" s="45"/>
      <c r="BB432" s="45"/>
      <c r="BC432" s="45"/>
      <c r="BD432" s="42"/>
    </row>
    <row r="433" spans="32:56" hidden="1" x14ac:dyDescent="0.3">
      <c r="AF433" s="43">
        <f t="shared" si="219"/>
        <v>0</v>
      </c>
      <c r="AG433" s="43">
        <f t="shared" si="220"/>
        <v>0</v>
      </c>
      <c r="AH433" s="44">
        <f t="shared" si="221"/>
        <v>45781</v>
      </c>
      <c r="AI433" s="42"/>
      <c r="AJ433" s="45"/>
      <c r="AK433" s="45"/>
      <c r="AL433" s="45"/>
      <c r="AM433" s="45"/>
      <c r="AN433" s="45"/>
      <c r="AO433" s="45"/>
      <c r="AP433" s="45"/>
      <c r="AQ433" s="45"/>
      <c r="AR433" s="45"/>
      <c r="AS433" s="45"/>
      <c r="AT433" s="45"/>
      <c r="AU433" s="45"/>
      <c r="AV433" s="45"/>
      <c r="AW433" s="45"/>
      <c r="AX433" s="45"/>
      <c r="AY433" s="45"/>
      <c r="AZ433" s="45"/>
      <c r="BA433" s="45"/>
      <c r="BB433" s="45"/>
      <c r="BC433" s="45"/>
      <c r="BD433" s="42"/>
    </row>
    <row r="434" spans="32:56" hidden="1" x14ac:dyDescent="0.3">
      <c r="AF434" s="43">
        <f t="shared" si="219"/>
        <v>0</v>
      </c>
      <c r="AG434" s="43">
        <f t="shared" si="220"/>
        <v>0</v>
      </c>
      <c r="AH434" s="44">
        <f t="shared" si="221"/>
        <v>45782</v>
      </c>
      <c r="AI434" s="42"/>
      <c r="AJ434" s="45"/>
      <c r="AK434" s="45"/>
      <c r="AL434" s="45"/>
      <c r="AM434" s="45"/>
      <c r="AN434" s="45"/>
      <c r="AO434" s="45"/>
      <c r="AP434" s="45"/>
      <c r="AQ434" s="45"/>
      <c r="AR434" s="45"/>
      <c r="AS434" s="45"/>
      <c r="AT434" s="45"/>
      <c r="AU434" s="45"/>
      <c r="AV434" s="45"/>
      <c r="AW434" s="45"/>
      <c r="AX434" s="45"/>
      <c r="AY434" s="45"/>
      <c r="AZ434" s="45"/>
      <c r="BA434" s="45"/>
      <c r="BB434" s="45"/>
      <c r="BC434" s="45"/>
      <c r="BD434" s="42"/>
    </row>
    <row r="435" spans="32:56" hidden="1" x14ac:dyDescent="0.3">
      <c r="AF435" s="43">
        <f t="shared" si="219"/>
        <v>0</v>
      </c>
      <c r="AG435" s="43">
        <f t="shared" si="220"/>
        <v>0</v>
      </c>
      <c r="AH435" s="44">
        <f t="shared" si="221"/>
        <v>45783</v>
      </c>
      <c r="AI435" s="42"/>
      <c r="AJ435" s="45"/>
      <c r="AK435" s="45"/>
      <c r="AL435" s="45"/>
      <c r="AM435" s="45"/>
      <c r="AN435" s="45"/>
      <c r="AO435" s="45"/>
      <c r="AP435" s="45"/>
      <c r="AQ435" s="45"/>
      <c r="AR435" s="45"/>
      <c r="AS435" s="45"/>
      <c r="AT435" s="45"/>
      <c r="AU435" s="45"/>
      <c r="AV435" s="45"/>
      <c r="AW435" s="45"/>
      <c r="AX435" s="45"/>
      <c r="AY435" s="45"/>
      <c r="AZ435" s="45"/>
      <c r="BA435" s="45"/>
      <c r="BB435" s="45"/>
      <c r="BC435" s="45"/>
      <c r="BD435" s="42"/>
    </row>
    <row r="436" spans="32:56" hidden="1" x14ac:dyDescent="0.3">
      <c r="AF436" s="43">
        <f t="shared" si="219"/>
        <v>0</v>
      </c>
      <c r="AG436" s="43">
        <f t="shared" si="220"/>
        <v>0</v>
      </c>
      <c r="AH436" s="44">
        <f t="shared" si="221"/>
        <v>45784</v>
      </c>
      <c r="AI436" s="42"/>
      <c r="AJ436" s="45"/>
      <c r="AK436" s="45"/>
      <c r="AL436" s="45"/>
      <c r="AM436" s="45"/>
      <c r="AN436" s="45"/>
      <c r="AO436" s="45"/>
      <c r="AP436" s="45"/>
      <c r="AQ436" s="45"/>
      <c r="AR436" s="45"/>
      <c r="AS436" s="45"/>
      <c r="AT436" s="45"/>
      <c r="AU436" s="45"/>
      <c r="AV436" s="45"/>
      <c r="AW436" s="45"/>
      <c r="AX436" s="45"/>
      <c r="AY436" s="45"/>
      <c r="AZ436" s="45"/>
      <c r="BA436" s="45"/>
      <c r="BB436" s="45"/>
      <c r="BC436" s="45"/>
      <c r="BD436" s="42"/>
    </row>
    <row r="437" spans="32:56" hidden="1" x14ac:dyDescent="0.3">
      <c r="AF437" s="43">
        <f t="shared" si="219"/>
        <v>0</v>
      </c>
      <c r="AG437" s="43">
        <f t="shared" si="220"/>
        <v>0</v>
      </c>
      <c r="AH437" s="44">
        <f t="shared" si="221"/>
        <v>45785</v>
      </c>
      <c r="AI437" s="42"/>
      <c r="AJ437" s="45"/>
      <c r="AK437" s="45"/>
      <c r="AL437" s="45"/>
      <c r="AM437" s="45"/>
      <c r="AN437" s="45"/>
      <c r="AO437" s="45"/>
      <c r="AP437" s="45"/>
      <c r="AQ437" s="45"/>
      <c r="AR437" s="45"/>
      <c r="AS437" s="45"/>
      <c r="AT437" s="45"/>
      <c r="AU437" s="45"/>
      <c r="AV437" s="45"/>
      <c r="AW437" s="45"/>
      <c r="AX437" s="45"/>
      <c r="AY437" s="45"/>
      <c r="AZ437" s="45"/>
      <c r="BA437" s="45"/>
      <c r="BB437" s="45"/>
      <c r="BC437" s="45"/>
      <c r="BD437" s="42"/>
    </row>
    <row r="438" spans="32:56" hidden="1" x14ac:dyDescent="0.3">
      <c r="AF438" s="43">
        <f t="shared" si="219"/>
        <v>0</v>
      </c>
      <c r="AG438" s="43">
        <f t="shared" si="220"/>
        <v>0</v>
      </c>
      <c r="AH438" s="44">
        <f t="shared" si="221"/>
        <v>45786</v>
      </c>
      <c r="AI438" s="42"/>
      <c r="AJ438" s="45"/>
      <c r="AK438" s="45"/>
      <c r="AL438" s="45"/>
      <c r="AM438" s="45"/>
      <c r="AN438" s="45"/>
      <c r="AO438" s="45"/>
      <c r="AP438" s="45"/>
      <c r="AQ438" s="45"/>
      <c r="AR438" s="45"/>
      <c r="AS438" s="45"/>
      <c r="AT438" s="45"/>
      <c r="AU438" s="45"/>
      <c r="AV438" s="45"/>
      <c r="AW438" s="45"/>
      <c r="AX438" s="45"/>
      <c r="AY438" s="45"/>
      <c r="AZ438" s="45"/>
      <c r="BA438" s="45"/>
      <c r="BB438" s="45"/>
      <c r="BC438" s="45"/>
      <c r="BD438" s="42"/>
    </row>
    <row r="439" spans="32:56" hidden="1" x14ac:dyDescent="0.3">
      <c r="AF439" s="43">
        <f t="shared" si="219"/>
        <v>0</v>
      </c>
      <c r="AG439" s="43">
        <f t="shared" si="220"/>
        <v>0</v>
      </c>
      <c r="AH439" s="44">
        <f t="shared" si="221"/>
        <v>45787</v>
      </c>
      <c r="AI439" s="42"/>
      <c r="AJ439" s="45"/>
      <c r="AK439" s="45"/>
      <c r="AL439" s="45"/>
      <c r="AM439" s="45"/>
      <c r="AN439" s="45"/>
      <c r="AO439" s="45"/>
      <c r="AP439" s="45"/>
      <c r="AQ439" s="45"/>
      <c r="AR439" s="45"/>
      <c r="AS439" s="45"/>
      <c r="AT439" s="45"/>
      <c r="AU439" s="45"/>
      <c r="AV439" s="45"/>
      <c r="AW439" s="45"/>
      <c r="AX439" s="45"/>
      <c r="AY439" s="45"/>
      <c r="AZ439" s="45"/>
      <c r="BA439" s="45"/>
      <c r="BB439" s="45"/>
      <c r="BC439" s="45"/>
      <c r="BD439" s="42"/>
    </row>
    <row r="440" spans="32:56" hidden="1" x14ac:dyDescent="0.3">
      <c r="AF440" s="43">
        <f t="shared" si="219"/>
        <v>0</v>
      </c>
      <c r="AG440" s="43">
        <f t="shared" si="220"/>
        <v>0</v>
      </c>
      <c r="AH440" s="44">
        <f t="shared" si="221"/>
        <v>45788</v>
      </c>
      <c r="AI440" s="42"/>
      <c r="AJ440" s="45"/>
      <c r="AK440" s="45"/>
      <c r="AL440" s="45"/>
      <c r="AM440" s="45"/>
      <c r="AN440" s="45"/>
      <c r="AO440" s="45"/>
      <c r="AP440" s="45"/>
      <c r="AQ440" s="45"/>
      <c r="AR440" s="45"/>
      <c r="AS440" s="45"/>
      <c r="AT440" s="45"/>
      <c r="AU440" s="45"/>
      <c r="AV440" s="45"/>
      <c r="AW440" s="45"/>
      <c r="AX440" s="45"/>
      <c r="AY440" s="45"/>
      <c r="AZ440" s="45"/>
      <c r="BA440" s="45"/>
      <c r="BB440" s="45"/>
      <c r="BC440" s="45"/>
      <c r="BD440" s="42"/>
    </row>
    <row r="441" spans="32:56" hidden="1" x14ac:dyDescent="0.3">
      <c r="AF441" s="43">
        <f t="shared" si="219"/>
        <v>0</v>
      </c>
      <c r="AG441" s="43">
        <f t="shared" si="220"/>
        <v>0</v>
      </c>
      <c r="AH441" s="44">
        <f t="shared" si="221"/>
        <v>45789</v>
      </c>
      <c r="AI441" s="42"/>
      <c r="AJ441" s="45"/>
      <c r="AK441" s="45"/>
      <c r="AL441" s="45"/>
      <c r="AM441" s="45"/>
      <c r="AN441" s="45"/>
      <c r="AO441" s="45"/>
      <c r="AP441" s="45"/>
      <c r="AQ441" s="45"/>
      <c r="AR441" s="45"/>
      <c r="AS441" s="45"/>
      <c r="AT441" s="45"/>
      <c r="AU441" s="45"/>
      <c r="AV441" s="45"/>
      <c r="AW441" s="45"/>
      <c r="AX441" s="45"/>
      <c r="AY441" s="45"/>
      <c r="AZ441" s="45"/>
      <c r="BA441" s="45"/>
      <c r="BB441" s="45"/>
      <c r="BC441" s="45"/>
      <c r="BD441" s="42"/>
    </row>
    <row r="442" spans="32:56" hidden="1" x14ac:dyDescent="0.3">
      <c r="AF442" s="43">
        <f t="shared" si="219"/>
        <v>0</v>
      </c>
      <c r="AG442" s="43">
        <f t="shared" si="220"/>
        <v>0</v>
      </c>
      <c r="AH442" s="44">
        <f t="shared" si="221"/>
        <v>45790</v>
      </c>
      <c r="AI442" s="42"/>
      <c r="AJ442" s="45"/>
      <c r="AK442" s="45"/>
      <c r="AL442" s="45"/>
      <c r="AM442" s="45"/>
      <c r="AN442" s="45"/>
      <c r="AO442" s="45"/>
      <c r="AP442" s="45"/>
      <c r="AQ442" s="45"/>
      <c r="AR442" s="45"/>
      <c r="AS442" s="45"/>
      <c r="AT442" s="45"/>
      <c r="AU442" s="45"/>
      <c r="AV442" s="45"/>
      <c r="AW442" s="45"/>
      <c r="AX442" s="45"/>
      <c r="AY442" s="45"/>
      <c r="AZ442" s="45"/>
      <c r="BA442" s="45"/>
      <c r="BB442" s="45"/>
      <c r="BC442" s="45"/>
      <c r="BD442" s="42"/>
    </row>
    <row r="443" spans="32:56" hidden="1" x14ac:dyDescent="0.3">
      <c r="AF443" s="43">
        <f t="shared" si="219"/>
        <v>0</v>
      </c>
      <c r="AG443" s="43">
        <f t="shared" si="220"/>
        <v>0</v>
      </c>
      <c r="AH443" s="44">
        <f t="shared" si="221"/>
        <v>45791</v>
      </c>
      <c r="AI443" s="42"/>
      <c r="AJ443" s="45"/>
      <c r="AK443" s="45"/>
      <c r="AL443" s="45"/>
      <c r="AM443" s="45"/>
      <c r="AN443" s="45"/>
      <c r="AO443" s="45"/>
      <c r="AP443" s="45"/>
      <c r="AQ443" s="45"/>
      <c r="AR443" s="45"/>
      <c r="AS443" s="45"/>
      <c r="AT443" s="45"/>
      <c r="AU443" s="45"/>
      <c r="AV443" s="45"/>
      <c r="AW443" s="45"/>
      <c r="AX443" s="45"/>
      <c r="AY443" s="45"/>
      <c r="AZ443" s="45"/>
      <c r="BA443" s="45"/>
      <c r="BB443" s="45"/>
      <c r="BC443" s="45"/>
      <c r="BD443" s="42"/>
    </row>
    <row r="444" spans="32:56" hidden="1" x14ac:dyDescent="0.3">
      <c r="AF444" s="43">
        <f t="shared" si="219"/>
        <v>0</v>
      </c>
      <c r="AG444" s="43">
        <f t="shared" si="220"/>
        <v>0</v>
      </c>
      <c r="AH444" s="44">
        <f t="shared" si="221"/>
        <v>45792</v>
      </c>
      <c r="AI444" s="42"/>
      <c r="AJ444" s="45"/>
      <c r="AK444" s="45"/>
      <c r="AL444" s="45"/>
      <c r="AM444" s="45"/>
      <c r="AN444" s="45"/>
      <c r="AO444" s="45"/>
      <c r="AP444" s="45"/>
      <c r="AQ444" s="45"/>
      <c r="AR444" s="45"/>
      <c r="AS444" s="45"/>
      <c r="AT444" s="45"/>
      <c r="AU444" s="45"/>
      <c r="AV444" s="45"/>
      <c r="AW444" s="45"/>
      <c r="AX444" s="45"/>
      <c r="AY444" s="45"/>
      <c r="AZ444" s="45"/>
      <c r="BA444" s="45"/>
      <c r="BB444" s="45"/>
      <c r="BC444" s="45"/>
      <c r="BD444" s="42"/>
    </row>
    <row r="445" spans="32:56" hidden="1" x14ac:dyDescent="0.3">
      <c r="AF445" s="43">
        <f t="shared" si="219"/>
        <v>0</v>
      </c>
      <c r="AG445" s="43">
        <f t="shared" si="220"/>
        <v>0</v>
      </c>
      <c r="AH445" s="44">
        <f t="shared" si="221"/>
        <v>45793</v>
      </c>
      <c r="AI445" s="42"/>
      <c r="AJ445" s="45"/>
      <c r="AK445" s="45"/>
      <c r="AL445" s="45"/>
      <c r="AM445" s="45"/>
      <c r="AN445" s="45"/>
      <c r="AO445" s="45"/>
      <c r="AP445" s="45"/>
      <c r="AQ445" s="45"/>
      <c r="AR445" s="45"/>
      <c r="AS445" s="45"/>
      <c r="AT445" s="45"/>
      <c r="AU445" s="45"/>
      <c r="AV445" s="45"/>
      <c r="AW445" s="45"/>
      <c r="AX445" s="45"/>
      <c r="AY445" s="45"/>
      <c r="AZ445" s="45"/>
      <c r="BA445" s="45"/>
      <c r="BB445" s="45"/>
      <c r="BC445" s="45"/>
      <c r="BD445" s="42"/>
    </row>
    <row r="446" spans="32:56" hidden="1" x14ac:dyDescent="0.3">
      <c r="AF446" s="43">
        <f t="shared" si="219"/>
        <v>0</v>
      </c>
      <c r="AG446" s="43">
        <f t="shared" si="220"/>
        <v>0</v>
      </c>
      <c r="AH446" s="44">
        <f t="shared" si="221"/>
        <v>45794</v>
      </c>
      <c r="AI446" s="42"/>
      <c r="AJ446" s="45"/>
      <c r="AK446" s="45"/>
      <c r="AL446" s="45"/>
      <c r="AM446" s="45"/>
      <c r="AN446" s="45"/>
      <c r="AO446" s="45"/>
      <c r="AP446" s="45"/>
      <c r="AQ446" s="45"/>
      <c r="AR446" s="45"/>
      <c r="AS446" s="45"/>
      <c r="AT446" s="45"/>
      <c r="AU446" s="45"/>
      <c r="AV446" s="45"/>
      <c r="AW446" s="45"/>
      <c r="AX446" s="45"/>
      <c r="AY446" s="45"/>
      <c r="AZ446" s="45"/>
      <c r="BA446" s="45"/>
      <c r="BB446" s="45"/>
      <c r="BC446" s="45"/>
      <c r="BD446" s="42"/>
    </row>
    <row r="447" spans="32:56" hidden="1" x14ac:dyDescent="0.3">
      <c r="AF447" s="43">
        <f t="shared" si="219"/>
        <v>0</v>
      </c>
      <c r="AG447" s="43">
        <f t="shared" si="220"/>
        <v>0</v>
      </c>
      <c r="AH447" s="44">
        <f t="shared" si="221"/>
        <v>45795</v>
      </c>
      <c r="AI447" s="42"/>
      <c r="AJ447" s="45"/>
      <c r="AK447" s="45"/>
      <c r="AL447" s="45"/>
      <c r="AM447" s="45"/>
      <c r="AN447" s="45"/>
      <c r="AO447" s="45"/>
      <c r="AP447" s="45"/>
      <c r="AQ447" s="45"/>
      <c r="AR447" s="45"/>
      <c r="AS447" s="45"/>
      <c r="AT447" s="45"/>
      <c r="AU447" s="45"/>
      <c r="AV447" s="45"/>
      <c r="AW447" s="45"/>
      <c r="AX447" s="45"/>
      <c r="AY447" s="45"/>
      <c r="AZ447" s="45"/>
      <c r="BA447" s="45"/>
      <c r="BB447" s="45"/>
      <c r="BC447" s="45"/>
      <c r="BD447" s="42"/>
    </row>
    <row r="448" spans="32:56" hidden="1" x14ac:dyDescent="0.3">
      <c r="AF448" s="43">
        <f t="shared" si="219"/>
        <v>0</v>
      </c>
      <c r="AG448" s="43">
        <f t="shared" si="220"/>
        <v>0</v>
      </c>
      <c r="AH448" s="44">
        <f t="shared" si="221"/>
        <v>45796</v>
      </c>
      <c r="AI448" s="42"/>
      <c r="AJ448" s="45"/>
      <c r="AK448" s="45"/>
      <c r="AL448" s="45"/>
      <c r="AM448" s="45"/>
      <c r="AN448" s="45"/>
      <c r="AO448" s="45"/>
      <c r="AP448" s="45"/>
      <c r="AQ448" s="45"/>
      <c r="AR448" s="45"/>
      <c r="AS448" s="45"/>
      <c r="AT448" s="45"/>
      <c r="AU448" s="45"/>
      <c r="AV448" s="45"/>
      <c r="AW448" s="45"/>
      <c r="AX448" s="45"/>
      <c r="AY448" s="45"/>
      <c r="AZ448" s="45"/>
      <c r="BA448" s="45"/>
      <c r="BB448" s="45"/>
      <c r="BC448" s="45"/>
      <c r="BD448" s="42"/>
    </row>
    <row r="449" spans="32:56" hidden="1" x14ac:dyDescent="0.3">
      <c r="AF449" s="43">
        <f t="shared" si="219"/>
        <v>0</v>
      </c>
      <c r="AG449" s="43">
        <f t="shared" si="220"/>
        <v>0</v>
      </c>
      <c r="AH449" s="44">
        <f t="shared" si="221"/>
        <v>45797</v>
      </c>
      <c r="AI449" s="42"/>
      <c r="AJ449" s="45"/>
      <c r="AK449" s="45"/>
      <c r="AL449" s="45"/>
      <c r="AM449" s="45"/>
      <c r="AN449" s="45"/>
      <c r="AO449" s="45"/>
      <c r="AP449" s="45"/>
      <c r="AQ449" s="45"/>
      <c r="AR449" s="45"/>
      <c r="AS449" s="45"/>
      <c r="AT449" s="45"/>
      <c r="AU449" s="45"/>
      <c r="AV449" s="45"/>
      <c r="AW449" s="45"/>
      <c r="AX449" s="45"/>
      <c r="AY449" s="45"/>
      <c r="AZ449" s="45"/>
      <c r="BA449" s="45"/>
      <c r="BB449" s="45"/>
      <c r="BC449" s="45"/>
      <c r="BD449" s="42"/>
    </row>
    <row r="450" spans="32:56" hidden="1" x14ac:dyDescent="0.3">
      <c r="AF450" s="43">
        <f t="shared" si="219"/>
        <v>0</v>
      </c>
      <c r="AG450" s="43">
        <f t="shared" si="220"/>
        <v>0</v>
      </c>
      <c r="AH450" s="44">
        <f t="shared" si="221"/>
        <v>45798</v>
      </c>
      <c r="AI450" s="42"/>
      <c r="AJ450" s="45"/>
      <c r="AK450" s="45"/>
      <c r="AL450" s="45"/>
      <c r="AM450" s="45"/>
      <c r="AN450" s="45"/>
      <c r="AO450" s="45"/>
      <c r="AP450" s="45"/>
      <c r="AQ450" s="45"/>
      <c r="AR450" s="45"/>
      <c r="AS450" s="45"/>
      <c r="AT450" s="45"/>
      <c r="AU450" s="45"/>
      <c r="AV450" s="45"/>
      <c r="AW450" s="45"/>
      <c r="AX450" s="45"/>
      <c r="AY450" s="45"/>
      <c r="AZ450" s="45"/>
      <c r="BA450" s="45"/>
      <c r="BB450" s="45"/>
      <c r="BC450" s="45"/>
      <c r="BD450" s="42"/>
    </row>
    <row r="451" spans="32:56" hidden="1" x14ac:dyDescent="0.3">
      <c r="AF451" s="43">
        <f t="shared" si="219"/>
        <v>0</v>
      </c>
      <c r="AG451" s="43">
        <f t="shared" si="220"/>
        <v>0</v>
      </c>
      <c r="AH451" s="44">
        <f t="shared" si="221"/>
        <v>45799</v>
      </c>
      <c r="AI451" s="42"/>
      <c r="AJ451" s="45"/>
      <c r="AK451" s="45"/>
      <c r="AL451" s="45"/>
      <c r="AM451" s="45"/>
      <c r="AN451" s="45"/>
      <c r="AO451" s="45"/>
      <c r="AP451" s="45"/>
      <c r="AQ451" s="45"/>
      <c r="AR451" s="45"/>
      <c r="AS451" s="45"/>
      <c r="AT451" s="45"/>
      <c r="AU451" s="45"/>
      <c r="AV451" s="45"/>
      <c r="AW451" s="45"/>
      <c r="AX451" s="45"/>
      <c r="AY451" s="45"/>
      <c r="AZ451" s="45"/>
      <c r="BA451" s="45"/>
      <c r="BB451" s="45"/>
      <c r="BC451" s="45"/>
      <c r="BD451" s="42"/>
    </row>
    <row r="452" spans="32:56" hidden="1" x14ac:dyDescent="0.3">
      <c r="AF452" s="43">
        <f t="shared" si="219"/>
        <v>0</v>
      </c>
      <c r="AG452" s="43">
        <f t="shared" si="220"/>
        <v>0</v>
      </c>
      <c r="AH452" s="44">
        <f t="shared" si="221"/>
        <v>45800</v>
      </c>
      <c r="AI452" s="42"/>
      <c r="AJ452" s="45"/>
      <c r="AK452" s="45"/>
      <c r="AL452" s="45"/>
      <c r="AM452" s="45"/>
      <c r="AN452" s="45"/>
      <c r="AO452" s="45"/>
      <c r="AP452" s="45"/>
      <c r="AQ452" s="45"/>
      <c r="AR452" s="45"/>
      <c r="AS452" s="45"/>
      <c r="AT452" s="45"/>
      <c r="AU452" s="45"/>
      <c r="AV452" s="45"/>
      <c r="AW452" s="45"/>
      <c r="AX452" s="45"/>
      <c r="AY452" s="45"/>
      <c r="AZ452" s="45"/>
      <c r="BA452" s="45"/>
      <c r="BB452" s="45"/>
      <c r="BC452" s="45"/>
      <c r="BD452" s="42"/>
    </row>
    <row r="453" spans="32:56" hidden="1" x14ac:dyDescent="0.3">
      <c r="AF453" s="43">
        <f t="shared" si="219"/>
        <v>0</v>
      </c>
      <c r="AG453" s="43">
        <f t="shared" si="220"/>
        <v>0</v>
      </c>
      <c r="AH453" s="44">
        <f t="shared" si="221"/>
        <v>45801</v>
      </c>
      <c r="AI453" s="42"/>
      <c r="AJ453" s="45"/>
      <c r="AK453" s="45"/>
      <c r="AL453" s="45"/>
      <c r="AM453" s="45"/>
      <c r="AN453" s="45"/>
      <c r="AO453" s="45"/>
      <c r="AP453" s="45"/>
      <c r="AQ453" s="45"/>
      <c r="AR453" s="45"/>
      <c r="AS453" s="45"/>
      <c r="AT453" s="45"/>
      <c r="AU453" s="45"/>
      <c r="AV453" s="45"/>
      <c r="AW453" s="45"/>
      <c r="AX453" s="45"/>
      <c r="AY453" s="45"/>
      <c r="AZ453" s="45"/>
      <c r="BA453" s="45"/>
      <c r="BB453" s="45"/>
      <c r="BC453" s="45"/>
      <c r="BD453" s="42"/>
    </row>
    <row r="454" spans="32:56" hidden="1" x14ac:dyDescent="0.3">
      <c r="AF454" s="43">
        <f t="shared" si="219"/>
        <v>0</v>
      </c>
      <c r="AG454" s="43">
        <f t="shared" si="220"/>
        <v>0</v>
      </c>
      <c r="AH454" s="44">
        <f t="shared" si="221"/>
        <v>45802</v>
      </c>
      <c r="AI454" s="42"/>
      <c r="AJ454" s="45"/>
      <c r="AK454" s="45"/>
      <c r="AL454" s="45"/>
      <c r="AM454" s="45"/>
      <c r="AN454" s="45"/>
      <c r="AO454" s="45"/>
      <c r="AP454" s="45"/>
      <c r="AQ454" s="45"/>
      <c r="AR454" s="45"/>
      <c r="AS454" s="45"/>
      <c r="AT454" s="45"/>
      <c r="AU454" s="45"/>
      <c r="AV454" s="45"/>
      <c r="AW454" s="45"/>
      <c r="AX454" s="45"/>
      <c r="AY454" s="45"/>
      <c r="AZ454" s="45"/>
      <c r="BA454" s="45"/>
      <c r="BB454" s="45"/>
      <c r="BC454" s="45"/>
      <c r="BD454" s="42"/>
    </row>
    <row r="455" spans="32:56" hidden="1" x14ac:dyDescent="0.3">
      <c r="AF455" s="43">
        <f t="shared" si="219"/>
        <v>0</v>
      </c>
      <c r="AG455" s="43">
        <f t="shared" si="220"/>
        <v>0</v>
      </c>
      <c r="AH455" s="44">
        <f t="shared" si="221"/>
        <v>45803</v>
      </c>
      <c r="AI455" s="42"/>
      <c r="AJ455" s="45"/>
      <c r="AK455" s="45"/>
      <c r="AL455" s="45"/>
      <c r="AM455" s="45"/>
      <c r="AN455" s="45"/>
      <c r="AO455" s="45"/>
      <c r="AP455" s="45"/>
      <c r="AQ455" s="45"/>
      <c r="AR455" s="45"/>
      <c r="AS455" s="45"/>
      <c r="AT455" s="45"/>
      <c r="AU455" s="45"/>
      <c r="AV455" s="45"/>
      <c r="AW455" s="45"/>
      <c r="AX455" s="45"/>
      <c r="AY455" s="45"/>
      <c r="AZ455" s="45"/>
      <c r="BA455" s="45"/>
      <c r="BB455" s="45"/>
      <c r="BC455" s="45"/>
      <c r="BD455" s="42"/>
    </row>
    <row r="456" spans="32:56" hidden="1" x14ac:dyDescent="0.3">
      <c r="AF456" s="43">
        <f t="shared" si="219"/>
        <v>0</v>
      </c>
      <c r="AG456" s="43">
        <f t="shared" si="220"/>
        <v>0</v>
      </c>
      <c r="AH456" s="44">
        <f t="shared" si="221"/>
        <v>45804</v>
      </c>
      <c r="AI456" s="42"/>
      <c r="AJ456" s="45"/>
      <c r="AK456" s="45"/>
      <c r="AL456" s="45"/>
      <c r="AM456" s="45"/>
      <c r="AN456" s="45"/>
      <c r="AO456" s="45"/>
      <c r="AP456" s="45"/>
      <c r="AQ456" s="45"/>
      <c r="AR456" s="45"/>
      <c r="AS456" s="45"/>
      <c r="AT456" s="45"/>
      <c r="AU456" s="45"/>
      <c r="AV456" s="45"/>
      <c r="AW456" s="45"/>
      <c r="AX456" s="45"/>
      <c r="AY456" s="45"/>
      <c r="AZ456" s="45"/>
      <c r="BA456" s="45"/>
      <c r="BB456" s="45"/>
      <c r="BC456" s="45"/>
      <c r="BD456" s="42"/>
    </row>
    <row r="457" spans="32:56" hidden="1" x14ac:dyDescent="0.3">
      <c r="AF457" s="43">
        <f t="shared" si="219"/>
        <v>0</v>
      </c>
      <c r="AG457" s="43">
        <f t="shared" si="220"/>
        <v>0</v>
      </c>
      <c r="AH457" s="44">
        <f t="shared" si="221"/>
        <v>45805</v>
      </c>
      <c r="AI457" s="42"/>
      <c r="AJ457" s="45"/>
      <c r="AK457" s="45"/>
      <c r="AL457" s="45"/>
      <c r="AM457" s="45"/>
      <c r="AN457" s="45"/>
      <c r="AO457" s="45"/>
      <c r="AP457" s="45"/>
      <c r="AQ457" s="45"/>
      <c r="AR457" s="45"/>
      <c r="AS457" s="45"/>
      <c r="AT457" s="45"/>
      <c r="AU457" s="45"/>
      <c r="AV457" s="45"/>
      <c r="AW457" s="45"/>
      <c r="AX457" s="45"/>
      <c r="AY457" s="45"/>
      <c r="AZ457" s="45"/>
      <c r="BA457" s="45"/>
      <c r="BB457" s="45"/>
      <c r="BC457" s="45"/>
      <c r="BD457" s="42"/>
    </row>
    <row r="458" spans="32:56" hidden="1" x14ac:dyDescent="0.3">
      <c r="AF458" s="43">
        <f t="shared" si="219"/>
        <v>0</v>
      </c>
      <c r="AG458" s="43">
        <f t="shared" si="220"/>
        <v>0</v>
      </c>
      <c r="AH458" s="44">
        <f t="shared" si="221"/>
        <v>45806</v>
      </c>
      <c r="AI458" s="42"/>
      <c r="AJ458" s="45"/>
      <c r="AK458" s="45"/>
      <c r="AL458" s="45"/>
      <c r="AM458" s="45"/>
      <c r="AN458" s="45"/>
      <c r="AO458" s="45"/>
      <c r="AP458" s="45"/>
      <c r="AQ458" s="45"/>
      <c r="AR458" s="45"/>
      <c r="AS458" s="45"/>
      <c r="AT458" s="45"/>
      <c r="AU458" s="45"/>
      <c r="AV458" s="45"/>
      <c r="AW458" s="45"/>
      <c r="AX458" s="45"/>
      <c r="AY458" s="45"/>
      <c r="AZ458" s="45"/>
      <c r="BA458" s="45"/>
      <c r="BB458" s="45"/>
      <c r="BC458" s="45"/>
      <c r="BD458" s="42"/>
    </row>
    <row r="459" spans="32:56" hidden="1" x14ac:dyDescent="0.3">
      <c r="AF459" s="43">
        <f t="shared" si="219"/>
        <v>0</v>
      </c>
      <c r="AG459" s="43">
        <f t="shared" si="220"/>
        <v>0</v>
      </c>
      <c r="AH459" s="44">
        <f t="shared" si="221"/>
        <v>45807</v>
      </c>
      <c r="AI459" s="42"/>
      <c r="AJ459" s="45"/>
      <c r="AK459" s="45"/>
      <c r="AL459" s="45"/>
      <c r="AM459" s="45"/>
      <c r="AN459" s="45"/>
      <c r="AO459" s="45"/>
      <c r="AP459" s="45"/>
      <c r="AQ459" s="45"/>
      <c r="AR459" s="45"/>
      <c r="AS459" s="45"/>
      <c r="AT459" s="45"/>
      <c r="AU459" s="45"/>
      <c r="AV459" s="45"/>
      <c r="AW459" s="45"/>
      <c r="AX459" s="45"/>
      <c r="AY459" s="45"/>
      <c r="AZ459" s="45"/>
      <c r="BA459" s="45"/>
      <c r="BB459" s="45"/>
      <c r="BC459" s="45"/>
      <c r="BD459" s="42"/>
    </row>
    <row r="460" spans="32:56" hidden="1" x14ac:dyDescent="0.3">
      <c r="AF460" s="43">
        <f t="shared" si="219"/>
        <v>0</v>
      </c>
      <c r="AG460" s="43">
        <f t="shared" si="220"/>
        <v>0</v>
      </c>
      <c r="AH460" s="44">
        <f t="shared" si="221"/>
        <v>45808</v>
      </c>
      <c r="AI460" s="42"/>
      <c r="AJ460" s="45"/>
      <c r="AK460" s="45"/>
      <c r="AL460" s="45"/>
      <c r="AM460" s="45"/>
      <c r="AN460" s="45"/>
      <c r="AO460" s="45"/>
      <c r="AP460" s="45"/>
      <c r="AQ460" s="45"/>
      <c r="AR460" s="45"/>
      <c r="AS460" s="45"/>
      <c r="AT460" s="45"/>
      <c r="AU460" s="45"/>
      <c r="AV460" s="45"/>
      <c r="AW460" s="45"/>
      <c r="AX460" s="45"/>
      <c r="AY460" s="45"/>
      <c r="AZ460" s="45"/>
      <c r="BA460" s="45"/>
      <c r="BB460" s="45"/>
      <c r="BC460" s="45"/>
      <c r="BD460" s="42"/>
    </row>
    <row r="461" spans="32:56" hidden="1" x14ac:dyDescent="0.3">
      <c r="AF461" s="42"/>
      <c r="AG461" s="42"/>
      <c r="AH461" s="42"/>
      <c r="AI461" s="42"/>
      <c r="AJ461" s="42"/>
      <c r="AK461" s="42"/>
      <c r="AL461" s="42"/>
      <c r="AM461" s="42"/>
      <c r="AN461" s="42"/>
      <c r="AO461" s="42"/>
      <c r="AP461" s="42"/>
      <c r="AQ461" s="42"/>
      <c r="AR461" s="42"/>
      <c r="AS461" s="42"/>
      <c r="AT461" s="42"/>
      <c r="AU461" s="42"/>
      <c r="AV461" s="42"/>
      <c r="AW461" s="42"/>
      <c r="AX461" s="42"/>
      <c r="AY461" s="42"/>
      <c r="AZ461" s="42"/>
      <c r="BA461" s="42"/>
      <c r="BB461" s="42"/>
      <c r="BC461" s="42"/>
      <c r="BD461" s="42"/>
    </row>
    <row r="462" spans="32:56" hidden="1" x14ac:dyDescent="0.3"/>
    <row r="463" spans="32:56" hidden="1" x14ac:dyDescent="0.3">
      <c r="AF463" s="41"/>
      <c r="AG463" s="41"/>
      <c r="AH463" s="41"/>
      <c r="AI463" s="41"/>
      <c r="AJ463" s="41"/>
      <c r="AK463" s="41"/>
      <c r="AL463" s="41"/>
      <c r="AM463" s="41"/>
      <c r="AN463" s="41"/>
      <c r="AO463" s="41"/>
      <c r="AP463" s="41"/>
      <c r="AQ463" s="41"/>
      <c r="AR463" s="41"/>
      <c r="AS463" s="42"/>
      <c r="AT463" s="42"/>
      <c r="AU463" s="42"/>
      <c r="AV463" s="42"/>
      <c r="AW463" s="42"/>
      <c r="AX463" s="42"/>
      <c r="AY463" s="42"/>
      <c r="AZ463" s="41"/>
      <c r="BA463" s="42"/>
      <c r="BB463" s="17" t="s">
        <v>57</v>
      </c>
      <c r="BC463" s="48" t="s">
        <v>58</v>
      </c>
      <c r="BD463" s="42"/>
    </row>
    <row r="464" spans="32:56" hidden="1" x14ac:dyDescent="0.3">
      <c r="AF464" s="41"/>
      <c r="AG464" s="41"/>
      <c r="AH464" s="41"/>
      <c r="AI464" s="41"/>
      <c r="AJ464" s="41"/>
      <c r="AK464" s="41"/>
      <c r="AL464" s="41"/>
      <c r="AM464" s="41"/>
      <c r="AN464" s="41"/>
      <c r="AO464" s="41"/>
      <c r="AP464" s="41"/>
      <c r="AQ464" s="41"/>
      <c r="AR464" s="41"/>
      <c r="AS464" s="42"/>
      <c r="AT464" s="42"/>
      <c r="AU464" s="42"/>
      <c r="AV464" s="42"/>
      <c r="AW464" s="42"/>
      <c r="AX464" s="42"/>
      <c r="AY464" s="42"/>
      <c r="AZ464" s="41"/>
      <c r="BA464" s="42"/>
      <c r="BB464" s="18" t="s">
        <v>59</v>
      </c>
      <c r="BC464" s="48" t="s">
        <v>60</v>
      </c>
      <c r="BD464" s="42"/>
    </row>
    <row r="465" spans="32:56" ht="15" hidden="1" thickBot="1" x14ac:dyDescent="0.35">
      <c r="AF465" s="41"/>
      <c r="AG465" s="41"/>
      <c r="AH465" s="41"/>
      <c r="AI465" s="41"/>
      <c r="AJ465" s="41"/>
      <c r="AK465" s="41"/>
      <c r="AL465" s="41"/>
      <c r="AM465" s="41"/>
      <c r="AN465" s="41"/>
      <c r="AO465" s="41"/>
      <c r="AP465" s="41"/>
      <c r="AQ465" s="41"/>
      <c r="AR465" s="41"/>
      <c r="AS465" s="41"/>
      <c r="AT465" s="41"/>
      <c r="AU465" s="41"/>
      <c r="AV465" s="41"/>
      <c r="AW465" s="41"/>
      <c r="AX465" s="41"/>
      <c r="AY465" s="41"/>
      <c r="AZ465" s="41"/>
      <c r="BA465" s="42"/>
      <c r="BB465" s="19" t="s">
        <v>61</v>
      </c>
      <c r="BC465" s="48" t="s">
        <v>62</v>
      </c>
      <c r="BD465" s="42"/>
    </row>
    <row r="466" spans="32:56" hidden="1" x14ac:dyDescent="0.3">
      <c r="AF466" s="42"/>
      <c r="AG466" s="42"/>
      <c r="AH466" s="42"/>
      <c r="AI466" s="233" t="s">
        <v>63</v>
      </c>
      <c r="AJ466" s="234"/>
      <c r="AK466" s="86"/>
      <c r="AL466" s="86"/>
      <c r="AM466" s="120"/>
      <c r="AN466" s="120"/>
      <c r="AO466" s="219">
        <v>45809</v>
      </c>
      <c r="AP466" s="220"/>
      <c r="AQ466" s="42"/>
      <c r="AR466" s="42"/>
      <c r="AS466" s="221" t="s">
        <v>64</v>
      </c>
      <c r="AT466" s="222"/>
      <c r="AU466" s="225" t="str">
        <f>TEXT(AO466,"mmmm")</f>
        <v>juin</v>
      </c>
      <c r="AV466" s="225"/>
      <c r="AW466" s="225"/>
      <c r="AX466" s="225"/>
      <c r="AY466" s="226"/>
      <c r="AZ466" s="41"/>
      <c r="BA466" s="42"/>
      <c r="BB466" s="20" t="s">
        <v>36</v>
      </c>
      <c r="BC466" s="48" t="s">
        <v>65</v>
      </c>
      <c r="BD466" s="42"/>
    </row>
    <row r="467" spans="32:56" ht="15" hidden="1" thickBot="1" x14ac:dyDescent="0.35">
      <c r="AF467" s="42"/>
      <c r="AG467" s="42"/>
      <c r="AH467" s="42"/>
      <c r="AI467" s="229" t="s">
        <v>66</v>
      </c>
      <c r="AJ467" s="230"/>
      <c r="AK467" s="87"/>
      <c r="AL467" s="87"/>
      <c r="AM467" s="119"/>
      <c r="AN467" s="119"/>
      <c r="AO467" s="231">
        <f>EOMONTH(AO466,0)</f>
        <v>45838</v>
      </c>
      <c r="AP467" s="232"/>
      <c r="AQ467" s="42"/>
      <c r="AR467" s="42"/>
      <c r="AS467" s="223"/>
      <c r="AT467" s="224"/>
      <c r="AU467" s="227"/>
      <c r="AV467" s="227"/>
      <c r="AW467" s="227"/>
      <c r="AX467" s="227"/>
      <c r="AY467" s="228"/>
      <c r="AZ467" s="41"/>
      <c r="BA467" s="42"/>
      <c r="BB467" s="21" t="s">
        <v>67</v>
      </c>
      <c r="BC467" s="48" t="s">
        <v>68</v>
      </c>
      <c r="BD467" s="42"/>
    </row>
    <row r="468" spans="32:56" ht="15" hidden="1" thickBot="1" x14ac:dyDescent="0.35">
      <c r="AF468" s="41"/>
      <c r="AG468" s="41"/>
      <c r="AH468" s="41"/>
      <c r="AI468" s="41"/>
      <c r="AJ468" s="41"/>
      <c r="AK468" s="41"/>
      <c r="AL468" s="41"/>
      <c r="AM468" s="41"/>
      <c r="AN468" s="41"/>
      <c r="AO468" s="41"/>
      <c r="AP468" s="41"/>
      <c r="AQ468" s="41"/>
      <c r="AR468" s="41"/>
      <c r="AS468" s="41"/>
      <c r="AT468" s="41"/>
      <c r="AU468" s="41"/>
      <c r="AV468" s="41"/>
      <c r="AW468" s="41"/>
      <c r="AX468" s="41"/>
      <c r="AY468" s="41"/>
      <c r="AZ468" s="41"/>
      <c r="BA468" s="42"/>
      <c r="BB468" s="22" t="s">
        <v>69</v>
      </c>
      <c r="BC468" s="48" t="s">
        <v>70</v>
      </c>
      <c r="BD468" s="42"/>
    </row>
    <row r="469" spans="32:56" ht="15.6" hidden="1" x14ac:dyDescent="0.3">
      <c r="AF469" s="41"/>
      <c r="AG469" s="41"/>
      <c r="AH469" s="42"/>
      <c r="AI469" s="23" t="s">
        <v>71</v>
      </c>
      <c r="AJ469" s="24">
        <f>COUNTIF(AJ477:AJ507,"P")</f>
        <v>0</v>
      </c>
      <c r="AK469" s="54"/>
      <c r="AL469" s="54"/>
      <c r="AM469" s="123"/>
      <c r="AN469" s="123"/>
      <c r="AO469" s="25">
        <f t="shared" ref="AO469:BC469" si="222">COUNTIF(AO477:AO507,"P")</f>
        <v>0</v>
      </c>
      <c r="AP469" s="25">
        <f t="shared" si="222"/>
        <v>0</v>
      </c>
      <c r="AQ469" s="25">
        <f t="shared" si="222"/>
        <v>0</v>
      </c>
      <c r="AR469" s="25">
        <f t="shared" si="222"/>
        <v>0</v>
      </c>
      <c r="AS469" s="25">
        <f t="shared" si="222"/>
        <v>0</v>
      </c>
      <c r="AT469" s="25">
        <f t="shared" si="222"/>
        <v>0</v>
      </c>
      <c r="AU469" s="25">
        <f t="shared" si="222"/>
        <v>0</v>
      </c>
      <c r="AV469" s="25">
        <f t="shared" si="222"/>
        <v>0</v>
      </c>
      <c r="AW469" s="25">
        <f t="shared" si="222"/>
        <v>0</v>
      </c>
      <c r="AX469" s="25">
        <f t="shared" si="222"/>
        <v>0</v>
      </c>
      <c r="AY469" s="25">
        <f t="shared" si="222"/>
        <v>0</v>
      </c>
      <c r="AZ469" s="25">
        <f t="shared" si="222"/>
        <v>0</v>
      </c>
      <c r="BA469" s="25">
        <f t="shared" si="222"/>
        <v>0</v>
      </c>
      <c r="BB469" s="25">
        <f t="shared" si="222"/>
        <v>0</v>
      </c>
      <c r="BC469" s="26">
        <f t="shared" si="222"/>
        <v>0</v>
      </c>
      <c r="BD469" s="42"/>
    </row>
    <row r="470" spans="32:56" ht="15.6" hidden="1" x14ac:dyDescent="0.3">
      <c r="AF470" s="41"/>
      <c r="AG470" s="41"/>
      <c r="AH470" s="42"/>
      <c r="AI470" s="60" t="s">
        <v>86</v>
      </c>
      <c r="AJ470" s="28">
        <f>0+0</f>
        <v>0</v>
      </c>
      <c r="AK470" s="88"/>
      <c r="AL470" s="88"/>
      <c r="AM470" s="124"/>
      <c r="AN470" s="124"/>
      <c r="AO470" s="29">
        <f t="shared" ref="AO470:BC470" si="223">0+0</f>
        <v>0</v>
      </c>
      <c r="AP470" s="29">
        <f t="shared" si="223"/>
        <v>0</v>
      </c>
      <c r="AQ470" s="29">
        <f t="shared" si="223"/>
        <v>0</v>
      </c>
      <c r="AR470" s="29">
        <f t="shared" si="223"/>
        <v>0</v>
      </c>
      <c r="AS470" s="29">
        <f t="shared" si="223"/>
        <v>0</v>
      </c>
      <c r="AT470" s="29">
        <f t="shared" si="223"/>
        <v>0</v>
      </c>
      <c r="AU470" s="29">
        <f t="shared" si="223"/>
        <v>0</v>
      </c>
      <c r="AV470" s="29">
        <f t="shared" si="223"/>
        <v>0</v>
      </c>
      <c r="AW470" s="29">
        <f t="shared" si="223"/>
        <v>0</v>
      </c>
      <c r="AX470" s="29">
        <f>0+0</f>
        <v>0</v>
      </c>
      <c r="AY470" s="29">
        <f t="shared" si="223"/>
        <v>0</v>
      </c>
      <c r="AZ470" s="29">
        <f t="shared" si="223"/>
        <v>0</v>
      </c>
      <c r="BA470" s="29">
        <f t="shared" si="223"/>
        <v>0</v>
      </c>
      <c r="BB470" s="29">
        <f t="shared" si="223"/>
        <v>0</v>
      </c>
      <c r="BC470" s="30">
        <f t="shared" si="223"/>
        <v>0</v>
      </c>
      <c r="BD470" s="42"/>
    </row>
    <row r="471" spans="32:56" ht="15.6" hidden="1" x14ac:dyDescent="0.3">
      <c r="AF471" s="41"/>
      <c r="AG471" s="41"/>
      <c r="AH471" s="42"/>
      <c r="AI471" s="27" t="s">
        <v>87</v>
      </c>
      <c r="AJ471" s="28">
        <f>0+0</f>
        <v>0</v>
      </c>
      <c r="AK471" s="88"/>
      <c r="AL471" s="88"/>
      <c r="AM471" s="124"/>
      <c r="AN471" s="124"/>
      <c r="AO471" s="29">
        <f t="shared" ref="AO471:BC471" si="224">0+0</f>
        <v>0</v>
      </c>
      <c r="AP471" s="29">
        <f t="shared" si="224"/>
        <v>0</v>
      </c>
      <c r="AQ471" s="29">
        <f t="shared" si="224"/>
        <v>0</v>
      </c>
      <c r="AR471" s="29">
        <f t="shared" si="224"/>
        <v>0</v>
      </c>
      <c r="AS471" s="29">
        <f t="shared" si="224"/>
        <v>0</v>
      </c>
      <c r="AT471" s="29">
        <f t="shared" si="224"/>
        <v>0</v>
      </c>
      <c r="AU471" s="29">
        <f t="shared" si="224"/>
        <v>0</v>
      </c>
      <c r="AV471" s="29">
        <f t="shared" si="224"/>
        <v>0</v>
      </c>
      <c r="AW471" s="29">
        <f t="shared" si="224"/>
        <v>0</v>
      </c>
      <c r="AX471" s="29">
        <f t="shared" si="224"/>
        <v>0</v>
      </c>
      <c r="AY471" s="29">
        <f t="shared" si="224"/>
        <v>0</v>
      </c>
      <c r="AZ471" s="29">
        <f t="shared" si="224"/>
        <v>0</v>
      </c>
      <c r="BA471" s="29">
        <f t="shared" si="224"/>
        <v>0</v>
      </c>
      <c r="BB471" s="29">
        <f t="shared" si="224"/>
        <v>0</v>
      </c>
      <c r="BC471" s="30">
        <f t="shared" si="224"/>
        <v>0</v>
      </c>
      <c r="BD471" s="42"/>
    </row>
    <row r="472" spans="32:56" ht="16.2" hidden="1" thickBot="1" x14ac:dyDescent="0.35">
      <c r="AF472" s="41"/>
      <c r="AG472" s="41"/>
      <c r="AH472" s="42"/>
      <c r="AI472" s="31" t="s">
        <v>72</v>
      </c>
      <c r="AJ472" s="32">
        <f t="shared" ref="AJ472" si="225">PRODUCT(AJ469,0)+AJ470+AJ471</f>
        <v>0</v>
      </c>
      <c r="AK472" s="70"/>
      <c r="AL472" s="70"/>
      <c r="AM472" s="125"/>
      <c r="AN472" s="125"/>
      <c r="AO472" s="33">
        <f t="shared" ref="AO472" si="226">PRODUCT(AO469,0)+AO470+AO471</f>
        <v>0</v>
      </c>
      <c r="AP472" s="33">
        <f t="shared" ref="AP472" si="227">PRODUCT(AP469,0)+AP470+AP471</f>
        <v>0</v>
      </c>
      <c r="AQ472" s="33">
        <f t="shared" ref="AQ472" si="228">PRODUCT(AQ469,0)+AQ470+AQ471</f>
        <v>0</v>
      </c>
      <c r="AR472" s="33">
        <f t="shared" ref="AR472" si="229">PRODUCT(AR469,0)+AR470+AR471</f>
        <v>0</v>
      </c>
      <c r="AS472" s="33">
        <f t="shared" ref="AS472" si="230">PRODUCT(AS469,0)+AS470+AS471</f>
        <v>0</v>
      </c>
      <c r="AT472" s="33">
        <f t="shared" ref="AT472" si="231">PRODUCT(AT469,0)+AT470+AT471</f>
        <v>0</v>
      </c>
      <c r="AU472" s="33">
        <f t="shared" ref="AU472" si="232">PRODUCT(AU469,0)+AU470+AU471</f>
        <v>0</v>
      </c>
      <c r="AV472" s="33">
        <f t="shared" ref="AV472" si="233">PRODUCT(AV469,0)+AV470+AV471</f>
        <v>0</v>
      </c>
      <c r="AW472" s="33">
        <f t="shared" ref="AW472" si="234">PRODUCT(AW469,0)+AW470+AW471</f>
        <v>0</v>
      </c>
      <c r="AX472" s="33">
        <f t="shared" ref="AX472" si="235">PRODUCT(AX469,0)+AX470+AX471</f>
        <v>0</v>
      </c>
      <c r="AY472" s="33">
        <f t="shared" ref="AY472" si="236">PRODUCT(AY469,0)+AY470+AY471</f>
        <v>0</v>
      </c>
      <c r="AZ472" s="33">
        <f t="shared" ref="AZ472" si="237">PRODUCT(AZ469,0)+AZ470+AZ471</f>
        <v>0</v>
      </c>
      <c r="BA472" s="33">
        <f t="shared" ref="BA472" si="238">PRODUCT(BA469,0)+BA470+BA471</f>
        <v>0</v>
      </c>
      <c r="BB472" s="33">
        <f t="shared" ref="BB472" si="239">PRODUCT(BB469,0)+BB470+BB471</f>
        <v>0</v>
      </c>
      <c r="BC472" s="34">
        <f t="shared" ref="BC472" si="240">PRODUCT(BC469,0)+BC470+BC471</f>
        <v>0</v>
      </c>
      <c r="BD472" s="42"/>
    </row>
    <row r="473" spans="32:56" ht="15" hidden="1" thickBot="1" x14ac:dyDescent="0.35">
      <c r="AF473" s="41"/>
      <c r="AG473" s="41"/>
      <c r="AH473" s="42"/>
      <c r="AI473" s="41"/>
      <c r="AJ473" s="43"/>
      <c r="AK473" s="43"/>
      <c r="AL473" s="43"/>
      <c r="AM473" s="43"/>
      <c r="AN473" s="43"/>
      <c r="AO473" s="43"/>
      <c r="AP473" s="43"/>
      <c r="AQ473" s="43"/>
      <c r="AR473" s="43"/>
      <c r="AS473" s="43"/>
      <c r="AT473" s="43"/>
      <c r="AU473" s="43"/>
      <c r="AV473" s="43"/>
      <c r="AW473" s="43"/>
      <c r="AX473" s="43"/>
      <c r="AY473" s="43"/>
      <c r="AZ473" s="43"/>
      <c r="BA473" s="43"/>
      <c r="BB473" s="43"/>
      <c r="BC473" s="43"/>
      <c r="BD473" s="42"/>
    </row>
    <row r="474" spans="32:56" hidden="1" x14ac:dyDescent="0.3">
      <c r="AF474" s="41"/>
      <c r="AG474" s="41"/>
      <c r="AH474" s="42"/>
      <c r="AI474" s="235" t="s">
        <v>73</v>
      </c>
      <c r="AJ474" s="35">
        <v>45444</v>
      </c>
      <c r="AK474" s="35"/>
      <c r="AL474" s="35"/>
      <c r="AM474" s="121"/>
      <c r="AN474" s="121"/>
      <c r="AO474" s="35">
        <v>45444</v>
      </c>
      <c r="AP474" s="35">
        <v>45444</v>
      </c>
      <c r="AQ474" s="35">
        <v>45444</v>
      </c>
      <c r="AR474" s="35">
        <v>45444</v>
      </c>
      <c r="AS474" s="35">
        <v>45444</v>
      </c>
      <c r="AT474" s="35">
        <v>45444</v>
      </c>
      <c r="AU474" s="35">
        <v>45444</v>
      </c>
      <c r="AV474" s="35">
        <v>45444</v>
      </c>
      <c r="AW474" s="35">
        <v>45444</v>
      </c>
      <c r="AX474" s="35">
        <v>45444</v>
      </c>
      <c r="AY474" s="35">
        <v>45444</v>
      </c>
      <c r="AZ474" s="35"/>
      <c r="BA474" s="36"/>
      <c r="BB474" s="35"/>
      <c r="BC474" s="36"/>
      <c r="BD474" s="42"/>
    </row>
    <row r="475" spans="32:56" ht="15" hidden="1" thickBot="1" x14ac:dyDescent="0.35">
      <c r="AF475" s="41"/>
      <c r="AG475" s="41"/>
      <c r="AH475" s="42"/>
      <c r="AI475" s="236"/>
      <c r="AJ475" s="37">
        <v>45473</v>
      </c>
      <c r="AK475" s="37"/>
      <c r="AL475" s="37"/>
      <c r="AM475" s="122"/>
      <c r="AN475" s="122"/>
      <c r="AO475" s="37">
        <v>45473</v>
      </c>
      <c r="AP475" s="37">
        <v>45473</v>
      </c>
      <c r="AQ475" s="37">
        <v>45473</v>
      </c>
      <c r="AR475" s="37">
        <v>45473</v>
      </c>
      <c r="AS475" s="37">
        <v>45473</v>
      </c>
      <c r="AT475" s="37">
        <v>45473</v>
      </c>
      <c r="AU475" s="37">
        <v>45473</v>
      </c>
      <c r="AV475" s="37">
        <v>45473</v>
      </c>
      <c r="AW475" s="37">
        <v>45473</v>
      </c>
      <c r="AX475" s="37">
        <v>45473</v>
      </c>
      <c r="AY475" s="37">
        <v>45473</v>
      </c>
      <c r="AZ475" s="37"/>
      <c r="BA475" s="38"/>
      <c r="BB475" s="37"/>
      <c r="BC475" s="38"/>
      <c r="BD475" s="42"/>
    </row>
    <row r="476" spans="32:56" ht="15" hidden="1" thickBot="1" x14ac:dyDescent="0.35">
      <c r="AF476" s="43" t="s">
        <v>4</v>
      </c>
      <c r="AG476" s="43" t="s">
        <v>6</v>
      </c>
      <c r="AH476" s="42"/>
      <c r="AI476" s="39" t="s">
        <v>74</v>
      </c>
      <c r="AJ476" s="81"/>
      <c r="AK476" s="82"/>
      <c r="AL476" s="82"/>
      <c r="AM476" s="82"/>
      <c r="AN476" s="82"/>
      <c r="AO476" s="82"/>
      <c r="AP476" s="82"/>
      <c r="AQ476" s="82"/>
      <c r="AR476" s="82"/>
      <c r="AS476" s="82"/>
      <c r="AT476" s="82"/>
      <c r="AU476" s="82"/>
      <c r="AV476" s="82"/>
      <c r="AW476" s="82"/>
      <c r="AX476" s="82"/>
      <c r="AY476" s="82"/>
      <c r="AZ476" s="82"/>
      <c r="BA476" s="82"/>
      <c r="BB476" s="82"/>
      <c r="BC476" s="82"/>
      <c r="BD476" s="42"/>
    </row>
    <row r="477" spans="32:56" hidden="1" x14ac:dyDescent="0.3">
      <c r="AF477" s="43">
        <f>COUNTIFS($AJ$473:$BC$473,"MAT",AJ477:BC477,"P")</f>
        <v>0</v>
      </c>
      <c r="AG477" s="43">
        <f>COUNTIFS($AJ$473:$BC$473,"PRIM",AJ477:BC477,"P")</f>
        <v>0</v>
      </c>
      <c r="AH477" s="44">
        <f>AO466</f>
        <v>45809</v>
      </c>
      <c r="AI477" s="42"/>
      <c r="AJ477" s="45"/>
      <c r="AK477" s="45"/>
      <c r="AL477" s="45"/>
      <c r="AM477" s="45"/>
      <c r="AN477" s="45"/>
      <c r="AO477" s="45"/>
      <c r="AP477" s="45"/>
      <c r="AQ477" s="45"/>
      <c r="AR477" s="45"/>
      <c r="AS477" s="45"/>
      <c r="AT477" s="45"/>
      <c r="AU477" s="45"/>
      <c r="AV477" s="45"/>
      <c r="AW477" s="45"/>
      <c r="AX477" s="45"/>
      <c r="AY477" s="45"/>
      <c r="AZ477" s="45"/>
      <c r="BA477" s="45"/>
      <c r="BB477" s="45"/>
      <c r="BC477" s="45"/>
      <c r="BD477" s="42"/>
    </row>
    <row r="478" spans="32:56" hidden="1" x14ac:dyDescent="0.3">
      <c r="AF478" s="43">
        <f t="shared" ref="AF478:AF507" si="241">COUNTIFS($AJ$473:$BC$473,"MAT",AJ478:BC478,"P")</f>
        <v>0</v>
      </c>
      <c r="AG478" s="43">
        <f t="shared" ref="AG478:AG507" si="242">COUNTIFS($AJ$473:$BC$473,"PRIM",AJ478:BC478,"P")</f>
        <v>0</v>
      </c>
      <c r="AH478" s="44">
        <f t="shared" ref="AH478:AH507" si="243">IFERROR(IF(AH477+1&gt;$AO$467,"",AH477+1),"")</f>
        <v>45810</v>
      </c>
      <c r="AI478" s="42"/>
      <c r="AJ478" s="45"/>
      <c r="AK478" s="45"/>
      <c r="AL478" s="45"/>
      <c r="AM478" s="45"/>
      <c r="AN478" s="45"/>
      <c r="AO478" s="45"/>
      <c r="AP478" s="45"/>
      <c r="AQ478" s="45"/>
      <c r="AR478" s="45"/>
      <c r="AS478" s="45"/>
      <c r="AT478" s="45"/>
      <c r="AU478" s="45"/>
      <c r="AV478" s="45"/>
      <c r="AW478" s="45"/>
      <c r="AX478" s="45"/>
      <c r="AY478" s="45"/>
      <c r="AZ478" s="45"/>
      <c r="BA478" s="45"/>
      <c r="BB478" s="45"/>
      <c r="BC478" s="45"/>
      <c r="BD478" s="42"/>
    </row>
    <row r="479" spans="32:56" hidden="1" x14ac:dyDescent="0.3">
      <c r="AF479" s="43">
        <f t="shared" si="241"/>
        <v>0</v>
      </c>
      <c r="AG479" s="43">
        <f t="shared" si="242"/>
        <v>0</v>
      </c>
      <c r="AH479" s="44">
        <f t="shared" si="243"/>
        <v>45811</v>
      </c>
      <c r="AI479" s="42"/>
      <c r="AJ479" s="45"/>
      <c r="AK479" s="45"/>
      <c r="AL479" s="45"/>
      <c r="AM479" s="45"/>
      <c r="AN479" s="45"/>
      <c r="AO479" s="45"/>
      <c r="AP479" s="45"/>
      <c r="AQ479" s="45"/>
      <c r="AR479" s="45"/>
      <c r="AS479" s="45"/>
      <c r="AT479" s="45"/>
      <c r="AU479" s="45"/>
      <c r="AV479" s="45"/>
      <c r="AW479" s="45"/>
      <c r="AX479" s="45"/>
      <c r="AY479" s="45"/>
      <c r="AZ479" s="45"/>
      <c r="BA479" s="45"/>
      <c r="BB479" s="45"/>
      <c r="BC479" s="45"/>
      <c r="BD479" s="42"/>
    </row>
    <row r="480" spans="32:56" hidden="1" x14ac:dyDescent="0.3">
      <c r="AF480" s="43">
        <f t="shared" si="241"/>
        <v>0</v>
      </c>
      <c r="AG480" s="43">
        <f t="shared" si="242"/>
        <v>0</v>
      </c>
      <c r="AH480" s="44">
        <f t="shared" si="243"/>
        <v>45812</v>
      </c>
      <c r="AI480" s="42"/>
      <c r="AJ480" s="45"/>
      <c r="AK480" s="45"/>
      <c r="AL480" s="45"/>
      <c r="AM480" s="45"/>
      <c r="AN480" s="45"/>
      <c r="AO480" s="45"/>
      <c r="AP480" s="45"/>
      <c r="AQ480" s="45"/>
      <c r="AR480" s="45"/>
      <c r="AS480" s="45"/>
      <c r="AT480" s="45"/>
      <c r="AU480" s="45"/>
      <c r="AV480" s="45"/>
      <c r="AW480" s="45"/>
      <c r="AX480" s="45"/>
      <c r="AY480" s="45"/>
      <c r="AZ480" s="45"/>
      <c r="BA480" s="45"/>
      <c r="BB480" s="45"/>
      <c r="BC480" s="45"/>
      <c r="BD480" s="42"/>
    </row>
    <row r="481" spans="32:56" hidden="1" x14ac:dyDescent="0.3">
      <c r="AF481" s="43">
        <f t="shared" si="241"/>
        <v>0</v>
      </c>
      <c r="AG481" s="43">
        <f t="shared" si="242"/>
        <v>0</v>
      </c>
      <c r="AH481" s="44">
        <f t="shared" si="243"/>
        <v>45813</v>
      </c>
      <c r="AI481" s="42"/>
      <c r="AJ481" s="45"/>
      <c r="AK481" s="45"/>
      <c r="AL481" s="45"/>
      <c r="AM481" s="45"/>
      <c r="AN481" s="45"/>
      <c r="AO481" s="45"/>
      <c r="AP481" s="45"/>
      <c r="AQ481" s="45"/>
      <c r="AR481" s="45"/>
      <c r="AS481" s="45"/>
      <c r="AT481" s="45"/>
      <c r="AU481" s="45"/>
      <c r="AV481" s="45"/>
      <c r="AW481" s="45"/>
      <c r="AX481" s="45"/>
      <c r="AY481" s="45"/>
      <c r="AZ481" s="45"/>
      <c r="BA481" s="45"/>
      <c r="BB481" s="45"/>
      <c r="BC481" s="45"/>
      <c r="BD481" s="42"/>
    </row>
    <row r="482" spans="32:56" hidden="1" x14ac:dyDescent="0.3">
      <c r="AF482" s="43">
        <f t="shared" si="241"/>
        <v>0</v>
      </c>
      <c r="AG482" s="43">
        <f t="shared" si="242"/>
        <v>0</v>
      </c>
      <c r="AH482" s="44">
        <f t="shared" si="243"/>
        <v>45814</v>
      </c>
      <c r="AI482" s="42"/>
      <c r="AJ482" s="45"/>
      <c r="AK482" s="45"/>
      <c r="AL482" s="45"/>
      <c r="AM482" s="45"/>
      <c r="AN482" s="45"/>
      <c r="AO482" s="45"/>
      <c r="AP482" s="45"/>
      <c r="AQ482" s="45"/>
      <c r="AR482" s="45"/>
      <c r="AS482" s="45"/>
      <c r="AT482" s="45"/>
      <c r="AU482" s="45"/>
      <c r="AV482" s="45"/>
      <c r="AW482" s="45"/>
      <c r="AX482" s="45"/>
      <c r="AY482" s="45"/>
      <c r="AZ482" s="45"/>
      <c r="BA482" s="45"/>
      <c r="BB482" s="45"/>
      <c r="BC482" s="45"/>
      <c r="BD482" s="42"/>
    </row>
    <row r="483" spans="32:56" hidden="1" x14ac:dyDescent="0.3">
      <c r="AF483" s="43">
        <f t="shared" si="241"/>
        <v>0</v>
      </c>
      <c r="AG483" s="43">
        <f t="shared" si="242"/>
        <v>0</v>
      </c>
      <c r="AH483" s="44">
        <f t="shared" si="243"/>
        <v>45815</v>
      </c>
      <c r="AI483" s="42"/>
      <c r="AJ483" s="45"/>
      <c r="AK483" s="45"/>
      <c r="AL483" s="45"/>
      <c r="AM483" s="45"/>
      <c r="AN483" s="45"/>
      <c r="AO483" s="45"/>
      <c r="AP483" s="45"/>
      <c r="AQ483" s="45"/>
      <c r="AR483" s="45"/>
      <c r="AS483" s="45"/>
      <c r="AT483" s="45"/>
      <c r="AU483" s="45"/>
      <c r="AV483" s="45"/>
      <c r="AW483" s="45"/>
      <c r="AX483" s="45"/>
      <c r="AY483" s="45"/>
      <c r="AZ483" s="45"/>
      <c r="BA483" s="45"/>
      <c r="BB483" s="45"/>
      <c r="BC483" s="45"/>
      <c r="BD483" s="42"/>
    </row>
    <row r="484" spans="32:56" hidden="1" x14ac:dyDescent="0.3">
      <c r="AF484" s="43">
        <f t="shared" si="241"/>
        <v>0</v>
      </c>
      <c r="AG484" s="43">
        <f t="shared" si="242"/>
        <v>0</v>
      </c>
      <c r="AH484" s="44">
        <f t="shared" si="243"/>
        <v>45816</v>
      </c>
      <c r="AI484" s="42"/>
      <c r="AJ484" s="45"/>
      <c r="AK484" s="45"/>
      <c r="AL484" s="45"/>
      <c r="AM484" s="45"/>
      <c r="AN484" s="45"/>
      <c r="AO484" s="45"/>
      <c r="AP484" s="45"/>
      <c r="AQ484" s="45"/>
      <c r="AR484" s="45"/>
      <c r="AS484" s="45"/>
      <c r="AT484" s="45"/>
      <c r="AU484" s="45"/>
      <c r="AV484" s="45"/>
      <c r="AW484" s="45"/>
      <c r="AX484" s="45"/>
      <c r="AY484" s="45"/>
      <c r="AZ484" s="45"/>
      <c r="BA484" s="45"/>
      <c r="BB484" s="45"/>
      <c r="BC484" s="45"/>
      <c r="BD484" s="42"/>
    </row>
    <row r="485" spans="32:56" hidden="1" x14ac:dyDescent="0.3">
      <c r="AF485" s="43">
        <f t="shared" si="241"/>
        <v>0</v>
      </c>
      <c r="AG485" s="43">
        <f t="shared" si="242"/>
        <v>0</v>
      </c>
      <c r="AH485" s="44">
        <f t="shared" si="243"/>
        <v>45817</v>
      </c>
      <c r="AI485" s="42"/>
      <c r="AJ485" s="45"/>
      <c r="AK485" s="45"/>
      <c r="AL485" s="45"/>
      <c r="AM485" s="45"/>
      <c r="AN485" s="45"/>
      <c r="AO485" s="45"/>
      <c r="AP485" s="45"/>
      <c r="AQ485" s="45"/>
      <c r="AR485" s="45"/>
      <c r="AS485" s="45"/>
      <c r="AT485" s="45"/>
      <c r="AU485" s="45"/>
      <c r="AV485" s="45"/>
      <c r="AW485" s="45"/>
      <c r="AX485" s="45"/>
      <c r="AY485" s="45"/>
      <c r="AZ485" s="45"/>
      <c r="BA485" s="45"/>
      <c r="BB485" s="45"/>
      <c r="BC485" s="45"/>
      <c r="BD485" s="42"/>
    </row>
    <row r="486" spans="32:56" hidden="1" x14ac:dyDescent="0.3">
      <c r="AF486" s="43">
        <f t="shared" si="241"/>
        <v>0</v>
      </c>
      <c r="AG486" s="43">
        <f t="shared" si="242"/>
        <v>0</v>
      </c>
      <c r="AH486" s="44">
        <f t="shared" si="243"/>
        <v>45818</v>
      </c>
      <c r="AI486" s="42"/>
      <c r="AJ486" s="45"/>
      <c r="AK486" s="45"/>
      <c r="AL486" s="45"/>
      <c r="AM486" s="45"/>
      <c r="AN486" s="45"/>
      <c r="AO486" s="45"/>
      <c r="AP486" s="45"/>
      <c r="AQ486" s="45"/>
      <c r="AR486" s="45"/>
      <c r="AS486" s="45"/>
      <c r="AT486" s="45"/>
      <c r="AU486" s="45"/>
      <c r="AV486" s="45"/>
      <c r="AW486" s="45"/>
      <c r="AX486" s="45"/>
      <c r="AY486" s="45"/>
      <c r="AZ486" s="45"/>
      <c r="BA486" s="45"/>
      <c r="BB486" s="45"/>
      <c r="BC486" s="45"/>
      <c r="BD486" s="42"/>
    </row>
    <row r="487" spans="32:56" hidden="1" x14ac:dyDescent="0.3">
      <c r="AF487" s="43">
        <f t="shared" si="241"/>
        <v>0</v>
      </c>
      <c r="AG487" s="43">
        <f t="shared" si="242"/>
        <v>0</v>
      </c>
      <c r="AH487" s="44">
        <f t="shared" si="243"/>
        <v>45819</v>
      </c>
      <c r="AI487" s="42"/>
      <c r="AJ487" s="45"/>
      <c r="AK487" s="45"/>
      <c r="AL487" s="45"/>
      <c r="AM487" s="45"/>
      <c r="AN487" s="45"/>
      <c r="AO487" s="45"/>
      <c r="AP487" s="45"/>
      <c r="AQ487" s="45"/>
      <c r="AR487" s="45"/>
      <c r="AS487" s="45"/>
      <c r="AT487" s="45"/>
      <c r="AU487" s="45"/>
      <c r="AV487" s="45"/>
      <c r="AW487" s="45"/>
      <c r="AX487" s="45"/>
      <c r="AY487" s="45"/>
      <c r="AZ487" s="45"/>
      <c r="BA487" s="45"/>
      <c r="BB487" s="45"/>
      <c r="BC487" s="45"/>
      <c r="BD487" s="42"/>
    </row>
    <row r="488" spans="32:56" hidden="1" x14ac:dyDescent="0.3">
      <c r="AF488" s="43">
        <f t="shared" si="241"/>
        <v>0</v>
      </c>
      <c r="AG488" s="43">
        <f t="shared" si="242"/>
        <v>0</v>
      </c>
      <c r="AH488" s="44">
        <f t="shared" si="243"/>
        <v>45820</v>
      </c>
      <c r="AI488" s="42"/>
      <c r="AJ488" s="45"/>
      <c r="AK488" s="45"/>
      <c r="AL488" s="45"/>
      <c r="AM488" s="45"/>
      <c r="AN488" s="45"/>
      <c r="AO488" s="45"/>
      <c r="AP488" s="45"/>
      <c r="AQ488" s="45"/>
      <c r="AR488" s="45"/>
      <c r="AS488" s="45"/>
      <c r="AT488" s="45"/>
      <c r="AU488" s="45"/>
      <c r="AV488" s="45"/>
      <c r="AW488" s="45"/>
      <c r="AX488" s="45"/>
      <c r="AY488" s="45"/>
      <c r="AZ488" s="45"/>
      <c r="BA488" s="45"/>
      <c r="BB488" s="45"/>
      <c r="BC488" s="45"/>
      <c r="BD488" s="42"/>
    </row>
    <row r="489" spans="32:56" hidden="1" x14ac:dyDescent="0.3">
      <c r="AF489" s="43">
        <f t="shared" si="241"/>
        <v>0</v>
      </c>
      <c r="AG489" s="43">
        <f t="shared" si="242"/>
        <v>0</v>
      </c>
      <c r="AH489" s="44">
        <f t="shared" si="243"/>
        <v>45821</v>
      </c>
      <c r="AI489" s="42"/>
      <c r="AJ489" s="45"/>
      <c r="AK489" s="45"/>
      <c r="AL489" s="45"/>
      <c r="AM489" s="45"/>
      <c r="AN489" s="45"/>
      <c r="AO489" s="45"/>
      <c r="AP489" s="45"/>
      <c r="AQ489" s="45"/>
      <c r="AR489" s="45"/>
      <c r="AS489" s="45"/>
      <c r="AT489" s="45"/>
      <c r="AU489" s="45"/>
      <c r="AV489" s="45"/>
      <c r="AW489" s="45"/>
      <c r="AX489" s="45"/>
      <c r="AY489" s="45"/>
      <c r="AZ489" s="45"/>
      <c r="BA489" s="45"/>
      <c r="BB489" s="45"/>
      <c r="BC489" s="45"/>
      <c r="BD489" s="42"/>
    </row>
    <row r="490" spans="32:56" hidden="1" x14ac:dyDescent="0.3">
      <c r="AF490" s="43">
        <f t="shared" si="241"/>
        <v>0</v>
      </c>
      <c r="AG490" s="43">
        <f t="shared" si="242"/>
        <v>0</v>
      </c>
      <c r="AH490" s="44">
        <f t="shared" si="243"/>
        <v>45822</v>
      </c>
      <c r="AI490" s="42"/>
      <c r="AJ490" s="45"/>
      <c r="AK490" s="45"/>
      <c r="AL490" s="45"/>
      <c r="AM490" s="45"/>
      <c r="AN490" s="45"/>
      <c r="AO490" s="45"/>
      <c r="AP490" s="45"/>
      <c r="AQ490" s="45"/>
      <c r="AR490" s="45"/>
      <c r="AS490" s="45"/>
      <c r="AT490" s="45"/>
      <c r="AU490" s="45"/>
      <c r="AV490" s="45"/>
      <c r="AW490" s="45"/>
      <c r="AX490" s="45"/>
      <c r="AY490" s="45"/>
      <c r="AZ490" s="45"/>
      <c r="BA490" s="45"/>
      <c r="BB490" s="45"/>
      <c r="BC490" s="45"/>
      <c r="BD490" s="42"/>
    </row>
    <row r="491" spans="32:56" hidden="1" x14ac:dyDescent="0.3">
      <c r="AF491" s="43">
        <f t="shared" si="241"/>
        <v>0</v>
      </c>
      <c r="AG491" s="43">
        <f t="shared" si="242"/>
        <v>0</v>
      </c>
      <c r="AH491" s="44">
        <f t="shared" si="243"/>
        <v>45823</v>
      </c>
      <c r="AI491" s="42"/>
      <c r="AJ491" s="45"/>
      <c r="AK491" s="45"/>
      <c r="AL491" s="45"/>
      <c r="AM491" s="45"/>
      <c r="AN491" s="45"/>
      <c r="AO491" s="45"/>
      <c r="AP491" s="45"/>
      <c r="AQ491" s="45"/>
      <c r="AR491" s="45"/>
      <c r="AS491" s="45"/>
      <c r="AT491" s="45"/>
      <c r="AU491" s="45"/>
      <c r="AV491" s="45"/>
      <c r="AW491" s="45"/>
      <c r="AX491" s="45"/>
      <c r="AY491" s="45"/>
      <c r="AZ491" s="45"/>
      <c r="BA491" s="45"/>
      <c r="BB491" s="45"/>
      <c r="BC491" s="45"/>
      <c r="BD491" s="42"/>
    </row>
    <row r="492" spans="32:56" hidden="1" x14ac:dyDescent="0.3">
      <c r="AF492" s="43">
        <f t="shared" si="241"/>
        <v>0</v>
      </c>
      <c r="AG492" s="43">
        <f t="shared" si="242"/>
        <v>0</v>
      </c>
      <c r="AH492" s="44">
        <f t="shared" si="243"/>
        <v>45824</v>
      </c>
      <c r="AI492" s="42"/>
      <c r="AJ492" s="45"/>
      <c r="AK492" s="45"/>
      <c r="AL492" s="45"/>
      <c r="AM492" s="45"/>
      <c r="AN492" s="45"/>
      <c r="AO492" s="45"/>
      <c r="AP492" s="45"/>
      <c r="AQ492" s="45"/>
      <c r="AR492" s="45"/>
      <c r="AS492" s="45"/>
      <c r="AT492" s="45"/>
      <c r="AU492" s="45"/>
      <c r="AV492" s="45"/>
      <c r="AW492" s="45"/>
      <c r="AX492" s="45"/>
      <c r="AY492" s="45"/>
      <c r="AZ492" s="45"/>
      <c r="BA492" s="45"/>
      <c r="BB492" s="45"/>
      <c r="BC492" s="45"/>
      <c r="BD492" s="42"/>
    </row>
    <row r="493" spans="32:56" hidden="1" x14ac:dyDescent="0.3">
      <c r="AF493" s="43">
        <f t="shared" si="241"/>
        <v>0</v>
      </c>
      <c r="AG493" s="43">
        <f t="shared" si="242"/>
        <v>0</v>
      </c>
      <c r="AH493" s="44">
        <f t="shared" si="243"/>
        <v>45825</v>
      </c>
      <c r="AI493" s="42"/>
      <c r="AJ493" s="45"/>
      <c r="AK493" s="45"/>
      <c r="AL493" s="45"/>
      <c r="AM493" s="45"/>
      <c r="AN493" s="45"/>
      <c r="AO493" s="45"/>
      <c r="AP493" s="45"/>
      <c r="AQ493" s="45"/>
      <c r="AR493" s="45"/>
      <c r="AS493" s="45"/>
      <c r="AT493" s="45"/>
      <c r="AU493" s="45"/>
      <c r="AV493" s="45"/>
      <c r="AW493" s="45"/>
      <c r="AX493" s="45"/>
      <c r="AY493" s="45"/>
      <c r="AZ493" s="45"/>
      <c r="BA493" s="45"/>
      <c r="BB493" s="45"/>
      <c r="BC493" s="45"/>
      <c r="BD493" s="42"/>
    </row>
    <row r="494" spans="32:56" hidden="1" x14ac:dyDescent="0.3">
      <c r="AF494" s="43">
        <f t="shared" si="241"/>
        <v>0</v>
      </c>
      <c r="AG494" s="43">
        <f t="shared" si="242"/>
        <v>0</v>
      </c>
      <c r="AH494" s="44">
        <f t="shared" si="243"/>
        <v>45826</v>
      </c>
      <c r="AI494" s="42"/>
      <c r="AJ494" s="45"/>
      <c r="AK494" s="45"/>
      <c r="AL494" s="45"/>
      <c r="AM494" s="45"/>
      <c r="AN494" s="45"/>
      <c r="AO494" s="45"/>
      <c r="AP494" s="45"/>
      <c r="AQ494" s="45"/>
      <c r="AR494" s="45"/>
      <c r="AS494" s="45"/>
      <c r="AT494" s="45"/>
      <c r="AU494" s="45"/>
      <c r="AV494" s="45"/>
      <c r="AW494" s="45"/>
      <c r="AX494" s="45"/>
      <c r="AY494" s="45"/>
      <c r="AZ494" s="45"/>
      <c r="BA494" s="45"/>
      <c r="BB494" s="45"/>
      <c r="BC494" s="45"/>
      <c r="BD494" s="42"/>
    </row>
    <row r="495" spans="32:56" hidden="1" x14ac:dyDescent="0.3">
      <c r="AF495" s="43">
        <f t="shared" si="241"/>
        <v>0</v>
      </c>
      <c r="AG495" s="43">
        <f t="shared" si="242"/>
        <v>0</v>
      </c>
      <c r="AH495" s="44">
        <f t="shared" si="243"/>
        <v>45827</v>
      </c>
      <c r="AI495" s="42"/>
      <c r="AJ495" s="45"/>
      <c r="AK495" s="45"/>
      <c r="AL495" s="45"/>
      <c r="AM495" s="45"/>
      <c r="AN495" s="45"/>
      <c r="AO495" s="45"/>
      <c r="AP495" s="45"/>
      <c r="AQ495" s="45"/>
      <c r="AR495" s="45"/>
      <c r="AS495" s="45"/>
      <c r="AT495" s="45"/>
      <c r="AU495" s="45"/>
      <c r="AV495" s="45"/>
      <c r="AW495" s="45"/>
      <c r="AX495" s="45"/>
      <c r="AY495" s="45"/>
      <c r="AZ495" s="45"/>
      <c r="BA495" s="45"/>
      <c r="BB495" s="45"/>
      <c r="BC495" s="45"/>
      <c r="BD495" s="42"/>
    </row>
    <row r="496" spans="32:56" hidden="1" x14ac:dyDescent="0.3">
      <c r="AF496" s="43">
        <f t="shared" si="241"/>
        <v>0</v>
      </c>
      <c r="AG496" s="43">
        <f t="shared" si="242"/>
        <v>0</v>
      </c>
      <c r="AH496" s="44">
        <f t="shared" si="243"/>
        <v>45828</v>
      </c>
      <c r="AI496" s="42"/>
      <c r="AJ496" s="45"/>
      <c r="AK496" s="45"/>
      <c r="AL496" s="45"/>
      <c r="AM496" s="45"/>
      <c r="AN496" s="45"/>
      <c r="AO496" s="45"/>
      <c r="AP496" s="45"/>
      <c r="AQ496" s="45"/>
      <c r="AR496" s="45"/>
      <c r="AS496" s="45"/>
      <c r="AT496" s="45"/>
      <c r="AU496" s="45"/>
      <c r="AV496" s="45"/>
      <c r="AW496" s="45"/>
      <c r="AX496" s="45"/>
      <c r="AY496" s="45"/>
      <c r="AZ496" s="45"/>
      <c r="BA496" s="45"/>
      <c r="BB496" s="45"/>
      <c r="BC496" s="45"/>
      <c r="BD496" s="42"/>
    </row>
    <row r="497" spans="32:56" hidden="1" x14ac:dyDescent="0.3">
      <c r="AF497" s="43">
        <f t="shared" si="241"/>
        <v>0</v>
      </c>
      <c r="AG497" s="43">
        <f t="shared" si="242"/>
        <v>0</v>
      </c>
      <c r="AH497" s="44">
        <f t="shared" si="243"/>
        <v>45829</v>
      </c>
      <c r="AI497" s="42"/>
      <c r="AJ497" s="45"/>
      <c r="AK497" s="45"/>
      <c r="AL497" s="45"/>
      <c r="AM497" s="45"/>
      <c r="AN497" s="45"/>
      <c r="AO497" s="45"/>
      <c r="AP497" s="45"/>
      <c r="AQ497" s="45"/>
      <c r="AR497" s="45"/>
      <c r="AS497" s="45"/>
      <c r="AT497" s="45"/>
      <c r="AU497" s="45"/>
      <c r="AV497" s="45"/>
      <c r="AW497" s="45"/>
      <c r="AX497" s="45"/>
      <c r="AY497" s="45"/>
      <c r="AZ497" s="45"/>
      <c r="BA497" s="45"/>
      <c r="BB497" s="45"/>
      <c r="BC497" s="45"/>
      <c r="BD497" s="42"/>
    </row>
    <row r="498" spans="32:56" hidden="1" x14ac:dyDescent="0.3">
      <c r="AF498" s="43">
        <f t="shared" si="241"/>
        <v>0</v>
      </c>
      <c r="AG498" s="43">
        <f t="shared" si="242"/>
        <v>0</v>
      </c>
      <c r="AH498" s="44">
        <f t="shared" si="243"/>
        <v>45830</v>
      </c>
      <c r="AI498" s="42"/>
      <c r="AJ498" s="45"/>
      <c r="AK498" s="45"/>
      <c r="AL498" s="45"/>
      <c r="AM498" s="45"/>
      <c r="AN498" s="45"/>
      <c r="AO498" s="45"/>
      <c r="AP498" s="45"/>
      <c r="AQ498" s="45"/>
      <c r="AR498" s="45"/>
      <c r="AS498" s="45"/>
      <c r="AT498" s="45"/>
      <c r="AU498" s="45"/>
      <c r="AV498" s="45"/>
      <c r="AW498" s="45"/>
      <c r="AX498" s="45"/>
      <c r="AY498" s="45"/>
      <c r="AZ498" s="45"/>
      <c r="BA498" s="45"/>
      <c r="BB498" s="45"/>
      <c r="BC498" s="45"/>
      <c r="BD498" s="42"/>
    </row>
    <row r="499" spans="32:56" hidden="1" x14ac:dyDescent="0.3">
      <c r="AF499" s="43">
        <f t="shared" si="241"/>
        <v>0</v>
      </c>
      <c r="AG499" s="43">
        <f t="shared" si="242"/>
        <v>0</v>
      </c>
      <c r="AH499" s="44">
        <f t="shared" si="243"/>
        <v>45831</v>
      </c>
      <c r="AI499" s="42"/>
      <c r="AJ499" s="45"/>
      <c r="AK499" s="45"/>
      <c r="AL499" s="45"/>
      <c r="AM499" s="45"/>
      <c r="AN499" s="45"/>
      <c r="AO499" s="45"/>
      <c r="AP499" s="45"/>
      <c r="AQ499" s="45"/>
      <c r="AR499" s="45"/>
      <c r="AS499" s="45"/>
      <c r="AT499" s="45"/>
      <c r="AU499" s="45"/>
      <c r="AV499" s="45"/>
      <c r="AW499" s="45"/>
      <c r="AX499" s="45"/>
      <c r="AY499" s="45"/>
      <c r="AZ499" s="45"/>
      <c r="BA499" s="45"/>
      <c r="BB499" s="45"/>
      <c r="BC499" s="45"/>
      <c r="BD499" s="42"/>
    </row>
    <row r="500" spans="32:56" hidden="1" x14ac:dyDescent="0.3">
      <c r="AF500" s="43">
        <f t="shared" si="241"/>
        <v>0</v>
      </c>
      <c r="AG500" s="43">
        <f t="shared" si="242"/>
        <v>0</v>
      </c>
      <c r="AH500" s="44">
        <f t="shared" si="243"/>
        <v>45832</v>
      </c>
      <c r="AI500" s="42"/>
      <c r="AJ500" s="45"/>
      <c r="AK500" s="45"/>
      <c r="AL500" s="45"/>
      <c r="AM500" s="45"/>
      <c r="AN500" s="45"/>
      <c r="AO500" s="45"/>
      <c r="AP500" s="45"/>
      <c r="AQ500" s="45"/>
      <c r="AR500" s="45"/>
      <c r="AS500" s="45"/>
      <c r="AT500" s="45"/>
      <c r="AU500" s="45"/>
      <c r="AV500" s="45"/>
      <c r="AW500" s="45"/>
      <c r="AX500" s="45"/>
      <c r="AY500" s="45"/>
      <c r="AZ500" s="45"/>
      <c r="BA500" s="45"/>
      <c r="BB500" s="45"/>
      <c r="BC500" s="45"/>
      <c r="BD500" s="42"/>
    </row>
    <row r="501" spans="32:56" hidden="1" x14ac:dyDescent="0.3">
      <c r="AF501" s="43">
        <f t="shared" si="241"/>
        <v>0</v>
      </c>
      <c r="AG501" s="43">
        <f t="shared" si="242"/>
        <v>0</v>
      </c>
      <c r="AH501" s="44">
        <f t="shared" si="243"/>
        <v>45833</v>
      </c>
      <c r="AI501" s="42"/>
      <c r="AJ501" s="45"/>
      <c r="AK501" s="45"/>
      <c r="AL501" s="45"/>
      <c r="AM501" s="45"/>
      <c r="AN501" s="45"/>
      <c r="AO501" s="45"/>
      <c r="AP501" s="45"/>
      <c r="AQ501" s="45"/>
      <c r="AR501" s="45"/>
      <c r="AS501" s="45"/>
      <c r="AT501" s="45"/>
      <c r="AU501" s="45"/>
      <c r="AV501" s="45"/>
      <c r="AW501" s="45"/>
      <c r="AX501" s="45"/>
      <c r="AY501" s="45"/>
      <c r="AZ501" s="45"/>
      <c r="BA501" s="45"/>
      <c r="BB501" s="45"/>
      <c r="BC501" s="45"/>
      <c r="BD501" s="42"/>
    </row>
    <row r="502" spans="32:56" hidden="1" x14ac:dyDescent="0.3">
      <c r="AF502" s="43">
        <f t="shared" si="241"/>
        <v>0</v>
      </c>
      <c r="AG502" s="43">
        <f t="shared" si="242"/>
        <v>0</v>
      </c>
      <c r="AH502" s="44">
        <f t="shared" si="243"/>
        <v>45834</v>
      </c>
      <c r="AI502" s="42"/>
      <c r="AJ502" s="45"/>
      <c r="AK502" s="45"/>
      <c r="AL502" s="45"/>
      <c r="AM502" s="45"/>
      <c r="AN502" s="45"/>
      <c r="AO502" s="45"/>
      <c r="AP502" s="45"/>
      <c r="AQ502" s="45"/>
      <c r="AR502" s="45"/>
      <c r="AS502" s="45"/>
      <c r="AT502" s="45"/>
      <c r="AU502" s="45"/>
      <c r="AV502" s="45"/>
      <c r="AW502" s="45"/>
      <c r="AX502" s="45"/>
      <c r="AY502" s="45"/>
      <c r="AZ502" s="45"/>
      <c r="BA502" s="45"/>
      <c r="BB502" s="45"/>
      <c r="BC502" s="45"/>
      <c r="BD502" s="42"/>
    </row>
    <row r="503" spans="32:56" hidden="1" x14ac:dyDescent="0.3">
      <c r="AF503" s="43">
        <f t="shared" si="241"/>
        <v>0</v>
      </c>
      <c r="AG503" s="43">
        <f t="shared" si="242"/>
        <v>0</v>
      </c>
      <c r="AH503" s="44">
        <f t="shared" si="243"/>
        <v>45835</v>
      </c>
      <c r="AI503" s="42"/>
      <c r="AJ503" s="45"/>
      <c r="AK503" s="45"/>
      <c r="AL503" s="45"/>
      <c r="AM503" s="45"/>
      <c r="AN503" s="45"/>
      <c r="AO503" s="45"/>
      <c r="AP503" s="45"/>
      <c r="AQ503" s="45"/>
      <c r="AR503" s="45"/>
      <c r="AS503" s="45"/>
      <c r="AT503" s="45"/>
      <c r="AU503" s="45"/>
      <c r="AV503" s="45"/>
      <c r="AW503" s="45"/>
      <c r="AX503" s="45"/>
      <c r="AY503" s="45"/>
      <c r="AZ503" s="45"/>
      <c r="BA503" s="45"/>
      <c r="BB503" s="45"/>
      <c r="BC503" s="45"/>
      <c r="BD503" s="42"/>
    </row>
    <row r="504" spans="32:56" hidden="1" x14ac:dyDescent="0.3">
      <c r="AF504" s="43">
        <f t="shared" si="241"/>
        <v>0</v>
      </c>
      <c r="AG504" s="43">
        <f t="shared" si="242"/>
        <v>0</v>
      </c>
      <c r="AH504" s="44">
        <f t="shared" si="243"/>
        <v>45836</v>
      </c>
      <c r="AI504" s="42"/>
      <c r="AJ504" s="45"/>
      <c r="AK504" s="45"/>
      <c r="AL504" s="45"/>
      <c r="AM504" s="45"/>
      <c r="AN504" s="45"/>
      <c r="AO504" s="45"/>
      <c r="AP504" s="45"/>
      <c r="AQ504" s="45"/>
      <c r="AR504" s="45"/>
      <c r="AS504" s="45"/>
      <c r="AT504" s="45"/>
      <c r="AU504" s="45"/>
      <c r="AV504" s="45"/>
      <c r="AW504" s="45"/>
      <c r="AX504" s="45"/>
      <c r="AY504" s="45"/>
      <c r="AZ504" s="45"/>
      <c r="BA504" s="45"/>
      <c r="BB504" s="45"/>
      <c r="BC504" s="45"/>
      <c r="BD504" s="42"/>
    </row>
    <row r="505" spans="32:56" hidden="1" x14ac:dyDescent="0.3">
      <c r="AF505" s="43">
        <f t="shared" si="241"/>
        <v>0</v>
      </c>
      <c r="AG505" s="43">
        <f t="shared" si="242"/>
        <v>0</v>
      </c>
      <c r="AH505" s="44">
        <f t="shared" si="243"/>
        <v>45837</v>
      </c>
      <c r="AI505" s="42"/>
      <c r="AJ505" s="45"/>
      <c r="AK505" s="45"/>
      <c r="AL505" s="45"/>
      <c r="AM505" s="45"/>
      <c r="AN505" s="45"/>
      <c r="AO505" s="45"/>
      <c r="AP505" s="45"/>
      <c r="AQ505" s="45"/>
      <c r="AR505" s="45"/>
      <c r="AS505" s="45"/>
      <c r="AT505" s="45"/>
      <c r="AU505" s="45"/>
      <c r="AV505" s="45"/>
      <c r="AW505" s="45"/>
      <c r="AX505" s="45"/>
      <c r="AY505" s="45"/>
      <c r="AZ505" s="45"/>
      <c r="BA505" s="45"/>
      <c r="BB505" s="45"/>
      <c r="BC505" s="45"/>
      <c r="BD505" s="42"/>
    </row>
    <row r="506" spans="32:56" hidden="1" x14ac:dyDescent="0.3">
      <c r="AF506" s="43">
        <f t="shared" si="241"/>
        <v>0</v>
      </c>
      <c r="AG506" s="43">
        <f t="shared" si="242"/>
        <v>0</v>
      </c>
      <c r="AH506" s="44">
        <f t="shared" si="243"/>
        <v>45838</v>
      </c>
      <c r="AI506" s="42"/>
      <c r="AJ506" s="45"/>
      <c r="AK506" s="45"/>
      <c r="AL506" s="45"/>
      <c r="AM506" s="45"/>
      <c r="AN506" s="45"/>
      <c r="AO506" s="45"/>
      <c r="AP506" s="45"/>
      <c r="AQ506" s="45"/>
      <c r="AR506" s="45"/>
      <c r="AS506" s="45"/>
      <c r="AT506" s="45"/>
      <c r="AU506" s="45"/>
      <c r="AV506" s="45"/>
      <c r="AW506" s="45"/>
      <c r="AX506" s="45"/>
      <c r="AY506" s="45"/>
      <c r="AZ506" s="45"/>
      <c r="BA506" s="45"/>
      <c r="BB506" s="45"/>
      <c r="BC506" s="45"/>
      <c r="BD506" s="42"/>
    </row>
    <row r="507" spans="32:56" hidden="1" x14ac:dyDescent="0.3">
      <c r="AF507" s="43">
        <f t="shared" si="241"/>
        <v>0</v>
      </c>
      <c r="AG507" s="43">
        <f t="shared" si="242"/>
        <v>0</v>
      </c>
      <c r="AH507" s="44" t="str">
        <f t="shared" si="243"/>
        <v/>
      </c>
      <c r="AI507" s="42"/>
      <c r="AJ507" s="45"/>
      <c r="AK507" s="45"/>
      <c r="AL507" s="45"/>
      <c r="AM507" s="45"/>
      <c r="AN507" s="45"/>
      <c r="AO507" s="45"/>
      <c r="AP507" s="45"/>
      <c r="AQ507" s="45"/>
      <c r="AR507" s="45"/>
      <c r="AS507" s="45"/>
      <c r="AT507" s="45"/>
      <c r="AU507" s="45"/>
      <c r="AV507" s="45"/>
      <c r="AW507" s="45"/>
      <c r="AX507" s="45"/>
      <c r="AY507" s="45"/>
      <c r="AZ507" s="45"/>
      <c r="BA507" s="45"/>
      <c r="BB507" s="45"/>
      <c r="BC507" s="45"/>
      <c r="BD507" s="42"/>
    </row>
    <row r="508" spans="32:56" hidden="1" x14ac:dyDescent="0.3">
      <c r="AF508" s="42"/>
      <c r="AG508" s="42"/>
      <c r="AH508" s="42"/>
      <c r="AI508" s="42"/>
      <c r="AJ508" s="42"/>
      <c r="AK508" s="42"/>
      <c r="AL508" s="42"/>
      <c r="AM508" s="42"/>
      <c r="AN508" s="42"/>
      <c r="AO508" s="42"/>
      <c r="AP508" s="42"/>
      <c r="AQ508" s="42"/>
      <c r="AR508" s="42"/>
      <c r="AS508" s="42"/>
      <c r="AT508" s="42"/>
      <c r="AU508" s="42"/>
      <c r="AV508" s="42"/>
      <c r="AW508" s="42"/>
      <c r="AX508" s="42"/>
      <c r="AY508" s="42"/>
      <c r="AZ508" s="42"/>
      <c r="BA508" s="42"/>
      <c r="BB508" s="42"/>
      <c r="BC508" s="42"/>
      <c r="BD508" s="42"/>
    </row>
    <row r="509" spans="32:56" hidden="1" x14ac:dyDescent="0.3"/>
    <row r="510" spans="32:56" hidden="1" x14ac:dyDescent="0.3">
      <c r="AF510" s="41"/>
      <c r="AG510" s="41"/>
      <c r="AH510" s="41"/>
      <c r="AI510" s="41"/>
      <c r="AJ510" s="41"/>
      <c r="AK510" s="41"/>
      <c r="AL510" s="41"/>
      <c r="AM510" s="41"/>
      <c r="AN510" s="41"/>
      <c r="AO510" s="41"/>
      <c r="AP510" s="41"/>
      <c r="AQ510" s="41"/>
      <c r="AR510" s="41"/>
      <c r="AS510" s="42"/>
      <c r="AT510" s="42"/>
      <c r="AU510" s="42"/>
      <c r="AV510" s="42"/>
      <c r="AW510" s="42"/>
      <c r="AX510" s="42"/>
      <c r="AY510" s="42"/>
      <c r="AZ510" s="41"/>
      <c r="BA510" s="42"/>
      <c r="BB510" s="17" t="s">
        <v>57</v>
      </c>
      <c r="BC510" s="48" t="s">
        <v>58</v>
      </c>
      <c r="BD510" s="42"/>
    </row>
    <row r="511" spans="32:56" hidden="1" x14ac:dyDescent="0.3">
      <c r="AF511" s="41"/>
      <c r="AG511" s="41"/>
      <c r="AH511" s="41"/>
      <c r="AI511" s="41"/>
      <c r="AJ511" s="41"/>
      <c r="AK511" s="41"/>
      <c r="AL511" s="41"/>
      <c r="AM511" s="41"/>
      <c r="AN511" s="41"/>
      <c r="AO511" s="41"/>
      <c r="AP511" s="41"/>
      <c r="AQ511" s="41"/>
      <c r="AR511" s="41"/>
      <c r="AS511" s="42"/>
      <c r="AT511" s="42"/>
      <c r="AU511" s="42"/>
      <c r="AV511" s="42"/>
      <c r="AW511" s="42"/>
      <c r="AX511" s="42"/>
      <c r="AY511" s="42"/>
      <c r="AZ511" s="41"/>
      <c r="BA511" s="42"/>
      <c r="BB511" s="18" t="s">
        <v>59</v>
      </c>
      <c r="BC511" s="48" t="s">
        <v>60</v>
      </c>
      <c r="BD511" s="42"/>
    </row>
    <row r="512" spans="32:56" ht="15" hidden="1" thickBot="1" x14ac:dyDescent="0.35">
      <c r="AF512" s="41"/>
      <c r="AG512" s="41"/>
      <c r="AH512" s="41"/>
      <c r="AI512" s="41"/>
      <c r="AJ512" s="41"/>
      <c r="AK512" s="41"/>
      <c r="AL512" s="41"/>
      <c r="AM512" s="41"/>
      <c r="AN512" s="41"/>
      <c r="AO512" s="41"/>
      <c r="AP512" s="41"/>
      <c r="AQ512" s="41"/>
      <c r="AR512" s="41"/>
      <c r="AS512" s="41"/>
      <c r="AT512" s="41"/>
      <c r="AU512" s="41"/>
      <c r="AV512" s="41"/>
      <c r="AW512" s="41"/>
      <c r="AX512" s="41"/>
      <c r="AY512" s="41"/>
      <c r="AZ512" s="41"/>
      <c r="BA512" s="42"/>
      <c r="BB512" s="19" t="s">
        <v>61</v>
      </c>
      <c r="BC512" s="48" t="s">
        <v>62</v>
      </c>
      <c r="BD512" s="42"/>
    </row>
    <row r="513" spans="32:56" hidden="1" x14ac:dyDescent="0.3">
      <c r="AF513" s="42"/>
      <c r="AG513" s="42"/>
      <c r="AH513" s="42"/>
      <c r="AI513" s="233" t="s">
        <v>63</v>
      </c>
      <c r="AJ513" s="234"/>
      <c r="AK513" s="86"/>
      <c r="AL513" s="86"/>
      <c r="AM513" s="120"/>
      <c r="AN513" s="120"/>
      <c r="AO513" s="219">
        <v>45839</v>
      </c>
      <c r="AP513" s="220"/>
      <c r="AQ513" s="42"/>
      <c r="AR513" s="42"/>
      <c r="AS513" s="221" t="s">
        <v>64</v>
      </c>
      <c r="AT513" s="222"/>
      <c r="AU513" s="225" t="str">
        <f>TEXT(AO513,"mmmm")</f>
        <v>juillet</v>
      </c>
      <c r="AV513" s="225"/>
      <c r="AW513" s="225"/>
      <c r="AX513" s="225"/>
      <c r="AY513" s="226"/>
      <c r="AZ513" s="41"/>
      <c r="BA513" s="42"/>
      <c r="BB513" s="20" t="s">
        <v>36</v>
      </c>
      <c r="BC513" s="48" t="s">
        <v>65</v>
      </c>
      <c r="BD513" s="42"/>
    </row>
    <row r="514" spans="32:56" ht="15" hidden="1" thickBot="1" x14ac:dyDescent="0.35">
      <c r="AF514" s="42"/>
      <c r="AG514" s="42"/>
      <c r="AH514" s="42"/>
      <c r="AI514" s="229" t="s">
        <v>66</v>
      </c>
      <c r="AJ514" s="230"/>
      <c r="AK514" s="87"/>
      <c r="AL514" s="87"/>
      <c r="AM514" s="119"/>
      <c r="AN514" s="119"/>
      <c r="AO514" s="231">
        <f>EOMONTH(AO513,0)</f>
        <v>45869</v>
      </c>
      <c r="AP514" s="232"/>
      <c r="AQ514" s="42"/>
      <c r="AR514" s="42"/>
      <c r="AS514" s="223"/>
      <c r="AT514" s="224"/>
      <c r="AU514" s="227"/>
      <c r="AV514" s="227"/>
      <c r="AW514" s="227"/>
      <c r="AX514" s="227"/>
      <c r="AY514" s="228"/>
      <c r="AZ514" s="41"/>
      <c r="BA514" s="42"/>
      <c r="BB514" s="21" t="s">
        <v>67</v>
      </c>
      <c r="BC514" s="48" t="s">
        <v>68</v>
      </c>
      <c r="BD514" s="42"/>
    </row>
    <row r="515" spans="32:56" ht="15" hidden="1" thickBot="1" x14ac:dyDescent="0.35">
      <c r="AF515" s="41"/>
      <c r="AG515" s="41"/>
      <c r="AH515" s="41"/>
      <c r="AI515" s="41"/>
      <c r="AJ515" s="41"/>
      <c r="AK515" s="41"/>
      <c r="AL515" s="41"/>
      <c r="AM515" s="41"/>
      <c r="AN515" s="41"/>
      <c r="AO515" s="41"/>
      <c r="AP515" s="41"/>
      <c r="AQ515" s="41"/>
      <c r="AR515" s="41"/>
      <c r="AS515" s="41"/>
      <c r="AT515" s="41"/>
      <c r="AU515" s="41"/>
      <c r="AV515" s="41"/>
      <c r="AW515" s="41"/>
      <c r="AX515" s="41"/>
      <c r="AY515" s="41"/>
      <c r="AZ515" s="41"/>
      <c r="BA515" s="42"/>
      <c r="BB515" s="22" t="s">
        <v>69</v>
      </c>
      <c r="BC515" s="48" t="s">
        <v>70</v>
      </c>
      <c r="BD515" s="42"/>
    </row>
    <row r="516" spans="32:56" ht="15.6" hidden="1" x14ac:dyDescent="0.3">
      <c r="AF516" s="41"/>
      <c r="AG516" s="41"/>
      <c r="AH516" s="42"/>
      <c r="AI516" s="23" t="s">
        <v>71</v>
      </c>
      <c r="AJ516" s="24">
        <f>COUNTIF(AJ524:AJ554,"P")</f>
        <v>0</v>
      </c>
      <c r="AK516" s="54"/>
      <c r="AL516" s="54"/>
      <c r="AM516" s="123"/>
      <c r="AN516" s="123"/>
      <c r="AO516" s="25">
        <f t="shared" ref="AO516:BC516" si="244">COUNTIF(AO524:AO554,"P")</f>
        <v>0</v>
      </c>
      <c r="AP516" s="25">
        <f t="shared" si="244"/>
        <v>0</v>
      </c>
      <c r="AQ516" s="25">
        <f t="shared" si="244"/>
        <v>0</v>
      </c>
      <c r="AR516" s="25">
        <f t="shared" si="244"/>
        <v>0</v>
      </c>
      <c r="AS516" s="25">
        <f t="shared" si="244"/>
        <v>0</v>
      </c>
      <c r="AT516" s="25">
        <f t="shared" si="244"/>
        <v>0</v>
      </c>
      <c r="AU516" s="25">
        <f t="shared" si="244"/>
        <v>0</v>
      </c>
      <c r="AV516" s="25">
        <f t="shared" si="244"/>
        <v>0</v>
      </c>
      <c r="AW516" s="25">
        <f t="shared" si="244"/>
        <v>0</v>
      </c>
      <c r="AX516" s="25">
        <f t="shared" si="244"/>
        <v>0</v>
      </c>
      <c r="AY516" s="25">
        <f t="shared" si="244"/>
        <v>0</v>
      </c>
      <c r="AZ516" s="25">
        <f t="shared" si="244"/>
        <v>0</v>
      </c>
      <c r="BA516" s="25">
        <f t="shared" si="244"/>
        <v>0</v>
      </c>
      <c r="BB516" s="25">
        <f t="shared" si="244"/>
        <v>0</v>
      </c>
      <c r="BC516" s="26">
        <f t="shared" si="244"/>
        <v>0</v>
      </c>
      <c r="BD516" s="42"/>
    </row>
    <row r="517" spans="32:56" ht="15.6" hidden="1" x14ac:dyDescent="0.3">
      <c r="AF517" s="41"/>
      <c r="AG517" s="41"/>
      <c r="AH517" s="42"/>
      <c r="AI517" s="60" t="s">
        <v>86</v>
      </c>
      <c r="AJ517" s="28">
        <f>0+0</f>
        <v>0</v>
      </c>
      <c r="AK517" s="88"/>
      <c r="AL517" s="88"/>
      <c r="AM517" s="124"/>
      <c r="AN517" s="124"/>
      <c r="AO517" s="29">
        <f t="shared" ref="AO517:BC517" si="245">0+0</f>
        <v>0</v>
      </c>
      <c r="AP517" s="29">
        <f t="shared" si="245"/>
        <v>0</v>
      </c>
      <c r="AQ517" s="29">
        <f t="shared" si="245"/>
        <v>0</v>
      </c>
      <c r="AR517" s="29">
        <f t="shared" si="245"/>
        <v>0</v>
      </c>
      <c r="AS517" s="29">
        <f t="shared" si="245"/>
        <v>0</v>
      </c>
      <c r="AT517" s="29">
        <f t="shared" si="245"/>
        <v>0</v>
      </c>
      <c r="AU517" s="29">
        <f t="shared" si="245"/>
        <v>0</v>
      </c>
      <c r="AV517" s="29">
        <f t="shared" si="245"/>
        <v>0</v>
      </c>
      <c r="AW517" s="29">
        <f t="shared" si="245"/>
        <v>0</v>
      </c>
      <c r="AX517" s="29">
        <f>0+0</f>
        <v>0</v>
      </c>
      <c r="AY517" s="29">
        <f t="shared" si="245"/>
        <v>0</v>
      </c>
      <c r="AZ517" s="29">
        <f t="shared" si="245"/>
        <v>0</v>
      </c>
      <c r="BA517" s="29">
        <f t="shared" si="245"/>
        <v>0</v>
      </c>
      <c r="BB517" s="29">
        <f t="shared" si="245"/>
        <v>0</v>
      </c>
      <c r="BC517" s="30">
        <f t="shared" si="245"/>
        <v>0</v>
      </c>
      <c r="BD517" s="42"/>
    </row>
    <row r="518" spans="32:56" ht="15.6" hidden="1" x14ac:dyDescent="0.3">
      <c r="AF518" s="41"/>
      <c r="AG518" s="41"/>
      <c r="AH518" s="42"/>
      <c r="AI518" s="27" t="s">
        <v>87</v>
      </c>
      <c r="AJ518" s="28">
        <f>0+0</f>
        <v>0</v>
      </c>
      <c r="AK518" s="88"/>
      <c r="AL518" s="88"/>
      <c r="AM518" s="124"/>
      <c r="AN518" s="124"/>
      <c r="AO518" s="29">
        <f t="shared" ref="AO518:BC518" si="246">0+0</f>
        <v>0</v>
      </c>
      <c r="AP518" s="29">
        <f t="shared" si="246"/>
        <v>0</v>
      </c>
      <c r="AQ518" s="29">
        <f t="shared" si="246"/>
        <v>0</v>
      </c>
      <c r="AR518" s="29">
        <f t="shared" si="246"/>
        <v>0</v>
      </c>
      <c r="AS518" s="29">
        <f t="shared" si="246"/>
        <v>0</v>
      </c>
      <c r="AT518" s="29">
        <f t="shared" si="246"/>
        <v>0</v>
      </c>
      <c r="AU518" s="29">
        <f t="shared" si="246"/>
        <v>0</v>
      </c>
      <c r="AV518" s="29">
        <f t="shared" si="246"/>
        <v>0</v>
      </c>
      <c r="AW518" s="29">
        <f t="shared" si="246"/>
        <v>0</v>
      </c>
      <c r="AX518" s="29">
        <f t="shared" si="246"/>
        <v>0</v>
      </c>
      <c r="AY518" s="29">
        <f t="shared" si="246"/>
        <v>0</v>
      </c>
      <c r="AZ518" s="29">
        <f t="shared" si="246"/>
        <v>0</v>
      </c>
      <c r="BA518" s="29">
        <f t="shared" si="246"/>
        <v>0</v>
      </c>
      <c r="BB518" s="29">
        <f t="shared" si="246"/>
        <v>0</v>
      </c>
      <c r="BC518" s="30">
        <f t="shared" si="246"/>
        <v>0</v>
      </c>
      <c r="BD518" s="42"/>
    </row>
    <row r="519" spans="32:56" ht="16.2" hidden="1" thickBot="1" x14ac:dyDescent="0.35">
      <c r="AF519" s="41"/>
      <c r="AG519" s="41"/>
      <c r="AH519" s="42"/>
      <c r="AI519" s="31" t="s">
        <v>72</v>
      </c>
      <c r="AJ519" s="32">
        <f t="shared" ref="AJ519" si="247">PRODUCT(AJ516,0)+AJ517+AJ518</f>
        <v>0</v>
      </c>
      <c r="AK519" s="70"/>
      <c r="AL519" s="70"/>
      <c r="AM519" s="125"/>
      <c r="AN519" s="125"/>
      <c r="AO519" s="33">
        <f t="shared" ref="AO519" si="248">PRODUCT(AO516,0)+AO517+AO518</f>
        <v>0</v>
      </c>
      <c r="AP519" s="33">
        <f t="shared" ref="AP519" si="249">PRODUCT(AP516,0)+AP517+AP518</f>
        <v>0</v>
      </c>
      <c r="AQ519" s="33">
        <f t="shared" ref="AQ519" si="250">PRODUCT(AQ516,0)+AQ517+AQ518</f>
        <v>0</v>
      </c>
      <c r="AR519" s="33">
        <f t="shared" ref="AR519" si="251">PRODUCT(AR516,0)+AR517+AR518</f>
        <v>0</v>
      </c>
      <c r="AS519" s="33">
        <f t="shared" ref="AS519" si="252">PRODUCT(AS516,0)+AS517+AS518</f>
        <v>0</v>
      </c>
      <c r="AT519" s="33">
        <f t="shared" ref="AT519" si="253">PRODUCT(AT516,0)+AT517+AT518</f>
        <v>0</v>
      </c>
      <c r="AU519" s="33">
        <f t="shared" ref="AU519" si="254">PRODUCT(AU516,0)+AU517+AU518</f>
        <v>0</v>
      </c>
      <c r="AV519" s="33">
        <f t="shared" ref="AV519" si="255">PRODUCT(AV516,0)+AV517+AV518</f>
        <v>0</v>
      </c>
      <c r="AW519" s="33">
        <f t="shared" ref="AW519" si="256">PRODUCT(AW516,0)+AW517+AW518</f>
        <v>0</v>
      </c>
      <c r="AX519" s="33">
        <f t="shared" ref="AX519" si="257">PRODUCT(AX516,0)+AX517+AX518</f>
        <v>0</v>
      </c>
      <c r="AY519" s="33">
        <f t="shared" ref="AY519" si="258">PRODUCT(AY516,0)+AY517+AY518</f>
        <v>0</v>
      </c>
      <c r="AZ519" s="33">
        <f t="shared" ref="AZ519" si="259">PRODUCT(AZ516,0)+AZ517+AZ518</f>
        <v>0</v>
      </c>
      <c r="BA519" s="33">
        <f t="shared" ref="BA519" si="260">PRODUCT(BA516,0)+BA517+BA518</f>
        <v>0</v>
      </c>
      <c r="BB519" s="33">
        <f t="shared" ref="BB519" si="261">PRODUCT(BB516,0)+BB517+BB518</f>
        <v>0</v>
      </c>
      <c r="BC519" s="34">
        <f t="shared" ref="BC519" si="262">PRODUCT(BC516,0)+BC517+BC518</f>
        <v>0</v>
      </c>
      <c r="BD519" s="42"/>
    </row>
    <row r="520" spans="32:56" ht="15" hidden="1" thickBot="1" x14ac:dyDescent="0.35">
      <c r="AF520" s="41"/>
      <c r="AG520" s="41"/>
      <c r="AH520" s="42"/>
      <c r="AI520" s="41"/>
      <c r="AJ520" s="43"/>
      <c r="AK520" s="43"/>
      <c r="AL520" s="43"/>
      <c r="AM520" s="43"/>
      <c r="AN520" s="43"/>
      <c r="AO520" s="43"/>
      <c r="AP520" s="43"/>
      <c r="AQ520" s="43"/>
      <c r="AR520" s="43"/>
      <c r="AS520" s="43"/>
      <c r="AT520" s="43"/>
      <c r="AU520" s="43"/>
      <c r="AV520" s="43"/>
      <c r="AW520" s="43"/>
      <c r="AX520" s="43"/>
      <c r="AY520" s="43"/>
      <c r="AZ520" s="43"/>
      <c r="BA520" s="43"/>
      <c r="BB520" s="43"/>
      <c r="BC520" s="43"/>
      <c r="BD520" s="42"/>
    </row>
    <row r="521" spans="32:56" hidden="1" x14ac:dyDescent="0.3">
      <c r="AF521" s="41"/>
      <c r="AG521" s="41"/>
      <c r="AH521" s="42"/>
      <c r="AI521" s="235" t="s">
        <v>73</v>
      </c>
      <c r="AJ521" s="35">
        <v>45474</v>
      </c>
      <c r="AK521" s="35"/>
      <c r="AL521" s="35"/>
      <c r="AM521" s="121"/>
      <c r="AN521" s="121"/>
      <c r="AO521" s="35">
        <v>45474</v>
      </c>
      <c r="AP521" s="35">
        <v>45474</v>
      </c>
      <c r="AQ521" s="35">
        <v>45474</v>
      </c>
      <c r="AR521" s="35">
        <v>45474</v>
      </c>
      <c r="AS521" s="35">
        <v>45474</v>
      </c>
      <c r="AT521" s="35">
        <v>45474</v>
      </c>
      <c r="AU521" s="35">
        <v>45474</v>
      </c>
      <c r="AV521" s="35">
        <v>45474</v>
      </c>
      <c r="AW521" s="35">
        <v>45474</v>
      </c>
      <c r="AX521" s="35">
        <v>45474</v>
      </c>
      <c r="AY521" s="36"/>
      <c r="AZ521" s="35"/>
      <c r="BA521" s="36"/>
      <c r="BB521" s="35"/>
      <c r="BC521" s="36"/>
      <c r="BD521" s="42"/>
    </row>
    <row r="522" spans="32:56" ht="15" hidden="1" thickBot="1" x14ac:dyDescent="0.35">
      <c r="AF522" s="41"/>
      <c r="AG522" s="41"/>
      <c r="AH522" s="42"/>
      <c r="AI522" s="236"/>
      <c r="AJ522" s="37">
        <v>45504</v>
      </c>
      <c r="AK522" s="37"/>
      <c r="AL522" s="37"/>
      <c r="AM522" s="122"/>
      <c r="AN522" s="122"/>
      <c r="AO522" s="37">
        <v>45504</v>
      </c>
      <c r="AP522" s="37">
        <v>45504</v>
      </c>
      <c r="AQ522" s="37">
        <v>45504</v>
      </c>
      <c r="AR522" s="37">
        <v>45504</v>
      </c>
      <c r="AS522" s="37">
        <v>45504</v>
      </c>
      <c r="AT522" s="37">
        <v>45504</v>
      </c>
      <c r="AU522" s="37">
        <v>45504</v>
      </c>
      <c r="AV522" s="37">
        <v>45504</v>
      </c>
      <c r="AW522" s="37">
        <v>45504</v>
      </c>
      <c r="AX522" s="37">
        <v>45504</v>
      </c>
      <c r="AY522" s="38"/>
      <c r="AZ522" s="37"/>
      <c r="BA522" s="38"/>
      <c r="BB522" s="37"/>
      <c r="BC522" s="38"/>
      <c r="BD522" s="42"/>
    </row>
    <row r="523" spans="32:56" ht="15" hidden="1" thickBot="1" x14ac:dyDescent="0.35">
      <c r="AF523" s="43" t="s">
        <v>4</v>
      </c>
      <c r="AG523" s="43" t="s">
        <v>6</v>
      </c>
      <c r="AH523" s="42"/>
      <c r="AI523" s="39" t="s">
        <v>74</v>
      </c>
      <c r="AJ523" s="40"/>
      <c r="AK523" s="40"/>
      <c r="AL523" s="40"/>
      <c r="AM523" s="40"/>
      <c r="AN523" s="40"/>
      <c r="AO523" s="40"/>
      <c r="AP523" s="40"/>
      <c r="AQ523" s="40"/>
      <c r="AR523" s="40"/>
      <c r="AS523" s="40"/>
      <c r="AT523" s="40"/>
      <c r="AU523" s="40"/>
      <c r="AV523" s="40"/>
      <c r="AW523" s="40"/>
      <c r="AX523" s="40"/>
      <c r="AY523" s="46"/>
      <c r="AZ523" s="46"/>
      <c r="BA523" s="46"/>
      <c r="BB523" s="46"/>
      <c r="BC523" s="46"/>
      <c r="BD523" s="42"/>
    </row>
    <row r="524" spans="32:56" hidden="1" x14ac:dyDescent="0.3">
      <c r="AF524" s="43">
        <f>COUNTIFS($AJ$520:$BC$520,"MAT",AJ524:BC524,"P")</f>
        <v>0</v>
      </c>
      <c r="AG524" s="43">
        <f>COUNTIFS($AJ$520:$BC$520,"PRIM",AJ524:BC524,"P")</f>
        <v>0</v>
      </c>
      <c r="AH524" s="44">
        <f>AO513</f>
        <v>45839</v>
      </c>
      <c r="AI524" s="42"/>
      <c r="AJ524" s="45"/>
      <c r="AK524" s="45"/>
      <c r="AL524" s="45"/>
      <c r="AM524" s="45"/>
      <c r="AN524" s="45"/>
      <c r="AO524" s="45"/>
      <c r="AP524" s="45"/>
      <c r="AQ524" s="45"/>
      <c r="AR524" s="45"/>
      <c r="AS524" s="45"/>
      <c r="AT524" s="45"/>
      <c r="AU524" s="45"/>
      <c r="AV524" s="45"/>
      <c r="AW524" s="45"/>
      <c r="AX524" s="45"/>
      <c r="AY524" s="45"/>
      <c r="AZ524" s="45"/>
      <c r="BA524" s="45"/>
      <c r="BB524" s="45"/>
      <c r="BC524" s="45"/>
      <c r="BD524" s="42"/>
    </row>
    <row r="525" spans="32:56" hidden="1" x14ac:dyDescent="0.3">
      <c r="AF525" s="43">
        <f t="shared" ref="AF525:AF554" si="263">COUNTIFS($AJ$520:$BC$520,"MAT",AJ525:BC525,"P")</f>
        <v>0</v>
      </c>
      <c r="AG525" s="43">
        <f t="shared" ref="AG525:AG554" si="264">COUNTIFS($AJ$520:$BC$520,"PRIM",AJ525:BC525,"P")</f>
        <v>0</v>
      </c>
      <c r="AH525" s="44">
        <f>IFERROR(IF(AH524+1&gt;$AO$514,"",AH524+1),"")</f>
        <v>45840</v>
      </c>
      <c r="AI525" s="42"/>
      <c r="AJ525" s="45"/>
      <c r="AK525" s="45"/>
      <c r="AL525" s="45"/>
      <c r="AM525" s="45"/>
      <c r="AN525" s="45"/>
      <c r="AO525" s="45"/>
      <c r="AP525" s="45"/>
      <c r="AQ525" s="45"/>
      <c r="AR525" s="45"/>
      <c r="AS525" s="45"/>
      <c r="AT525" s="45"/>
      <c r="AU525" s="45"/>
      <c r="AV525" s="45"/>
      <c r="AW525" s="45"/>
      <c r="AX525" s="45"/>
      <c r="AY525" s="45"/>
      <c r="AZ525" s="45"/>
      <c r="BA525" s="45"/>
      <c r="BB525" s="45"/>
      <c r="BC525" s="45"/>
      <c r="BD525" s="42"/>
    </row>
    <row r="526" spans="32:56" hidden="1" x14ac:dyDescent="0.3">
      <c r="AF526" s="43">
        <f t="shared" si="263"/>
        <v>0</v>
      </c>
      <c r="AG526" s="43">
        <f t="shared" si="264"/>
        <v>0</v>
      </c>
      <c r="AH526" s="44">
        <f t="shared" ref="AH526:AH554" si="265">IFERROR(IF(AH525+1&gt;$AO$514,"",AH525+1),"")</f>
        <v>45841</v>
      </c>
      <c r="AI526" s="42"/>
      <c r="AJ526" s="45"/>
      <c r="AK526" s="45"/>
      <c r="AL526" s="45"/>
      <c r="AM526" s="45"/>
      <c r="AN526" s="45"/>
      <c r="AO526" s="45"/>
      <c r="AP526" s="45"/>
      <c r="AQ526" s="45"/>
      <c r="AR526" s="45"/>
      <c r="AS526" s="45"/>
      <c r="AT526" s="45"/>
      <c r="AU526" s="45"/>
      <c r="AV526" s="45"/>
      <c r="AW526" s="45"/>
      <c r="AX526" s="45"/>
      <c r="AY526" s="45"/>
      <c r="AZ526" s="45"/>
      <c r="BA526" s="45"/>
      <c r="BB526" s="45"/>
      <c r="BC526" s="45"/>
      <c r="BD526" s="42"/>
    </row>
    <row r="527" spans="32:56" hidden="1" x14ac:dyDescent="0.3">
      <c r="AF527" s="43">
        <f t="shared" si="263"/>
        <v>0</v>
      </c>
      <c r="AG527" s="43">
        <f t="shared" si="264"/>
        <v>0</v>
      </c>
      <c r="AH527" s="44">
        <f t="shared" si="265"/>
        <v>45842</v>
      </c>
      <c r="AI527" s="42"/>
      <c r="AJ527" s="45"/>
      <c r="AK527" s="45"/>
      <c r="AL527" s="45"/>
      <c r="AM527" s="45"/>
      <c r="AN527" s="45"/>
      <c r="AO527" s="45"/>
      <c r="AP527" s="45"/>
      <c r="AQ527" s="45"/>
      <c r="AR527" s="45"/>
      <c r="AS527" s="45"/>
      <c r="AT527" s="45"/>
      <c r="AU527" s="45"/>
      <c r="AV527" s="45"/>
      <c r="AW527" s="45"/>
      <c r="AX527" s="45"/>
      <c r="AY527" s="45"/>
      <c r="AZ527" s="45"/>
      <c r="BA527" s="45"/>
      <c r="BB527" s="45"/>
      <c r="BC527" s="45"/>
      <c r="BD527" s="42"/>
    </row>
    <row r="528" spans="32:56" hidden="1" x14ac:dyDescent="0.3">
      <c r="AF528" s="43">
        <f t="shared" si="263"/>
        <v>0</v>
      </c>
      <c r="AG528" s="43">
        <f t="shared" si="264"/>
        <v>0</v>
      </c>
      <c r="AH528" s="44">
        <f t="shared" si="265"/>
        <v>45843</v>
      </c>
      <c r="AI528" s="42"/>
      <c r="AJ528" s="45"/>
      <c r="AK528" s="45"/>
      <c r="AL528" s="45"/>
      <c r="AM528" s="45"/>
      <c r="AN528" s="45"/>
      <c r="AO528" s="45"/>
      <c r="AP528" s="45"/>
      <c r="AQ528" s="45"/>
      <c r="AR528" s="45"/>
      <c r="AS528" s="45"/>
      <c r="AT528" s="45"/>
      <c r="AU528" s="45"/>
      <c r="AV528" s="45"/>
      <c r="AW528" s="45"/>
      <c r="AX528" s="45"/>
      <c r="AY528" s="45"/>
      <c r="AZ528" s="45"/>
      <c r="BA528" s="45"/>
      <c r="BB528" s="45"/>
      <c r="BC528" s="45"/>
      <c r="BD528" s="42"/>
    </row>
    <row r="529" spans="32:56" hidden="1" x14ac:dyDescent="0.3">
      <c r="AF529" s="43">
        <f t="shared" si="263"/>
        <v>0</v>
      </c>
      <c r="AG529" s="43">
        <f t="shared" si="264"/>
        <v>0</v>
      </c>
      <c r="AH529" s="44">
        <f t="shared" si="265"/>
        <v>45844</v>
      </c>
      <c r="AI529" s="42"/>
      <c r="AJ529" s="45"/>
      <c r="AK529" s="45"/>
      <c r="AL529" s="45"/>
      <c r="AM529" s="45"/>
      <c r="AN529" s="45"/>
      <c r="AO529" s="45"/>
      <c r="AP529" s="45"/>
      <c r="AQ529" s="45"/>
      <c r="AR529" s="45"/>
      <c r="AS529" s="45"/>
      <c r="AT529" s="45"/>
      <c r="AU529" s="45"/>
      <c r="AV529" s="45"/>
      <c r="AW529" s="45"/>
      <c r="AX529" s="45"/>
      <c r="AY529" s="45"/>
      <c r="AZ529" s="45"/>
      <c r="BA529" s="45"/>
      <c r="BB529" s="45"/>
      <c r="BC529" s="45"/>
      <c r="BD529" s="42"/>
    </row>
    <row r="530" spans="32:56" hidden="1" x14ac:dyDescent="0.3">
      <c r="AF530" s="43">
        <f t="shared" si="263"/>
        <v>0</v>
      </c>
      <c r="AG530" s="43">
        <f t="shared" si="264"/>
        <v>0</v>
      </c>
      <c r="AH530" s="44">
        <f t="shared" si="265"/>
        <v>45845</v>
      </c>
      <c r="AI530" s="42"/>
      <c r="AJ530" s="45"/>
      <c r="AK530" s="45"/>
      <c r="AL530" s="45"/>
      <c r="AM530" s="45"/>
      <c r="AN530" s="45"/>
      <c r="AO530" s="45"/>
      <c r="AP530" s="45"/>
      <c r="AQ530" s="45"/>
      <c r="AR530" s="45"/>
      <c r="AS530" s="45"/>
      <c r="AT530" s="45"/>
      <c r="AU530" s="45"/>
      <c r="AV530" s="45"/>
      <c r="AW530" s="45"/>
      <c r="AX530" s="45"/>
      <c r="AY530" s="45"/>
      <c r="AZ530" s="45"/>
      <c r="BA530" s="45"/>
      <c r="BB530" s="45"/>
      <c r="BC530" s="45"/>
      <c r="BD530" s="42"/>
    </row>
    <row r="531" spans="32:56" hidden="1" x14ac:dyDescent="0.3">
      <c r="AF531" s="43">
        <f t="shared" si="263"/>
        <v>0</v>
      </c>
      <c r="AG531" s="43">
        <f t="shared" si="264"/>
        <v>0</v>
      </c>
      <c r="AH531" s="44">
        <f t="shared" si="265"/>
        <v>45846</v>
      </c>
      <c r="AI531" s="42"/>
      <c r="AJ531" s="45"/>
      <c r="AK531" s="45"/>
      <c r="AL531" s="45"/>
      <c r="AM531" s="45"/>
      <c r="AN531" s="45"/>
      <c r="AO531" s="45"/>
      <c r="AP531" s="45"/>
      <c r="AQ531" s="45"/>
      <c r="AR531" s="45"/>
      <c r="AS531" s="45"/>
      <c r="AT531" s="45"/>
      <c r="AU531" s="45"/>
      <c r="AV531" s="45"/>
      <c r="AW531" s="45"/>
      <c r="AX531" s="45"/>
      <c r="AY531" s="45"/>
      <c r="AZ531" s="45"/>
      <c r="BA531" s="45"/>
      <c r="BB531" s="45"/>
      <c r="BC531" s="45"/>
      <c r="BD531" s="42"/>
    </row>
    <row r="532" spans="32:56" hidden="1" x14ac:dyDescent="0.3">
      <c r="AF532" s="43">
        <f t="shared" si="263"/>
        <v>0</v>
      </c>
      <c r="AG532" s="43">
        <f t="shared" si="264"/>
        <v>0</v>
      </c>
      <c r="AH532" s="44">
        <f t="shared" si="265"/>
        <v>45847</v>
      </c>
      <c r="AI532" s="42"/>
      <c r="AJ532" s="45"/>
      <c r="AK532" s="45"/>
      <c r="AL532" s="45"/>
      <c r="AM532" s="45"/>
      <c r="AN532" s="45"/>
      <c r="AO532" s="45"/>
      <c r="AP532" s="45"/>
      <c r="AQ532" s="45"/>
      <c r="AR532" s="45"/>
      <c r="AS532" s="45"/>
      <c r="AT532" s="45"/>
      <c r="AU532" s="45"/>
      <c r="AV532" s="45"/>
      <c r="AW532" s="45"/>
      <c r="AX532" s="45"/>
      <c r="AY532" s="45"/>
      <c r="AZ532" s="45"/>
      <c r="BA532" s="45"/>
      <c r="BB532" s="45"/>
      <c r="BC532" s="45"/>
      <c r="BD532" s="42"/>
    </row>
    <row r="533" spans="32:56" hidden="1" x14ac:dyDescent="0.3">
      <c r="AF533" s="43">
        <f t="shared" si="263"/>
        <v>0</v>
      </c>
      <c r="AG533" s="43">
        <f t="shared" si="264"/>
        <v>0</v>
      </c>
      <c r="AH533" s="44">
        <f t="shared" si="265"/>
        <v>45848</v>
      </c>
      <c r="AI533" s="42"/>
      <c r="AJ533" s="45"/>
      <c r="AK533" s="45"/>
      <c r="AL533" s="45"/>
      <c r="AM533" s="45"/>
      <c r="AN533" s="45"/>
      <c r="AO533" s="45"/>
      <c r="AP533" s="45"/>
      <c r="AQ533" s="45"/>
      <c r="AR533" s="45"/>
      <c r="AS533" s="45"/>
      <c r="AT533" s="45"/>
      <c r="AU533" s="45"/>
      <c r="AV533" s="45"/>
      <c r="AW533" s="45"/>
      <c r="AX533" s="45"/>
      <c r="AY533" s="45"/>
      <c r="AZ533" s="45"/>
      <c r="BA533" s="45"/>
      <c r="BB533" s="45"/>
      <c r="BC533" s="45"/>
      <c r="BD533" s="42"/>
    </row>
    <row r="534" spans="32:56" hidden="1" x14ac:dyDescent="0.3">
      <c r="AF534" s="43">
        <f t="shared" si="263"/>
        <v>0</v>
      </c>
      <c r="AG534" s="43">
        <f t="shared" si="264"/>
        <v>0</v>
      </c>
      <c r="AH534" s="44">
        <f t="shared" si="265"/>
        <v>45849</v>
      </c>
      <c r="AI534" s="42"/>
      <c r="AJ534" s="45"/>
      <c r="AK534" s="45"/>
      <c r="AL534" s="45"/>
      <c r="AM534" s="45"/>
      <c r="AN534" s="45"/>
      <c r="AO534" s="45"/>
      <c r="AP534" s="45"/>
      <c r="AQ534" s="45"/>
      <c r="AR534" s="45"/>
      <c r="AS534" s="45"/>
      <c r="AT534" s="45"/>
      <c r="AU534" s="45"/>
      <c r="AV534" s="45"/>
      <c r="AW534" s="45"/>
      <c r="AX534" s="45"/>
      <c r="AY534" s="45"/>
      <c r="AZ534" s="45"/>
      <c r="BA534" s="45"/>
      <c r="BB534" s="45"/>
      <c r="BC534" s="45"/>
      <c r="BD534" s="42"/>
    </row>
    <row r="535" spans="32:56" hidden="1" x14ac:dyDescent="0.3">
      <c r="AF535" s="43">
        <f t="shared" si="263"/>
        <v>0</v>
      </c>
      <c r="AG535" s="43">
        <f t="shared" si="264"/>
        <v>0</v>
      </c>
      <c r="AH535" s="44">
        <f t="shared" si="265"/>
        <v>45850</v>
      </c>
      <c r="AI535" s="42"/>
      <c r="AJ535" s="45"/>
      <c r="AK535" s="45"/>
      <c r="AL535" s="45"/>
      <c r="AM535" s="45"/>
      <c r="AN535" s="45"/>
      <c r="AO535" s="45"/>
      <c r="AP535" s="45"/>
      <c r="AQ535" s="45"/>
      <c r="AR535" s="45"/>
      <c r="AS535" s="45"/>
      <c r="AT535" s="45"/>
      <c r="AU535" s="45"/>
      <c r="AV535" s="45"/>
      <c r="AW535" s="45"/>
      <c r="AX535" s="45"/>
      <c r="AY535" s="45"/>
      <c r="AZ535" s="45"/>
      <c r="BA535" s="45"/>
      <c r="BB535" s="45"/>
      <c r="BC535" s="45"/>
      <c r="BD535" s="42"/>
    </row>
    <row r="536" spans="32:56" hidden="1" x14ac:dyDescent="0.3">
      <c r="AF536" s="43">
        <f t="shared" si="263"/>
        <v>0</v>
      </c>
      <c r="AG536" s="43">
        <f t="shared" si="264"/>
        <v>0</v>
      </c>
      <c r="AH536" s="44">
        <f t="shared" si="265"/>
        <v>45851</v>
      </c>
      <c r="AI536" s="42"/>
      <c r="AJ536" s="45"/>
      <c r="AK536" s="45"/>
      <c r="AL536" s="45"/>
      <c r="AM536" s="45"/>
      <c r="AN536" s="45"/>
      <c r="AO536" s="45"/>
      <c r="AP536" s="45"/>
      <c r="AQ536" s="45"/>
      <c r="AR536" s="45"/>
      <c r="AS536" s="45"/>
      <c r="AT536" s="45"/>
      <c r="AU536" s="45"/>
      <c r="AV536" s="45"/>
      <c r="AW536" s="45"/>
      <c r="AX536" s="45"/>
      <c r="AY536" s="45"/>
      <c r="AZ536" s="45"/>
      <c r="BA536" s="45"/>
      <c r="BB536" s="45"/>
      <c r="BC536" s="45"/>
      <c r="BD536" s="42"/>
    </row>
    <row r="537" spans="32:56" hidden="1" x14ac:dyDescent="0.3">
      <c r="AF537" s="43">
        <f t="shared" si="263"/>
        <v>0</v>
      </c>
      <c r="AG537" s="43">
        <f t="shared" si="264"/>
        <v>0</v>
      </c>
      <c r="AH537" s="44">
        <f t="shared" si="265"/>
        <v>45852</v>
      </c>
      <c r="AI537" s="42"/>
      <c r="AJ537" s="45"/>
      <c r="AK537" s="45"/>
      <c r="AL537" s="45"/>
      <c r="AM537" s="45"/>
      <c r="AN537" s="45"/>
      <c r="AO537" s="45"/>
      <c r="AP537" s="45"/>
      <c r="AQ537" s="45"/>
      <c r="AR537" s="45"/>
      <c r="AS537" s="45"/>
      <c r="AT537" s="45"/>
      <c r="AU537" s="45"/>
      <c r="AV537" s="45"/>
      <c r="AW537" s="45"/>
      <c r="AX537" s="45"/>
      <c r="AY537" s="45"/>
      <c r="AZ537" s="45"/>
      <c r="BA537" s="45"/>
      <c r="BB537" s="45"/>
      <c r="BC537" s="45"/>
      <c r="BD537" s="42"/>
    </row>
    <row r="538" spans="32:56" hidden="1" x14ac:dyDescent="0.3">
      <c r="AF538" s="43">
        <f t="shared" si="263"/>
        <v>0</v>
      </c>
      <c r="AG538" s="43">
        <f t="shared" si="264"/>
        <v>0</v>
      </c>
      <c r="AH538" s="44">
        <f t="shared" si="265"/>
        <v>45853</v>
      </c>
      <c r="AI538" s="42"/>
      <c r="AJ538" s="45"/>
      <c r="AK538" s="45"/>
      <c r="AL538" s="45"/>
      <c r="AM538" s="45"/>
      <c r="AN538" s="45"/>
      <c r="AO538" s="45"/>
      <c r="AP538" s="45"/>
      <c r="AQ538" s="45"/>
      <c r="AR538" s="45"/>
      <c r="AS538" s="45"/>
      <c r="AT538" s="45"/>
      <c r="AU538" s="45"/>
      <c r="AV538" s="45"/>
      <c r="AW538" s="45"/>
      <c r="AX538" s="45"/>
      <c r="AY538" s="45"/>
      <c r="AZ538" s="45"/>
      <c r="BA538" s="45"/>
      <c r="BB538" s="45"/>
      <c r="BC538" s="45"/>
      <c r="BD538" s="42"/>
    </row>
    <row r="539" spans="32:56" hidden="1" x14ac:dyDescent="0.3">
      <c r="AF539" s="43">
        <f t="shared" si="263"/>
        <v>0</v>
      </c>
      <c r="AG539" s="43">
        <f t="shared" si="264"/>
        <v>0</v>
      </c>
      <c r="AH539" s="44">
        <f t="shared" si="265"/>
        <v>45854</v>
      </c>
      <c r="AI539" s="42"/>
      <c r="AJ539" s="45"/>
      <c r="AK539" s="45"/>
      <c r="AL539" s="45"/>
      <c r="AM539" s="45"/>
      <c r="AN539" s="45"/>
      <c r="AO539" s="45"/>
      <c r="AP539" s="45"/>
      <c r="AQ539" s="45"/>
      <c r="AR539" s="45"/>
      <c r="AS539" s="45"/>
      <c r="AT539" s="45"/>
      <c r="AU539" s="45"/>
      <c r="AV539" s="45"/>
      <c r="AW539" s="45"/>
      <c r="AX539" s="45"/>
      <c r="AY539" s="45"/>
      <c r="AZ539" s="45"/>
      <c r="BA539" s="45"/>
      <c r="BB539" s="45"/>
      <c r="BC539" s="45"/>
      <c r="BD539" s="42"/>
    </row>
    <row r="540" spans="32:56" hidden="1" x14ac:dyDescent="0.3">
      <c r="AF540" s="43">
        <f t="shared" si="263"/>
        <v>0</v>
      </c>
      <c r="AG540" s="43">
        <f t="shared" si="264"/>
        <v>0</v>
      </c>
      <c r="AH540" s="44">
        <f t="shared" si="265"/>
        <v>45855</v>
      </c>
      <c r="AI540" s="42"/>
      <c r="AJ540" s="45"/>
      <c r="AK540" s="45"/>
      <c r="AL540" s="45"/>
      <c r="AM540" s="45"/>
      <c r="AN540" s="45"/>
      <c r="AO540" s="45"/>
      <c r="AP540" s="45"/>
      <c r="AQ540" s="45"/>
      <c r="AR540" s="45"/>
      <c r="AS540" s="45"/>
      <c r="AT540" s="45"/>
      <c r="AU540" s="45"/>
      <c r="AV540" s="45"/>
      <c r="AW540" s="45"/>
      <c r="AX540" s="45"/>
      <c r="AY540" s="45"/>
      <c r="AZ540" s="45"/>
      <c r="BA540" s="45"/>
      <c r="BB540" s="45"/>
      <c r="BC540" s="45"/>
      <c r="BD540" s="42"/>
    </row>
    <row r="541" spans="32:56" hidden="1" x14ac:dyDescent="0.3">
      <c r="AF541" s="43">
        <f t="shared" si="263"/>
        <v>0</v>
      </c>
      <c r="AG541" s="43">
        <f t="shared" si="264"/>
        <v>0</v>
      </c>
      <c r="AH541" s="44">
        <f t="shared" si="265"/>
        <v>45856</v>
      </c>
      <c r="AI541" s="42"/>
      <c r="AJ541" s="45"/>
      <c r="AK541" s="45"/>
      <c r="AL541" s="45"/>
      <c r="AM541" s="45"/>
      <c r="AN541" s="45"/>
      <c r="AO541" s="45"/>
      <c r="AP541" s="45"/>
      <c r="AQ541" s="45"/>
      <c r="AR541" s="45"/>
      <c r="AS541" s="45"/>
      <c r="AT541" s="45"/>
      <c r="AU541" s="45"/>
      <c r="AV541" s="45"/>
      <c r="AW541" s="45"/>
      <c r="AX541" s="45"/>
      <c r="AY541" s="45"/>
      <c r="AZ541" s="45"/>
      <c r="BA541" s="45"/>
      <c r="BB541" s="45"/>
      <c r="BC541" s="45"/>
      <c r="BD541" s="42"/>
    </row>
    <row r="542" spans="32:56" hidden="1" x14ac:dyDescent="0.3">
      <c r="AF542" s="43">
        <f t="shared" si="263"/>
        <v>0</v>
      </c>
      <c r="AG542" s="43">
        <f t="shared" si="264"/>
        <v>0</v>
      </c>
      <c r="AH542" s="44">
        <f t="shared" si="265"/>
        <v>45857</v>
      </c>
      <c r="AI542" s="42"/>
      <c r="AJ542" s="45"/>
      <c r="AK542" s="45"/>
      <c r="AL542" s="45"/>
      <c r="AM542" s="45"/>
      <c r="AN542" s="45"/>
      <c r="AO542" s="45"/>
      <c r="AP542" s="45"/>
      <c r="AQ542" s="45"/>
      <c r="AR542" s="45"/>
      <c r="AS542" s="45"/>
      <c r="AT542" s="45"/>
      <c r="AU542" s="45"/>
      <c r="AV542" s="45"/>
      <c r="AW542" s="45"/>
      <c r="AX542" s="45"/>
      <c r="AY542" s="45"/>
      <c r="AZ542" s="45"/>
      <c r="BA542" s="45"/>
      <c r="BB542" s="45"/>
      <c r="BC542" s="45"/>
      <c r="BD542" s="42"/>
    </row>
    <row r="543" spans="32:56" hidden="1" x14ac:dyDescent="0.3">
      <c r="AF543" s="43">
        <f t="shared" si="263"/>
        <v>0</v>
      </c>
      <c r="AG543" s="43">
        <f t="shared" si="264"/>
        <v>0</v>
      </c>
      <c r="AH543" s="44">
        <f t="shared" si="265"/>
        <v>45858</v>
      </c>
      <c r="AI543" s="42"/>
      <c r="AJ543" s="45"/>
      <c r="AK543" s="45"/>
      <c r="AL543" s="45"/>
      <c r="AM543" s="45"/>
      <c r="AN543" s="45"/>
      <c r="AO543" s="45"/>
      <c r="AP543" s="45"/>
      <c r="AQ543" s="45"/>
      <c r="AR543" s="45"/>
      <c r="AS543" s="45"/>
      <c r="AT543" s="45"/>
      <c r="AU543" s="45"/>
      <c r="AV543" s="45"/>
      <c r="AW543" s="45"/>
      <c r="AX543" s="45"/>
      <c r="AY543" s="45"/>
      <c r="AZ543" s="45"/>
      <c r="BA543" s="45"/>
      <c r="BB543" s="45"/>
      <c r="BC543" s="45"/>
      <c r="BD543" s="42"/>
    </row>
    <row r="544" spans="32:56" hidden="1" x14ac:dyDescent="0.3">
      <c r="AF544" s="43">
        <f t="shared" si="263"/>
        <v>0</v>
      </c>
      <c r="AG544" s="43">
        <f t="shared" si="264"/>
        <v>0</v>
      </c>
      <c r="AH544" s="44">
        <f t="shared" si="265"/>
        <v>45859</v>
      </c>
      <c r="AI544" s="42"/>
      <c r="AJ544" s="45"/>
      <c r="AK544" s="45"/>
      <c r="AL544" s="45"/>
      <c r="AM544" s="45"/>
      <c r="AN544" s="45"/>
      <c r="AO544" s="45"/>
      <c r="AP544" s="45"/>
      <c r="AQ544" s="45"/>
      <c r="AR544" s="45"/>
      <c r="AS544" s="45"/>
      <c r="AT544" s="45"/>
      <c r="AU544" s="45"/>
      <c r="AV544" s="45"/>
      <c r="AW544" s="45"/>
      <c r="AX544" s="45"/>
      <c r="AY544" s="45"/>
      <c r="AZ544" s="45"/>
      <c r="BA544" s="45"/>
      <c r="BB544" s="45"/>
      <c r="BC544" s="45"/>
      <c r="BD544" s="42"/>
    </row>
    <row r="545" spans="32:56" hidden="1" x14ac:dyDescent="0.3">
      <c r="AF545" s="43">
        <f t="shared" si="263"/>
        <v>0</v>
      </c>
      <c r="AG545" s="43">
        <f t="shared" si="264"/>
        <v>0</v>
      </c>
      <c r="AH545" s="44">
        <f t="shared" si="265"/>
        <v>45860</v>
      </c>
      <c r="AI545" s="42"/>
      <c r="AJ545" s="45"/>
      <c r="AK545" s="45"/>
      <c r="AL545" s="45"/>
      <c r="AM545" s="45"/>
      <c r="AN545" s="45"/>
      <c r="AO545" s="45"/>
      <c r="AP545" s="45"/>
      <c r="AQ545" s="45"/>
      <c r="AR545" s="45"/>
      <c r="AS545" s="45"/>
      <c r="AT545" s="45"/>
      <c r="AU545" s="45"/>
      <c r="AV545" s="45"/>
      <c r="AW545" s="45"/>
      <c r="AX545" s="45"/>
      <c r="AY545" s="45"/>
      <c r="AZ545" s="45"/>
      <c r="BA545" s="45"/>
      <c r="BB545" s="45"/>
      <c r="BC545" s="45"/>
      <c r="BD545" s="42"/>
    </row>
    <row r="546" spans="32:56" hidden="1" x14ac:dyDescent="0.3">
      <c r="AF546" s="43">
        <f t="shared" si="263"/>
        <v>0</v>
      </c>
      <c r="AG546" s="43">
        <f t="shared" si="264"/>
        <v>0</v>
      </c>
      <c r="AH546" s="44">
        <f t="shared" si="265"/>
        <v>45861</v>
      </c>
      <c r="AI546" s="42"/>
      <c r="AJ546" s="45"/>
      <c r="AK546" s="45"/>
      <c r="AL546" s="45"/>
      <c r="AM546" s="45"/>
      <c r="AN546" s="45"/>
      <c r="AO546" s="45"/>
      <c r="AP546" s="45"/>
      <c r="AQ546" s="45"/>
      <c r="AR546" s="45"/>
      <c r="AS546" s="45"/>
      <c r="AT546" s="45"/>
      <c r="AU546" s="45"/>
      <c r="AV546" s="45"/>
      <c r="AW546" s="45"/>
      <c r="AX546" s="45"/>
      <c r="AY546" s="45"/>
      <c r="AZ546" s="45"/>
      <c r="BA546" s="45"/>
      <c r="BB546" s="45"/>
      <c r="BC546" s="45"/>
      <c r="BD546" s="42"/>
    </row>
    <row r="547" spans="32:56" hidden="1" x14ac:dyDescent="0.3">
      <c r="AF547" s="43">
        <f t="shared" si="263"/>
        <v>0</v>
      </c>
      <c r="AG547" s="43">
        <f t="shared" si="264"/>
        <v>0</v>
      </c>
      <c r="AH547" s="44">
        <f t="shared" si="265"/>
        <v>45862</v>
      </c>
      <c r="AI547" s="42"/>
      <c r="AJ547" s="45"/>
      <c r="AK547" s="45"/>
      <c r="AL547" s="45"/>
      <c r="AM547" s="45"/>
      <c r="AN547" s="45"/>
      <c r="AO547" s="45"/>
      <c r="AP547" s="45"/>
      <c r="AQ547" s="45"/>
      <c r="AR547" s="45"/>
      <c r="AS547" s="45"/>
      <c r="AT547" s="45"/>
      <c r="AU547" s="45"/>
      <c r="AV547" s="45"/>
      <c r="AW547" s="45"/>
      <c r="AX547" s="45"/>
      <c r="AY547" s="45"/>
      <c r="AZ547" s="45"/>
      <c r="BA547" s="45"/>
      <c r="BB547" s="45"/>
      <c r="BC547" s="45"/>
      <c r="BD547" s="42"/>
    </row>
    <row r="548" spans="32:56" hidden="1" x14ac:dyDescent="0.3">
      <c r="AF548" s="43">
        <f t="shared" si="263"/>
        <v>0</v>
      </c>
      <c r="AG548" s="43">
        <f t="shared" si="264"/>
        <v>0</v>
      </c>
      <c r="AH548" s="44">
        <f t="shared" si="265"/>
        <v>45863</v>
      </c>
      <c r="AI548" s="42"/>
      <c r="AJ548" s="45"/>
      <c r="AK548" s="45"/>
      <c r="AL548" s="45"/>
      <c r="AM548" s="45"/>
      <c r="AN548" s="45"/>
      <c r="AO548" s="45"/>
      <c r="AP548" s="45"/>
      <c r="AQ548" s="45"/>
      <c r="AR548" s="45"/>
      <c r="AS548" s="45"/>
      <c r="AT548" s="45"/>
      <c r="AU548" s="45"/>
      <c r="AV548" s="45"/>
      <c r="AW548" s="45"/>
      <c r="AX548" s="45"/>
      <c r="AY548" s="45"/>
      <c r="AZ548" s="45"/>
      <c r="BA548" s="45"/>
      <c r="BB548" s="45"/>
      <c r="BC548" s="45"/>
      <c r="BD548" s="42"/>
    </row>
    <row r="549" spans="32:56" hidden="1" x14ac:dyDescent="0.3">
      <c r="AF549" s="43">
        <f t="shared" si="263"/>
        <v>0</v>
      </c>
      <c r="AG549" s="43">
        <f t="shared" si="264"/>
        <v>0</v>
      </c>
      <c r="AH549" s="44">
        <f t="shared" si="265"/>
        <v>45864</v>
      </c>
      <c r="AI549" s="42"/>
      <c r="AJ549" s="45"/>
      <c r="AK549" s="45"/>
      <c r="AL549" s="45"/>
      <c r="AM549" s="45"/>
      <c r="AN549" s="45"/>
      <c r="AO549" s="45"/>
      <c r="AP549" s="45"/>
      <c r="AQ549" s="45"/>
      <c r="AR549" s="45"/>
      <c r="AS549" s="45"/>
      <c r="AT549" s="45"/>
      <c r="AU549" s="45"/>
      <c r="AV549" s="45"/>
      <c r="AW549" s="45"/>
      <c r="AX549" s="45"/>
      <c r="AY549" s="45"/>
      <c r="AZ549" s="45"/>
      <c r="BA549" s="45"/>
      <c r="BB549" s="45"/>
      <c r="BC549" s="45"/>
      <c r="BD549" s="42"/>
    </row>
    <row r="550" spans="32:56" hidden="1" x14ac:dyDescent="0.3">
      <c r="AF550" s="43">
        <f t="shared" si="263"/>
        <v>0</v>
      </c>
      <c r="AG550" s="43">
        <f t="shared" si="264"/>
        <v>0</v>
      </c>
      <c r="AH550" s="44">
        <f t="shared" si="265"/>
        <v>45865</v>
      </c>
      <c r="AI550" s="42"/>
      <c r="AJ550" s="45"/>
      <c r="AK550" s="45"/>
      <c r="AL550" s="45"/>
      <c r="AM550" s="45"/>
      <c r="AN550" s="45"/>
      <c r="AO550" s="45"/>
      <c r="AP550" s="45"/>
      <c r="AQ550" s="45"/>
      <c r="AR550" s="45"/>
      <c r="AS550" s="45"/>
      <c r="AT550" s="45"/>
      <c r="AU550" s="45"/>
      <c r="AV550" s="45"/>
      <c r="AW550" s="45"/>
      <c r="AX550" s="45"/>
      <c r="AY550" s="45"/>
      <c r="AZ550" s="45"/>
      <c r="BA550" s="45"/>
      <c r="BB550" s="45"/>
      <c r="BC550" s="45"/>
      <c r="BD550" s="42"/>
    </row>
    <row r="551" spans="32:56" hidden="1" x14ac:dyDescent="0.3">
      <c r="AF551" s="43">
        <f t="shared" si="263"/>
        <v>0</v>
      </c>
      <c r="AG551" s="43">
        <f t="shared" si="264"/>
        <v>0</v>
      </c>
      <c r="AH551" s="44">
        <f t="shared" si="265"/>
        <v>45866</v>
      </c>
      <c r="AI551" s="42"/>
      <c r="AJ551" s="45"/>
      <c r="AK551" s="45"/>
      <c r="AL551" s="45"/>
      <c r="AM551" s="45"/>
      <c r="AN551" s="45"/>
      <c r="AO551" s="45"/>
      <c r="AP551" s="45"/>
      <c r="AQ551" s="45"/>
      <c r="AR551" s="45"/>
      <c r="AS551" s="45"/>
      <c r="AT551" s="45"/>
      <c r="AU551" s="45"/>
      <c r="AV551" s="45"/>
      <c r="AW551" s="45"/>
      <c r="AX551" s="45"/>
      <c r="AY551" s="45"/>
      <c r="AZ551" s="45"/>
      <c r="BA551" s="45"/>
      <c r="BB551" s="45"/>
      <c r="BC551" s="45"/>
      <c r="BD551" s="42"/>
    </row>
    <row r="552" spans="32:56" hidden="1" x14ac:dyDescent="0.3">
      <c r="AF552" s="43">
        <f t="shared" si="263"/>
        <v>0</v>
      </c>
      <c r="AG552" s="43">
        <f t="shared" si="264"/>
        <v>0</v>
      </c>
      <c r="AH552" s="44">
        <f t="shared" si="265"/>
        <v>45867</v>
      </c>
      <c r="AI552" s="42"/>
      <c r="AJ552" s="45"/>
      <c r="AK552" s="45"/>
      <c r="AL552" s="45"/>
      <c r="AM552" s="45"/>
      <c r="AN552" s="45"/>
      <c r="AO552" s="45"/>
      <c r="AP552" s="45"/>
      <c r="AQ552" s="45"/>
      <c r="AR552" s="45"/>
      <c r="AS552" s="45"/>
      <c r="AT552" s="45"/>
      <c r="AU552" s="45"/>
      <c r="AV552" s="45"/>
      <c r="AW552" s="45"/>
      <c r="AX552" s="45"/>
      <c r="AY552" s="45"/>
      <c r="AZ552" s="45"/>
      <c r="BA552" s="45"/>
      <c r="BB552" s="45"/>
      <c r="BC552" s="45"/>
      <c r="BD552" s="42"/>
    </row>
    <row r="553" spans="32:56" hidden="1" x14ac:dyDescent="0.3">
      <c r="AF553" s="43">
        <f t="shared" si="263"/>
        <v>0</v>
      </c>
      <c r="AG553" s="43">
        <f t="shared" si="264"/>
        <v>0</v>
      </c>
      <c r="AH553" s="44">
        <f t="shared" si="265"/>
        <v>45868</v>
      </c>
      <c r="AI553" s="42"/>
      <c r="AJ553" s="45"/>
      <c r="AK553" s="45"/>
      <c r="AL553" s="45"/>
      <c r="AM553" s="45"/>
      <c r="AN553" s="45"/>
      <c r="AO553" s="45"/>
      <c r="AP553" s="45"/>
      <c r="AQ553" s="45"/>
      <c r="AR553" s="45"/>
      <c r="AS553" s="45"/>
      <c r="AT553" s="45"/>
      <c r="AU553" s="45"/>
      <c r="AV553" s="45"/>
      <c r="AW553" s="45"/>
      <c r="AX553" s="45"/>
      <c r="AY553" s="45"/>
      <c r="AZ553" s="45"/>
      <c r="BA553" s="45"/>
      <c r="BB553" s="45"/>
      <c r="BC553" s="45"/>
      <c r="BD553" s="42"/>
    </row>
    <row r="554" spans="32:56" hidden="1" x14ac:dyDescent="0.3">
      <c r="AF554" s="43">
        <f t="shared" si="263"/>
        <v>0</v>
      </c>
      <c r="AG554" s="43">
        <f t="shared" si="264"/>
        <v>0</v>
      </c>
      <c r="AH554" s="44">
        <f t="shared" si="265"/>
        <v>45869</v>
      </c>
      <c r="AI554" s="42"/>
      <c r="AJ554" s="45"/>
      <c r="AK554" s="45"/>
      <c r="AL554" s="45"/>
      <c r="AM554" s="45"/>
      <c r="AN554" s="45"/>
      <c r="AO554" s="45"/>
      <c r="AP554" s="45"/>
      <c r="AQ554" s="45"/>
      <c r="AR554" s="45"/>
      <c r="AS554" s="45"/>
      <c r="AT554" s="45"/>
      <c r="AU554" s="45"/>
      <c r="AV554" s="45"/>
      <c r="AW554" s="45"/>
      <c r="AX554" s="45"/>
      <c r="AY554" s="45"/>
      <c r="AZ554" s="45"/>
      <c r="BA554" s="45"/>
      <c r="BB554" s="45"/>
      <c r="BC554" s="45"/>
      <c r="BD554" s="42"/>
    </row>
    <row r="555" spans="32:56" hidden="1" x14ac:dyDescent="0.3">
      <c r="AF555" s="42"/>
      <c r="AG555" s="42"/>
      <c r="AH555" s="42"/>
      <c r="AI555" s="42"/>
      <c r="AJ555" s="42"/>
      <c r="AK555" s="42"/>
      <c r="AL555" s="42"/>
      <c r="AM555" s="42"/>
      <c r="AN555" s="42"/>
      <c r="AO555" s="42"/>
      <c r="AP555" s="42"/>
      <c r="AQ555" s="42"/>
      <c r="AR555" s="42"/>
      <c r="AS555" s="42"/>
      <c r="AT555" s="42"/>
      <c r="AU555" s="42"/>
      <c r="AV555" s="42"/>
      <c r="AW555" s="42"/>
      <c r="AX555" s="42"/>
      <c r="AY555" s="42"/>
      <c r="AZ555" s="42"/>
      <c r="BA555" s="42"/>
      <c r="BB555" s="42"/>
      <c r="BC555" s="42"/>
      <c r="BD555" s="42"/>
    </row>
    <row r="556" spans="32:56" hidden="1" x14ac:dyDescent="0.3"/>
    <row r="557" spans="32:56" hidden="1" x14ac:dyDescent="0.3"/>
    <row r="558" spans="32:56" hidden="1" x14ac:dyDescent="0.3"/>
    <row r="559" spans="32:56" hidden="1" x14ac:dyDescent="0.3"/>
    <row r="560" spans="32:56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48" spans="9:45" x14ac:dyDescent="0.3">
      <c r="AR648" s="2"/>
      <c r="AS648" s="2"/>
    </row>
    <row r="650" spans="9:45" x14ac:dyDescent="0.3">
      <c r="I650" s="79"/>
    </row>
  </sheetData>
  <mergeCells count="517">
    <mergeCell ref="BW51:BY51"/>
    <mergeCell ref="BZ51:CB51"/>
    <mergeCell ref="BE53:BG53"/>
    <mergeCell ref="BH53:BJ53"/>
    <mergeCell ref="BK53:BM53"/>
    <mergeCell ref="BN53:BP53"/>
    <mergeCell ref="BQ53:BS53"/>
    <mergeCell ref="BT53:BV53"/>
    <mergeCell ref="BW53:BY53"/>
    <mergeCell ref="BZ53:CB53"/>
    <mergeCell ref="BW49:BY49"/>
    <mergeCell ref="BZ49:CB49"/>
    <mergeCell ref="BE50:BG50"/>
    <mergeCell ref="BH50:BJ50"/>
    <mergeCell ref="BK50:BM50"/>
    <mergeCell ref="BN50:BP50"/>
    <mergeCell ref="BQ50:BS50"/>
    <mergeCell ref="BT50:BV50"/>
    <mergeCell ref="BW50:BY50"/>
    <mergeCell ref="BZ50:CB50"/>
    <mergeCell ref="AZ39:BD40"/>
    <mergeCell ref="BE39:BO40"/>
    <mergeCell ref="BB50:BD50"/>
    <mergeCell ref="BB51:BD51"/>
    <mergeCell ref="AS49:AU49"/>
    <mergeCell ref="AV49:AX49"/>
    <mergeCell ref="AY49:BA49"/>
    <mergeCell ref="BB49:BD49"/>
    <mergeCell ref="BE49:BG49"/>
    <mergeCell ref="BH49:BJ49"/>
    <mergeCell ref="BK49:BM49"/>
    <mergeCell ref="BN49:BP49"/>
    <mergeCell ref="BE51:BG51"/>
    <mergeCell ref="BH51:BJ51"/>
    <mergeCell ref="BK51:BM51"/>
    <mergeCell ref="BN51:BP51"/>
    <mergeCell ref="AS43:AU43"/>
    <mergeCell ref="AV43:AX43"/>
    <mergeCell ref="AY43:BA43"/>
    <mergeCell ref="BB43:BD43"/>
    <mergeCell ref="BE43:BG43"/>
    <mergeCell ref="BH43:BJ43"/>
    <mergeCell ref="BK43:BM43"/>
    <mergeCell ref="BN43:BP43"/>
    <mergeCell ref="BW44:BY44"/>
    <mergeCell ref="BW47:BY47"/>
    <mergeCell ref="BW48:BY48"/>
    <mergeCell ref="BZ44:CB44"/>
    <mergeCell ref="BZ47:CB47"/>
    <mergeCell ref="BZ48:CB48"/>
    <mergeCell ref="BW43:BY43"/>
    <mergeCell ref="BZ43:CB43"/>
    <mergeCell ref="BE47:BG47"/>
    <mergeCell ref="BH47:BJ47"/>
    <mergeCell ref="BK47:BM47"/>
    <mergeCell ref="BN47:BP47"/>
    <mergeCell ref="BQ47:BS47"/>
    <mergeCell ref="BT47:BV47"/>
    <mergeCell ref="BE48:BG48"/>
    <mergeCell ref="BH48:BJ48"/>
    <mergeCell ref="BK48:BM48"/>
    <mergeCell ref="BN48:BP48"/>
    <mergeCell ref="BQ48:BS48"/>
    <mergeCell ref="BT48:BV48"/>
    <mergeCell ref="BE44:BG44"/>
    <mergeCell ref="BH44:BJ44"/>
    <mergeCell ref="BK44:BM44"/>
    <mergeCell ref="BN44:BP44"/>
    <mergeCell ref="BQ44:BS44"/>
    <mergeCell ref="BT44:BV44"/>
    <mergeCell ref="BQ43:BS43"/>
    <mergeCell ref="BT43:BV43"/>
    <mergeCell ref="AY50:BA50"/>
    <mergeCell ref="AY51:BA51"/>
    <mergeCell ref="AY44:BA44"/>
    <mergeCell ref="AY47:BA47"/>
    <mergeCell ref="AY48:BA48"/>
    <mergeCell ref="BB44:BD44"/>
    <mergeCell ref="BB47:BD47"/>
    <mergeCell ref="BB48:BD48"/>
    <mergeCell ref="BQ49:BS49"/>
    <mergeCell ref="BT49:BV49"/>
    <mergeCell ref="BQ51:BS51"/>
    <mergeCell ref="BT51:BV51"/>
    <mergeCell ref="AP53:AR53"/>
    <mergeCell ref="AS53:AU53"/>
    <mergeCell ref="AV53:AX53"/>
    <mergeCell ref="AY53:BA53"/>
    <mergeCell ref="BB53:BD53"/>
    <mergeCell ref="AP50:AR50"/>
    <mergeCell ref="AP51:AR51"/>
    <mergeCell ref="AP49:AR49"/>
    <mergeCell ref="AP44:AR44"/>
    <mergeCell ref="AP47:AR47"/>
    <mergeCell ref="AP48:AR48"/>
    <mergeCell ref="AS50:AU50"/>
    <mergeCell ref="AS51:AU51"/>
    <mergeCell ref="AS44:AU44"/>
    <mergeCell ref="AS47:AU47"/>
    <mergeCell ref="AS48:AU48"/>
    <mergeCell ref="AV50:AX50"/>
    <mergeCell ref="AV51:AX51"/>
    <mergeCell ref="AV44:AX44"/>
    <mergeCell ref="AV47:AX47"/>
    <mergeCell ref="AV48:AX48"/>
    <mergeCell ref="B34:F34"/>
    <mergeCell ref="G34:K34"/>
    <mergeCell ref="L34:M34"/>
    <mergeCell ref="N34:O34"/>
    <mergeCell ref="P34:Q34"/>
    <mergeCell ref="R34:S34"/>
    <mergeCell ref="T34:U34"/>
    <mergeCell ref="V34:W34"/>
    <mergeCell ref="AM53:AO53"/>
    <mergeCell ref="AO40:AR40"/>
    <mergeCell ref="AO39:AR39"/>
    <mergeCell ref="AJ43:AL43"/>
    <mergeCell ref="AJ48:AL48"/>
    <mergeCell ref="AM43:AO43"/>
    <mergeCell ref="AP43:AR43"/>
    <mergeCell ref="AJ53:AL53"/>
    <mergeCell ref="AI40:AJ40"/>
    <mergeCell ref="AI39:AJ39"/>
    <mergeCell ref="B42:G42"/>
    <mergeCell ref="H42:AC42"/>
    <mergeCell ref="AM51:AO51"/>
    <mergeCell ref="AM50:AO50"/>
    <mergeCell ref="AM44:AO44"/>
    <mergeCell ref="AM47:AO47"/>
    <mergeCell ref="B32:F32"/>
    <mergeCell ref="G32:K32"/>
    <mergeCell ref="L32:M32"/>
    <mergeCell ref="N32:O32"/>
    <mergeCell ref="P32:Q32"/>
    <mergeCell ref="R32:S32"/>
    <mergeCell ref="T32:U32"/>
    <mergeCell ref="V32:W32"/>
    <mergeCell ref="B33:F33"/>
    <mergeCell ref="G33:K33"/>
    <mergeCell ref="L33:M33"/>
    <mergeCell ref="N33:O33"/>
    <mergeCell ref="P33:Q33"/>
    <mergeCell ref="R33:S33"/>
    <mergeCell ref="T33:U33"/>
    <mergeCell ref="V33:W33"/>
    <mergeCell ref="L30:M30"/>
    <mergeCell ref="N30:O30"/>
    <mergeCell ref="P30:Q30"/>
    <mergeCell ref="R30:S30"/>
    <mergeCell ref="T30:U30"/>
    <mergeCell ref="V30:W30"/>
    <mergeCell ref="L31:M31"/>
    <mergeCell ref="N31:O31"/>
    <mergeCell ref="P31:Q31"/>
    <mergeCell ref="R31:S31"/>
    <mergeCell ref="T31:U31"/>
    <mergeCell ref="V31:W31"/>
    <mergeCell ref="L28:M28"/>
    <mergeCell ref="N28:O28"/>
    <mergeCell ref="P28:Q28"/>
    <mergeCell ref="T28:U28"/>
    <mergeCell ref="V28:W28"/>
    <mergeCell ref="L29:M29"/>
    <mergeCell ref="N29:O29"/>
    <mergeCell ref="P29:Q29"/>
    <mergeCell ref="R29:S29"/>
    <mergeCell ref="T29:U29"/>
    <mergeCell ref="V29:W29"/>
    <mergeCell ref="B26:F26"/>
    <mergeCell ref="G26:K26"/>
    <mergeCell ref="L26:M26"/>
    <mergeCell ref="N26:O26"/>
    <mergeCell ref="P26:Q26"/>
    <mergeCell ref="R26:S26"/>
    <mergeCell ref="T26:U26"/>
    <mergeCell ref="V26:W26"/>
    <mergeCell ref="B27:F27"/>
    <mergeCell ref="G27:K27"/>
    <mergeCell ref="L27:M27"/>
    <mergeCell ref="N27:O27"/>
    <mergeCell ref="P27:Q27"/>
    <mergeCell ref="R27:S27"/>
    <mergeCell ref="T27:U27"/>
    <mergeCell ref="V27:W27"/>
    <mergeCell ref="L21:M21"/>
    <mergeCell ref="N21:O21"/>
    <mergeCell ref="P21:Q21"/>
    <mergeCell ref="R21:S21"/>
    <mergeCell ref="T21:U21"/>
    <mergeCell ref="V21:W21"/>
    <mergeCell ref="B21:F21"/>
    <mergeCell ref="G21:K21"/>
    <mergeCell ref="B25:F25"/>
    <mergeCell ref="G25:K25"/>
    <mergeCell ref="L25:M25"/>
    <mergeCell ref="N25:O25"/>
    <mergeCell ref="P25:Q25"/>
    <mergeCell ref="R25:S25"/>
    <mergeCell ref="T25:U25"/>
    <mergeCell ref="V25:W25"/>
    <mergeCell ref="B24:F24"/>
    <mergeCell ref="G24:K24"/>
    <mergeCell ref="L22:M22"/>
    <mergeCell ref="N22:O22"/>
    <mergeCell ref="P22:Q22"/>
    <mergeCell ref="R22:S22"/>
    <mergeCell ref="T22:U22"/>
    <mergeCell ref="V22:W22"/>
    <mergeCell ref="B19:F19"/>
    <mergeCell ref="G19:K19"/>
    <mergeCell ref="L19:M19"/>
    <mergeCell ref="N19:O19"/>
    <mergeCell ref="P19:Q19"/>
    <mergeCell ref="R19:S19"/>
    <mergeCell ref="T19:U19"/>
    <mergeCell ref="V19:W19"/>
    <mergeCell ref="B20:F20"/>
    <mergeCell ref="G20:K20"/>
    <mergeCell ref="L20:M20"/>
    <mergeCell ref="N20:O20"/>
    <mergeCell ref="P20:Q20"/>
    <mergeCell ref="R20:S20"/>
    <mergeCell ref="T20:U20"/>
    <mergeCell ref="V20:W20"/>
    <mergeCell ref="B17:F17"/>
    <mergeCell ref="G17:K17"/>
    <mergeCell ref="L17:M17"/>
    <mergeCell ref="N17:O17"/>
    <mergeCell ref="P17:Q17"/>
    <mergeCell ref="R17:S17"/>
    <mergeCell ref="T17:U17"/>
    <mergeCell ref="V17:W17"/>
    <mergeCell ref="B18:F18"/>
    <mergeCell ref="G18:K18"/>
    <mergeCell ref="L18:M18"/>
    <mergeCell ref="N18:O18"/>
    <mergeCell ref="P18:Q18"/>
    <mergeCell ref="R18:S18"/>
    <mergeCell ref="T18:U18"/>
    <mergeCell ref="V18:W18"/>
    <mergeCell ref="B15:F15"/>
    <mergeCell ref="G15:K15"/>
    <mergeCell ref="L15:M15"/>
    <mergeCell ref="N15:O15"/>
    <mergeCell ref="P15:Q15"/>
    <mergeCell ref="R15:S15"/>
    <mergeCell ref="T15:U15"/>
    <mergeCell ref="V15:W15"/>
    <mergeCell ref="B16:F16"/>
    <mergeCell ref="G16:K16"/>
    <mergeCell ref="L16:M16"/>
    <mergeCell ref="N16:O16"/>
    <mergeCell ref="P16:Q16"/>
    <mergeCell ref="R16:S16"/>
    <mergeCell ref="T16:U16"/>
    <mergeCell ref="V16:W16"/>
    <mergeCell ref="B7:G7"/>
    <mergeCell ref="H7:AC7"/>
    <mergeCell ref="B9:F14"/>
    <mergeCell ref="G9:K14"/>
    <mergeCell ref="L9:AC9"/>
    <mergeCell ref="L10:M11"/>
    <mergeCell ref="N10:Q10"/>
    <mergeCell ref="R10:S11"/>
    <mergeCell ref="T10:U11"/>
    <mergeCell ref="V10:W11"/>
    <mergeCell ref="X10:AC10"/>
    <mergeCell ref="N11:O11"/>
    <mergeCell ref="P11:Q11"/>
    <mergeCell ref="X11:Y13"/>
    <mergeCell ref="Z11:AA13"/>
    <mergeCell ref="AB11:AC13"/>
    <mergeCell ref="X14:Y14"/>
    <mergeCell ref="Z14:AA14"/>
    <mergeCell ref="AB14:AC14"/>
    <mergeCell ref="AI521:AI522"/>
    <mergeCell ref="AI474:AI475"/>
    <mergeCell ref="AI513:AJ513"/>
    <mergeCell ref="AI380:AI381"/>
    <mergeCell ref="AI419:AJ419"/>
    <mergeCell ref="AI286:AI287"/>
    <mergeCell ref="AI325:AJ325"/>
    <mergeCell ref="AI192:AI193"/>
    <mergeCell ref="AI231:AJ231"/>
    <mergeCell ref="AI373:AJ373"/>
    <mergeCell ref="AO419:AP419"/>
    <mergeCell ref="AS419:AT420"/>
    <mergeCell ref="AU419:AY420"/>
    <mergeCell ref="AI420:AJ420"/>
    <mergeCell ref="AO420:AP420"/>
    <mergeCell ref="AI333:AI334"/>
    <mergeCell ref="AI372:AJ372"/>
    <mergeCell ref="AO372:AP372"/>
    <mergeCell ref="AS372:AT373"/>
    <mergeCell ref="AU372:AY373"/>
    <mergeCell ref="AO513:AP513"/>
    <mergeCell ref="AS513:AT514"/>
    <mergeCell ref="AU513:AY514"/>
    <mergeCell ref="AI514:AJ514"/>
    <mergeCell ref="AO514:AP514"/>
    <mergeCell ref="AI427:AI428"/>
    <mergeCell ref="AI466:AJ466"/>
    <mergeCell ref="AO466:AP466"/>
    <mergeCell ref="AS466:AT467"/>
    <mergeCell ref="AU466:AY467"/>
    <mergeCell ref="AI467:AJ467"/>
    <mergeCell ref="AO467:AP467"/>
    <mergeCell ref="AO373:AP373"/>
    <mergeCell ref="AO325:AP325"/>
    <mergeCell ref="AS325:AT326"/>
    <mergeCell ref="AU325:AY326"/>
    <mergeCell ref="AI326:AJ326"/>
    <mergeCell ref="AO326:AP326"/>
    <mergeCell ref="AI239:AI240"/>
    <mergeCell ref="AI278:AJ278"/>
    <mergeCell ref="AO278:AP278"/>
    <mergeCell ref="AS278:AT279"/>
    <mergeCell ref="AU278:AY279"/>
    <mergeCell ref="AI279:AJ279"/>
    <mergeCell ref="AO279:AP279"/>
    <mergeCell ref="AO231:AP231"/>
    <mergeCell ref="AS231:AT232"/>
    <mergeCell ref="AU231:AY232"/>
    <mergeCell ref="AI232:AJ232"/>
    <mergeCell ref="AO232:AP232"/>
    <mergeCell ref="AI145:AI146"/>
    <mergeCell ref="AI184:AJ184"/>
    <mergeCell ref="AO184:AP184"/>
    <mergeCell ref="AS184:AT185"/>
    <mergeCell ref="AU184:AY185"/>
    <mergeCell ref="AI185:AJ185"/>
    <mergeCell ref="AO185:AP185"/>
    <mergeCell ref="AO137:AP137"/>
    <mergeCell ref="AS137:AT138"/>
    <mergeCell ref="AU137:AY138"/>
    <mergeCell ref="AI138:AJ138"/>
    <mergeCell ref="AO138:AP138"/>
    <mergeCell ref="AI90:AJ90"/>
    <mergeCell ref="AO90:AP90"/>
    <mergeCell ref="AS90:AT91"/>
    <mergeCell ref="AU90:AY91"/>
    <mergeCell ref="AI91:AJ91"/>
    <mergeCell ref="AO91:AP91"/>
    <mergeCell ref="AI98:AI99"/>
    <mergeCell ref="AI137:AJ137"/>
    <mergeCell ref="T68:U68"/>
    <mergeCell ref="V68:W68"/>
    <mergeCell ref="T66:U66"/>
    <mergeCell ref="V66:W66"/>
    <mergeCell ref="T64:U64"/>
    <mergeCell ref="V64:W64"/>
    <mergeCell ref="T62:U62"/>
    <mergeCell ref="V62:W62"/>
    <mergeCell ref="T60:U60"/>
    <mergeCell ref="V60:W60"/>
    <mergeCell ref="T58:U58"/>
    <mergeCell ref="V58:W58"/>
    <mergeCell ref="T56:U56"/>
    <mergeCell ref="V56:W56"/>
    <mergeCell ref="V54:W54"/>
    <mergeCell ref="Z53:AA53"/>
    <mergeCell ref="AB53:AC53"/>
    <mergeCell ref="X49:AC49"/>
    <mergeCell ref="B69:F69"/>
    <mergeCell ref="G69:K69"/>
    <mergeCell ref="L69:M69"/>
    <mergeCell ref="N69:O69"/>
    <mergeCell ref="P69:Q69"/>
    <mergeCell ref="R69:S69"/>
    <mergeCell ref="T69:U69"/>
    <mergeCell ref="V69:W69"/>
    <mergeCell ref="B68:F68"/>
    <mergeCell ref="G68:K68"/>
    <mergeCell ref="L68:M68"/>
    <mergeCell ref="N68:O68"/>
    <mergeCell ref="P68:Q68"/>
    <mergeCell ref="R68:S68"/>
    <mergeCell ref="L67:M67"/>
    <mergeCell ref="N67:O67"/>
    <mergeCell ref="P67:Q67"/>
    <mergeCell ref="R67:S67"/>
    <mergeCell ref="T67:U67"/>
    <mergeCell ref="V67:W67"/>
    <mergeCell ref="B62:F62"/>
    <mergeCell ref="G62:K62"/>
    <mergeCell ref="L66:M66"/>
    <mergeCell ref="N66:O66"/>
    <mergeCell ref="P66:Q66"/>
    <mergeCell ref="R66:S66"/>
    <mergeCell ref="B65:F65"/>
    <mergeCell ref="G65:K65"/>
    <mergeCell ref="B66:F66"/>
    <mergeCell ref="G66:K66"/>
    <mergeCell ref="B67:F67"/>
    <mergeCell ref="G67:K67"/>
    <mergeCell ref="B63:F63"/>
    <mergeCell ref="G63:K63"/>
    <mergeCell ref="L63:M63"/>
    <mergeCell ref="N63:O63"/>
    <mergeCell ref="P63:Q63"/>
    <mergeCell ref="R63:S63"/>
    <mergeCell ref="T63:U63"/>
    <mergeCell ref="V63:W63"/>
    <mergeCell ref="T61:U61"/>
    <mergeCell ref="V61:W61"/>
    <mergeCell ref="L65:M65"/>
    <mergeCell ref="N65:O65"/>
    <mergeCell ref="P65:Q65"/>
    <mergeCell ref="R65:S65"/>
    <mergeCell ref="T65:U65"/>
    <mergeCell ref="V65:W65"/>
    <mergeCell ref="B64:F64"/>
    <mergeCell ref="G64:K64"/>
    <mergeCell ref="L64:M64"/>
    <mergeCell ref="N64:O64"/>
    <mergeCell ref="P64:Q64"/>
    <mergeCell ref="R64:S64"/>
    <mergeCell ref="B60:F60"/>
    <mergeCell ref="G60:K60"/>
    <mergeCell ref="L62:M62"/>
    <mergeCell ref="N62:O62"/>
    <mergeCell ref="P62:Q62"/>
    <mergeCell ref="R62:S62"/>
    <mergeCell ref="L61:M61"/>
    <mergeCell ref="N61:O61"/>
    <mergeCell ref="P61:Q61"/>
    <mergeCell ref="R61:S61"/>
    <mergeCell ref="L60:M60"/>
    <mergeCell ref="N60:O60"/>
    <mergeCell ref="P60:Q60"/>
    <mergeCell ref="R60:S60"/>
    <mergeCell ref="B61:F61"/>
    <mergeCell ref="G61:K61"/>
    <mergeCell ref="B23:F23"/>
    <mergeCell ref="G23:K23"/>
    <mergeCell ref="L23:M23"/>
    <mergeCell ref="N23:O23"/>
    <mergeCell ref="B22:F22"/>
    <mergeCell ref="G22:K22"/>
    <mergeCell ref="P23:Q23"/>
    <mergeCell ref="R23:S23"/>
    <mergeCell ref="T23:U23"/>
    <mergeCell ref="V23:W23"/>
    <mergeCell ref="L24:M24"/>
    <mergeCell ref="N24:O24"/>
    <mergeCell ref="P24:Q24"/>
    <mergeCell ref="R24:S24"/>
    <mergeCell ref="T24:U24"/>
    <mergeCell ref="V24:W24"/>
    <mergeCell ref="B59:F59"/>
    <mergeCell ref="G59:K59"/>
    <mergeCell ref="L59:M59"/>
    <mergeCell ref="N59:O59"/>
    <mergeCell ref="P59:Q59"/>
    <mergeCell ref="R59:S59"/>
    <mergeCell ref="T59:U59"/>
    <mergeCell ref="V59:W59"/>
    <mergeCell ref="B58:F58"/>
    <mergeCell ref="G58:K58"/>
    <mergeCell ref="L58:M58"/>
    <mergeCell ref="N58:O58"/>
    <mergeCell ref="P58:Q58"/>
    <mergeCell ref="R58:S58"/>
    <mergeCell ref="B57:F57"/>
    <mergeCell ref="G57:K57"/>
    <mergeCell ref="L57:M57"/>
    <mergeCell ref="L48:AC48"/>
    <mergeCell ref="L49:M50"/>
    <mergeCell ref="N49:Q49"/>
    <mergeCell ref="R49:S50"/>
    <mergeCell ref="T49:U50"/>
    <mergeCell ref="V49:W50"/>
    <mergeCell ref="B48:F53"/>
    <mergeCell ref="N57:O57"/>
    <mergeCell ref="P57:Q57"/>
    <mergeCell ref="R57:S57"/>
    <mergeCell ref="T57:U57"/>
    <mergeCell ref="V57:W57"/>
    <mergeCell ref="B56:F56"/>
    <mergeCell ref="G56:K56"/>
    <mergeCell ref="L56:M56"/>
    <mergeCell ref="N56:O56"/>
    <mergeCell ref="P56:Q56"/>
    <mergeCell ref="R56:S56"/>
    <mergeCell ref="N50:O50"/>
    <mergeCell ref="P50:Q50"/>
    <mergeCell ref="X50:Y52"/>
    <mergeCell ref="Z50:AA52"/>
    <mergeCell ref="AB50:AC52"/>
    <mergeCell ref="AJ50:AL50"/>
    <mergeCell ref="AJ51:AL51"/>
    <mergeCell ref="B55:F55"/>
    <mergeCell ref="G55:K55"/>
    <mergeCell ref="L55:M55"/>
    <mergeCell ref="N55:O55"/>
    <mergeCell ref="P55:Q55"/>
    <mergeCell ref="R55:S55"/>
    <mergeCell ref="T55:U55"/>
    <mergeCell ref="V55:W55"/>
    <mergeCell ref="X53:Y53"/>
    <mergeCell ref="B54:F54"/>
    <mergeCell ref="G54:K54"/>
    <mergeCell ref="L54:M54"/>
    <mergeCell ref="N54:O54"/>
    <mergeCell ref="P54:Q54"/>
    <mergeCell ref="R54:S54"/>
    <mergeCell ref="T54:U54"/>
    <mergeCell ref="G48:K53"/>
    <mergeCell ref="AJ44:AL44"/>
    <mergeCell ref="AJ47:AL47"/>
    <mergeCell ref="AI50:AI51"/>
    <mergeCell ref="AJ49:AL49"/>
    <mergeCell ref="AJ45:AL45"/>
    <mergeCell ref="AJ46:AL46"/>
    <mergeCell ref="AF47:AG47"/>
    <mergeCell ref="AM48:AO48"/>
    <mergeCell ref="AM49:AO49"/>
  </mergeCells>
  <conditionalFormatting sqref="G68:G69 G54:G64 B68:B69 B54:B64">
    <cfRule type="containsText" dxfId="162" priority="174" operator="containsText" text="animateur">
      <formula>NOT(ISERROR(SEARCH("animateur",B54)))</formula>
    </cfRule>
  </conditionalFormatting>
  <conditionalFormatting sqref="AJ83:BC84 AJ81:AQ81 AS81:AT81 AY81:BC81 AW81 AJ82:AT82 AV82:BC82 AJ54:BC80 BD54:CB83">
    <cfRule type="containsText" dxfId="161" priority="164" operator="containsText" text="A">
      <formula>NOT(ISERROR(SEARCH("A",AJ54)))</formula>
    </cfRule>
    <cfRule type="containsText" dxfId="160" priority="165" operator="containsText" text="M">
      <formula>NOT(ISERROR(SEARCH("M",AJ54)))</formula>
    </cfRule>
    <cfRule type="containsText" dxfId="159" priority="166" operator="containsText" text="G">
      <formula>NOT(ISERROR(SEARCH("G",AJ54)))</formula>
    </cfRule>
    <cfRule type="containsText" dxfId="158" priority="167" operator="containsText" text="F">
      <formula>NOT(ISERROR(SEARCH("F",AJ54)))</formula>
    </cfRule>
    <cfRule type="containsText" dxfId="157" priority="168" operator="containsText" text="C">
      <formula>NOT(ISERROR(SEARCH("C",AJ54)))</formula>
    </cfRule>
    <cfRule type="containsText" dxfId="156" priority="169" operator="containsText" text="P">
      <formula>NOT(ISERROR(SEARCH("P",AJ54)))</formula>
    </cfRule>
  </conditionalFormatting>
  <conditionalFormatting sqref="AJ43:AJ47 AJ42:CB42 AM43:AM47 AP43:AP47 AS43:AS47 AV43:AV47 AY43:AY47 BB43:BB47 BE43:BE47 BH43:BH47 BK43:BK47 BN43:BN47 BQ43:BQ47 BT43:BT47 BW43:BW47 BZ43:BZ47">
    <cfRule type="colorScale" priority="163">
      <colorScale>
        <cfvo type="num" val="0"/>
        <cfvo type="num" val="15"/>
        <color rgb="FFF8696B"/>
        <color rgb="FFFCFCFF"/>
      </colorScale>
    </cfRule>
  </conditionalFormatting>
  <conditionalFormatting sqref="AJ101:BC111 AJ112:AT112 AV112:BC112 AJ113:BC131">
    <cfRule type="containsText" dxfId="155" priority="153" operator="containsText" text="A">
      <formula>NOT(ISERROR(SEARCH("A",AJ101)))</formula>
    </cfRule>
    <cfRule type="containsText" dxfId="154" priority="154" operator="containsText" text="M">
      <formula>NOT(ISERROR(SEARCH("M",AJ101)))</formula>
    </cfRule>
    <cfRule type="containsText" dxfId="153" priority="155" operator="containsText" text="G">
      <formula>NOT(ISERROR(SEARCH("G",AJ101)))</formula>
    </cfRule>
    <cfRule type="containsText" dxfId="152" priority="156" operator="containsText" text="F">
      <formula>NOT(ISERROR(SEARCH("F",AJ101)))</formula>
    </cfRule>
    <cfRule type="containsText" dxfId="151" priority="157" operator="containsText" text="C">
      <formula>NOT(ISERROR(SEARCH("C",AJ101)))</formula>
    </cfRule>
    <cfRule type="containsText" dxfId="150" priority="158" operator="containsText" text="P">
      <formula>NOT(ISERROR(SEARCH("P",AJ101)))</formula>
    </cfRule>
  </conditionalFormatting>
  <conditionalFormatting sqref="AJ93:BC93">
    <cfRule type="colorScale" priority="152">
      <colorScale>
        <cfvo type="num" val="0"/>
        <cfvo type="num" val="12"/>
        <color rgb="FFF8696B"/>
        <color rgb="FFFCFCFF"/>
      </colorScale>
    </cfRule>
  </conditionalFormatting>
  <conditionalFormatting sqref="AJ148:BC178">
    <cfRule type="containsText" dxfId="149" priority="142" operator="containsText" text="A">
      <formula>NOT(ISERROR(SEARCH("A",AJ148)))</formula>
    </cfRule>
    <cfRule type="containsText" dxfId="148" priority="143" operator="containsText" text="M">
      <formula>NOT(ISERROR(SEARCH("M",AJ148)))</formula>
    </cfRule>
    <cfRule type="containsText" dxfId="147" priority="144" operator="containsText" text="G">
      <formula>NOT(ISERROR(SEARCH("G",AJ148)))</formula>
    </cfRule>
    <cfRule type="containsText" dxfId="146" priority="145" operator="containsText" text="F">
      <formula>NOT(ISERROR(SEARCH("F",AJ148)))</formula>
    </cfRule>
    <cfRule type="containsText" dxfId="145" priority="146" operator="containsText" text="C">
      <formula>NOT(ISERROR(SEARCH("C",AJ148)))</formula>
    </cfRule>
    <cfRule type="containsText" dxfId="144" priority="147" operator="containsText" text="P">
      <formula>NOT(ISERROR(SEARCH("P",AJ148)))</formula>
    </cfRule>
  </conditionalFormatting>
  <conditionalFormatting sqref="AJ140:BC140">
    <cfRule type="colorScale" priority="141">
      <colorScale>
        <cfvo type="num" val="0"/>
        <cfvo type="num" val="15"/>
        <color rgb="FFF8696B"/>
        <color rgb="FFFCFCFF"/>
      </colorScale>
    </cfRule>
  </conditionalFormatting>
  <conditionalFormatting sqref="AJ195:BC225">
    <cfRule type="containsText" dxfId="143" priority="131" operator="containsText" text="A">
      <formula>NOT(ISERROR(SEARCH("A",AJ195)))</formula>
    </cfRule>
    <cfRule type="containsText" dxfId="142" priority="132" operator="containsText" text="M">
      <formula>NOT(ISERROR(SEARCH("M",AJ195)))</formula>
    </cfRule>
    <cfRule type="containsText" dxfId="141" priority="133" operator="containsText" text="G">
      <formula>NOT(ISERROR(SEARCH("G",AJ195)))</formula>
    </cfRule>
    <cfRule type="containsText" dxfId="140" priority="134" operator="containsText" text="F">
      <formula>NOT(ISERROR(SEARCH("F",AJ195)))</formula>
    </cfRule>
    <cfRule type="containsText" dxfId="139" priority="135" operator="containsText" text="C">
      <formula>NOT(ISERROR(SEARCH("C",AJ195)))</formula>
    </cfRule>
    <cfRule type="containsText" dxfId="138" priority="136" operator="containsText" text="P">
      <formula>NOT(ISERROR(SEARCH("P",AJ195)))</formula>
    </cfRule>
  </conditionalFormatting>
  <conditionalFormatting sqref="AJ187:BC187">
    <cfRule type="colorScale" priority="130">
      <colorScale>
        <cfvo type="num" val="0"/>
        <cfvo type="num" val="12"/>
        <color rgb="FFF8696B"/>
        <color rgb="FFFCFCFF"/>
      </colorScale>
    </cfRule>
  </conditionalFormatting>
  <conditionalFormatting sqref="AJ242:BC272">
    <cfRule type="containsText" dxfId="137" priority="120" operator="containsText" text="A">
      <formula>NOT(ISERROR(SEARCH("A",AJ242)))</formula>
    </cfRule>
    <cfRule type="containsText" dxfId="136" priority="121" operator="containsText" text="M">
      <formula>NOT(ISERROR(SEARCH("M",AJ242)))</formula>
    </cfRule>
    <cfRule type="containsText" dxfId="135" priority="122" operator="containsText" text="G">
      <formula>NOT(ISERROR(SEARCH("G",AJ242)))</formula>
    </cfRule>
    <cfRule type="containsText" dxfId="134" priority="123" operator="containsText" text="F">
      <formula>NOT(ISERROR(SEARCH("F",AJ242)))</formula>
    </cfRule>
    <cfRule type="containsText" dxfId="133" priority="124" operator="containsText" text="C">
      <formula>NOT(ISERROR(SEARCH("C",AJ242)))</formula>
    </cfRule>
    <cfRule type="containsText" dxfId="132" priority="125" operator="containsText" text="P">
      <formula>NOT(ISERROR(SEARCH("P",AJ242)))</formula>
    </cfRule>
  </conditionalFormatting>
  <conditionalFormatting sqref="AJ234:BC234">
    <cfRule type="colorScale" priority="119">
      <colorScale>
        <cfvo type="num" val="0"/>
        <cfvo type="num" val="14"/>
        <color rgb="FFF8696B"/>
        <color rgb="FFFCFCFF"/>
      </colorScale>
    </cfRule>
  </conditionalFormatting>
  <conditionalFormatting sqref="AJ289:BC319">
    <cfRule type="containsText" dxfId="131" priority="109" operator="containsText" text="A">
      <formula>NOT(ISERROR(SEARCH("A",AJ289)))</formula>
    </cfRule>
    <cfRule type="containsText" dxfId="130" priority="110" operator="containsText" text="M">
      <formula>NOT(ISERROR(SEARCH("M",AJ289)))</formula>
    </cfRule>
    <cfRule type="containsText" dxfId="129" priority="111" operator="containsText" text="G">
      <formula>NOT(ISERROR(SEARCH("G",AJ289)))</formula>
    </cfRule>
    <cfRule type="containsText" dxfId="128" priority="112" operator="containsText" text="F">
      <formula>NOT(ISERROR(SEARCH("F",AJ289)))</formula>
    </cfRule>
    <cfRule type="containsText" dxfId="127" priority="113" operator="containsText" text="C">
      <formula>NOT(ISERROR(SEARCH("C",AJ289)))</formula>
    </cfRule>
    <cfRule type="containsText" dxfId="126" priority="114" operator="containsText" text="P">
      <formula>NOT(ISERROR(SEARCH("P",AJ289)))</formula>
    </cfRule>
  </conditionalFormatting>
  <conditionalFormatting sqref="AJ281:BC281">
    <cfRule type="colorScale" priority="108">
      <colorScale>
        <cfvo type="num" val="0"/>
        <cfvo type="num" val="10"/>
        <color rgb="FFF8696B"/>
        <color rgb="FFFCFCFF"/>
      </colorScale>
    </cfRule>
  </conditionalFormatting>
  <conditionalFormatting sqref="AJ336:BC366">
    <cfRule type="containsText" dxfId="125" priority="98" operator="containsText" text="A">
      <formula>NOT(ISERROR(SEARCH("A",AJ336)))</formula>
    </cfRule>
    <cfRule type="containsText" dxfId="124" priority="99" operator="containsText" text="M">
      <formula>NOT(ISERROR(SEARCH("M",AJ336)))</formula>
    </cfRule>
    <cfRule type="containsText" dxfId="123" priority="100" operator="containsText" text="G">
      <formula>NOT(ISERROR(SEARCH("G",AJ336)))</formula>
    </cfRule>
    <cfRule type="containsText" dxfId="122" priority="101" operator="containsText" text="F">
      <formula>NOT(ISERROR(SEARCH("F",AJ336)))</formula>
    </cfRule>
    <cfRule type="containsText" dxfId="121" priority="102" operator="containsText" text="C">
      <formula>NOT(ISERROR(SEARCH("C",AJ336)))</formula>
    </cfRule>
    <cfRule type="containsText" dxfId="120" priority="103" operator="containsText" text="P">
      <formula>NOT(ISERROR(SEARCH("P",AJ336)))</formula>
    </cfRule>
  </conditionalFormatting>
  <conditionalFormatting sqref="AJ328:BC328">
    <cfRule type="colorScale" priority="97">
      <colorScale>
        <cfvo type="num" val="0"/>
        <cfvo type="num" val="16"/>
        <color rgb="FFF8696B"/>
        <color rgb="FFFCFCFF"/>
      </colorScale>
    </cfRule>
  </conditionalFormatting>
  <conditionalFormatting sqref="AJ383:BC413">
    <cfRule type="containsText" dxfId="119" priority="87" operator="containsText" text="A">
      <formula>NOT(ISERROR(SEARCH("A",AJ383)))</formula>
    </cfRule>
    <cfRule type="containsText" dxfId="118" priority="88" operator="containsText" text="M">
      <formula>NOT(ISERROR(SEARCH("M",AJ383)))</formula>
    </cfRule>
    <cfRule type="containsText" dxfId="117" priority="89" operator="containsText" text="G">
      <formula>NOT(ISERROR(SEARCH("G",AJ383)))</formula>
    </cfRule>
    <cfRule type="containsText" dxfId="116" priority="90" operator="containsText" text="F">
      <formula>NOT(ISERROR(SEARCH("F",AJ383)))</formula>
    </cfRule>
    <cfRule type="containsText" dxfId="115" priority="91" operator="containsText" text="C">
      <formula>NOT(ISERROR(SEARCH("C",AJ383)))</formula>
    </cfRule>
    <cfRule type="containsText" dxfId="114" priority="92" operator="containsText" text="P">
      <formula>NOT(ISERROR(SEARCH("P",AJ383)))</formula>
    </cfRule>
  </conditionalFormatting>
  <conditionalFormatting sqref="AJ375:BC375">
    <cfRule type="colorScale" priority="86">
      <colorScale>
        <cfvo type="num" val="0"/>
        <cfvo type="num" val="10"/>
        <color rgb="FFF8696B"/>
        <color rgb="FFFCFCFF"/>
      </colorScale>
    </cfRule>
  </conditionalFormatting>
  <conditionalFormatting sqref="AJ430:BC460">
    <cfRule type="containsText" dxfId="113" priority="76" operator="containsText" text="A">
      <formula>NOT(ISERROR(SEARCH("A",AJ430)))</formula>
    </cfRule>
    <cfRule type="containsText" dxfId="112" priority="77" operator="containsText" text="M">
      <formula>NOT(ISERROR(SEARCH("M",AJ430)))</formula>
    </cfRule>
    <cfRule type="containsText" dxfId="111" priority="78" operator="containsText" text="G">
      <formula>NOT(ISERROR(SEARCH("G",AJ430)))</formula>
    </cfRule>
    <cfRule type="containsText" dxfId="110" priority="79" operator="containsText" text="F">
      <formula>NOT(ISERROR(SEARCH("F",AJ430)))</formula>
    </cfRule>
    <cfRule type="containsText" dxfId="109" priority="80" operator="containsText" text="C">
      <formula>NOT(ISERROR(SEARCH("C",AJ430)))</formula>
    </cfRule>
    <cfRule type="containsText" dxfId="108" priority="81" operator="containsText" text="P">
      <formula>NOT(ISERROR(SEARCH("P",AJ430)))</formula>
    </cfRule>
  </conditionalFormatting>
  <conditionalFormatting sqref="AJ422:BC422">
    <cfRule type="colorScale" priority="75">
      <colorScale>
        <cfvo type="num" val="0"/>
        <cfvo type="num" val="16"/>
        <color rgb="FFF8696B"/>
        <color rgb="FFFCFCFF"/>
      </colorScale>
    </cfRule>
  </conditionalFormatting>
  <conditionalFormatting sqref="AJ477:BC507">
    <cfRule type="containsText" dxfId="107" priority="65" operator="containsText" text="A">
      <formula>NOT(ISERROR(SEARCH("A",AJ477)))</formula>
    </cfRule>
    <cfRule type="containsText" dxfId="106" priority="66" operator="containsText" text="M">
      <formula>NOT(ISERROR(SEARCH("M",AJ477)))</formula>
    </cfRule>
    <cfRule type="containsText" dxfId="105" priority="67" operator="containsText" text="G">
      <formula>NOT(ISERROR(SEARCH("G",AJ477)))</formula>
    </cfRule>
    <cfRule type="containsText" dxfId="104" priority="68" operator="containsText" text="F">
      <formula>NOT(ISERROR(SEARCH("F",AJ477)))</formula>
    </cfRule>
    <cfRule type="containsText" dxfId="103" priority="69" operator="containsText" text="C">
      <formula>NOT(ISERROR(SEARCH("C",AJ477)))</formula>
    </cfRule>
    <cfRule type="containsText" dxfId="102" priority="70" operator="containsText" text="P">
      <formula>NOT(ISERROR(SEARCH("P",AJ477)))</formula>
    </cfRule>
  </conditionalFormatting>
  <conditionalFormatting sqref="AJ469:BC469">
    <cfRule type="colorScale" priority="64">
      <colorScale>
        <cfvo type="num" val="0"/>
        <cfvo type="num" val="16"/>
        <color rgb="FFF8696B"/>
        <color rgb="FFFCFCFF"/>
      </colorScale>
    </cfRule>
  </conditionalFormatting>
  <conditionalFormatting sqref="AJ524:BC554">
    <cfRule type="containsText" dxfId="101" priority="54" operator="containsText" text="A">
      <formula>NOT(ISERROR(SEARCH("A",AJ524)))</formula>
    </cfRule>
    <cfRule type="containsText" dxfId="100" priority="55" operator="containsText" text="M">
      <formula>NOT(ISERROR(SEARCH("M",AJ524)))</formula>
    </cfRule>
    <cfRule type="containsText" dxfId="99" priority="56" operator="containsText" text="G">
      <formula>NOT(ISERROR(SEARCH("G",AJ524)))</formula>
    </cfRule>
    <cfRule type="containsText" dxfId="98" priority="57" operator="containsText" text="F">
      <formula>NOT(ISERROR(SEARCH("F",AJ524)))</formula>
    </cfRule>
    <cfRule type="containsText" dxfId="97" priority="58" operator="containsText" text="C">
      <formula>NOT(ISERROR(SEARCH("C",AJ524)))</formula>
    </cfRule>
    <cfRule type="containsText" dxfId="96" priority="59" operator="containsText" text="P">
      <formula>NOT(ISERROR(SEARCH("P",AJ524)))</formula>
    </cfRule>
  </conditionalFormatting>
  <conditionalFormatting sqref="AJ516:BC516">
    <cfRule type="colorScale" priority="53">
      <colorScale>
        <cfvo type="num" val="0"/>
        <cfvo type="num" val="4"/>
        <color rgb="FFF8696B"/>
        <color rgb="FFFCFCFF"/>
      </colorScale>
    </cfRule>
  </conditionalFormatting>
  <conditionalFormatting sqref="AH83:BC84 AH81:AQ81 AS81:AT81 AY81:BC81 AW81 AH82:AT82 AV82:BC82 AH54:BC80 BD54:CB83">
    <cfRule type="expression" dxfId="95" priority="179">
      <formula>OR($AH54=Automne,$AH54=Hivers2,$AH54=Noel,$AH54=Printemps,$AH54=Ete)</formula>
    </cfRule>
    <cfRule type="expression" dxfId="94" priority="182">
      <formula>OR(WEEKDAY($AH54,2)=6,WEEKDAY($AH54,2)=7,WEEKDAY($AH54,2)=3)</formula>
    </cfRule>
  </conditionalFormatting>
  <conditionalFormatting sqref="AH83:BC84 AH81:AQ81 AS81:AT81 AY81:BC81 AW81 AH82:AT82 AV82:BC82 AH54:BC80 BD54:CB83">
    <cfRule type="expression" dxfId="93" priority="181">
      <formula>$AH54&lt;&gt;""</formula>
    </cfRule>
  </conditionalFormatting>
  <conditionalFormatting sqref="AH83:BC84 AH81:AQ81 AS81:AT81 AY81:BC81 AW81 AH82:AT82 AV82:BC82 AH54:BC80 BD54:CB83">
    <cfRule type="expression" dxfId="92" priority="180">
      <formula>OR($AH54=Fériés)</formula>
    </cfRule>
  </conditionalFormatting>
  <conditionalFormatting sqref="AH101:BC111 AH112:AT112 AV112:BC112 AH113:BC131">
    <cfRule type="expression" dxfId="91" priority="159">
      <formula>OR($AH101=Automne,$AH101=Hivers2,$AH101=Noel,$AH101=Printemps,$AH101=Ete)</formula>
    </cfRule>
    <cfRule type="expression" dxfId="90" priority="162">
      <formula>OR(WEEKDAY($AH101,2)=6,WEEKDAY($AH101,2)=7,WEEKDAY($AH101,2)=3)</formula>
    </cfRule>
  </conditionalFormatting>
  <conditionalFormatting sqref="AH101:BC111 AH112:AT112 AV112:BC112 AH113:BC131">
    <cfRule type="expression" dxfId="89" priority="161">
      <formula>$AH101&lt;&gt;""</formula>
    </cfRule>
  </conditionalFormatting>
  <conditionalFormatting sqref="AH101:BC111 AH112:AT112 AV112:BC112 AH113:BC131">
    <cfRule type="expression" dxfId="88" priority="160">
      <formula>OR($AH101=Fériés)</formula>
    </cfRule>
  </conditionalFormatting>
  <conditionalFormatting sqref="AH148:BC178">
    <cfRule type="expression" dxfId="87" priority="148">
      <formula>OR($AH148=Automne,$AH148=Hivers2,$AH148=Noel,$AH148=Printemps,$AH148=Ete)</formula>
    </cfRule>
    <cfRule type="expression" dxfId="86" priority="151">
      <formula>OR(WEEKDAY($AH148,2)=6,WEEKDAY($AH148,2)=7,WEEKDAY($AH148,2)=3)</formula>
    </cfRule>
  </conditionalFormatting>
  <conditionalFormatting sqref="AH148:BC178">
    <cfRule type="expression" dxfId="85" priority="150">
      <formula>$AH148&lt;&gt;""</formula>
    </cfRule>
  </conditionalFormatting>
  <conditionalFormatting sqref="AH148:BC178">
    <cfRule type="expression" dxfId="84" priority="149">
      <formula>OR($AH148=Fériés)</formula>
    </cfRule>
  </conditionalFormatting>
  <conditionalFormatting sqref="AH195:BC225">
    <cfRule type="expression" dxfId="83" priority="137">
      <formula>OR($AH195=Automne,$AH195=Hivers2,$AH195=Noel,$AH195=Printemps,$AH195=Ete)</formula>
    </cfRule>
    <cfRule type="expression" dxfId="82" priority="140">
      <formula>OR(WEEKDAY($AH195,2)=6,WEEKDAY($AH195,2)=7,WEEKDAY($AH195,2)=3)</formula>
    </cfRule>
  </conditionalFormatting>
  <conditionalFormatting sqref="AH195:BC225">
    <cfRule type="expression" dxfId="81" priority="139">
      <formula>$AH195&lt;&gt;""</formula>
    </cfRule>
  </conditionalFormatting>
  <conditionalFormatting sqref="AH195:BC225">
    <cfRule type="expression" dxfId="80" priority="138">
      <formula>OR($AH195=Fériés)</formula>
    </cfRule>
  </conditionalFormatting>
  <conditionalFormatting sqref="AH242:BC272">
    <cfRule type="expression" dxfId="79" priority="126">
      <formula>OR($AH242=Automne,$AH242=Hivers2,$AH242=Noel,$AH242=Printemps,$AH242=Ete)</formula>
    </cfRule>
    <cfRule type="expression" dxfId="78" priority="129">
      <formula>OR(WEEKDAY($AH242,2)=6,WEEKDAY($AH242,2)=7,WEEKDAY($AH242,2)=3)</formula>
    </cfRule>
  </conditionalFormatting>
  <conditionalFormatting sqref="AH242:BC272">
    <cfRule type="expression" dxfId="77" priority="128">
      <formula>$AH242&lt;&gt;""</formula>
    </cfRule>
  </conditionalFormatting>
  <conditionalFormatting sqref="AH242:BC272">
    <cfRule type="expression" dxfId="76" priority="127">
      <formula>OR($AH242=Fériés2)</formula>
    </cfRule>
  </conditionalFormatting>
  <conditionalFormatting sqref="AH289:BC319">
    <cfRule type="expression" dxfId="75" priority="115">
      <formula>OR($AH289=Automne,$AH289=Hivers2,$AH289=Noel,$AH289=Printemps,$AH289=Ete)</formula>
    </cfRule>
    <cfRule type="expression" dxfId="74" priority="116">
      <formula>OR($AH289=Fériés2)</formula>
    </cfRule>
    <cfRule type="expression" dxfId="73" priority="118">
      <formula>OR(WEEKDAY($AH289,2)=6,WEEKDAY($AH289,2)=7,WEEKDAY($AH289,2)=3)</formula>
    </cfRule>
  </conditionalFormatting>
  <conditionalFormatting sqref="AH289:BC319">
    <cfRule type="expression" dxfId="72" priority="117">
      <formula>$AH289&lt;&gt;""</formula>
    </cfRule>
  </conditionalFormatting>
  <conditionalFormatting sqref="AH336:BC366">
    <cfRule type="expression" dxfId="71" priority="104">
      <formula>OR($AH336=Automne,$AH336=Hivers2,$AH336=Noel,$AH336=Printemps,$AH336=Ete)</formula>
    </cfRule>
    <cfRule type="expression" dxfId="70" priority="107">
      <formula>OR(WEEKDAY($AH336,2)=6,WEEKDAY($AH336,2)=7,WEEKDAY($AH336,2)=3)</formula>
    </cfRule>
  </conditionalFormatting>
  <conditionalFormatting sqref="AH336:BC366">
    <cfRule type="expression" dxfId="69" priority="106">
      <formula>$AH336&lt;&gt;""</formula>
    </cfRule>
  </conditionalFormatting>
  <conditionalFormatting sqref="AH336:BC366">
    <cfRule type="expression" dxfId="68" priority="105">
      <formula>OR($AH336=Fériés2)</formula>
    </cfRule>
  </conditionalFormatting>
  <conditionalFormatting sqref="AH383:BC413">
    <cfRule type="expression" dxfId="67" priority="93">
      <formula>OR($AH383=Automne,$AH383=Hivers2,$AH383=Noel,$AH383=Printemps,$AH383=Ete)</formula>
    </cfRule>
    <cfRule type="expression" dxfId="66" priority="96">
      <formula>OR(WEEKDAY($AH383,2)=6,WEEKDAY($AH383,2)=7,WEEKDAY($AH383,2)=3)</formula>
    </cfRule>
  </conditionalFormatting>
  <conditionalFormatting sqref="AH383:BC413">
    <cfRule type="expression" dxfId="65" priority="95">
      <formula>$AH383&lt;&gt;""</formula>
    </cfRule>
  </conditionalFormatting>
  <conditionalFormatting sqref="AH383:BC413">
    <cfRule type="expression" dxfId="64" priority="94">
      <formula>OR($AH383=Fériés)</formula>
    </cfRule>
  </conditionalFormatting>
  <conditionalFormatting sqref="AH430:BC460">
    <cfRule type="expression" dxfId="63" priority="82">
      <formula>OR($AH430=Automne,$AH430=Hivers2,$AH430=Noel,$AH430=Printemps,$AH430=Ete)</formula>
    </cfRule>
    <cfRule type="expression" dxfId="62" priority="85">
      <formula>OR(WEEKDAY($AH430,2)=6,WEEKDAY($AH430,2)=7,WEEKDAY($AH430,2)=3)</formula>
    </cfRule>
  </conditionalFormatting>
  <conditionalFormatting sqref="AH430:BC460">
    <cfRule type="expression" dxfId="61" priority="84">
      <formula>$AH430&lt;&gt;""</formula>
    </cfRule>
  </conditionalFormatting>
  <conditionalFormatting sqref="AH430:BC460">
    <cfRule type="expression" dxfId="60" priority="83">
      <formula>OR($AH430=Fériés2)</formula>
    </cfRule>
  </conditionalFormatting>
  <conditionalFormatting sqref="AH477:BC507">
    <cfRule type="expression" dxfId="59" priority="71">
      <formula>OR($AH477=Automne,$AH477=Hivers2,$AH477=Noel,$AH477=Printemps,$AH477=Ete)</formula>
    </cfRule>
    <cfRule type="expression" dxfId="58" priority="74">
      <formula>OR(WEEKDAY($AH477,2)=6,WEEKDAY($AH477,2)=7,WEEKDAY($AH477,2)=3)</formula>
    </cfRule>
  </conditionalFormatting>
  <conditionalFormatting sqref="AH477:BC507">
    <cfRule type="expression" dxfId="57" priority="73">
      <formula>$AH477&lt;&gt;""</formula>
    </cfRule>
  </conditionalFormatting>
  <conditionalFormatting sqref="AH477:BC507">
    <cfRule type="expression" dxfId="56" priority="72">
      <formula>OR($AH477=Fériés2)</formula>
    </cfRule>
  </conditionalFormatting>
  <conditionalFormatting sqref="AH524:BC554">
    <cfRule type="expression" dxfId="55" priority="60">
      <formula>OR($AH524=Automne,$AH524=Hivers2,$AH524=Noel,$AH524=Printemps,$AH524=Soleil)</formula>
    </cfRule>
    <cfRule type="expression" dxfId="54" priority="63">
      <formula>OR(WEEKDAY($AH524,2)=6,WEEKDAY($AH524,2)=7,WEEKDAY($AH524,2)=3)</formula>
    </cfRule>
  </conditionalFormatting>
  <conditionalFormatting sqref="AH524:BC554">
    <cfRule type="expression" dxfId="53" priority="62">
      <formula>$AH524&lt;&gt;""</formula>
    </cfRule>
  </conditionalFormatting>
  <conditionalFormatting sqref="AH524:BC554">
    <cfRule type="expression" dxfId="52" priority="61">
      <formula>OR($AH524=Fériés2)</formula>
    </cfRule>
  </conditionalFormatting>
  <conditionalFormatting sqref="AR81">
    <cfRule type="containsText" dxfId="51" priority="43" operator="containsText" text="A">
      <formula>NOT(ISERROR(SEARCH("A",AR81)))</formula>
    </cfRule>
    <cfRule type="containsText" dxfId="50" priority="44" operator="containsText" text="M">
      <formula>NOT(ISERROR(SEARCH("M",AR81)))</formula>
    </cfRule>
    <cfRule type="containsText" dxfId="49" priority="45" operator="containsText" text="G">
      <formula>NOT(ISERROR(SEARCH("G",AR81)))</formula>
    </cfRule>
    <cfRule type="containsText" dxfId="48" priority="46" operator="containsText" text="F">
      <formula>NOT(ISERROR(SEARCH("F",AR81)))</formula>
    </cfRule>
    <cfRule type="containsText" dxfId="47" priority="47" operator="containsText" text="C">
      <formula>NOT(ISERROR(SEARCH("C",AR81)))</formula>
    </cfRule>
    <cfRule type="containsText" dxfId="46" priority="48" operator="containsText" text="P">
      <formula>NOT(ISERROR(SEARCH("P",AR81)))</formula>
    </cfRule>
  </conditionalFormatting>
  <conditionalFormatting sqref="AR81">
    <cfRule type="expression" dxfId="45" priority="49">
      <formula>OR($AH81=Automne,$AH81=Hivers2,$AH81=Noel,$AH81=Printemps,$AH81=Ete)</formula>
    </cfRule>
    <cfRule type="expression" dxfId="44" priority="52">
      <formula>OR(WEEKDAY($AH81,2)=6,WEEKDAY($AH81,2)=7,WEEKDAY($AH81,2)=3)</formula>
    </cfRule>
  </conditionalFormatting>
  <conditionalFormatting sqref="AR81">
    <cfRule type="expression" dxfId="43" priority="51">
      <formula>$AH81&lt;&gt;""</formula>
    </cfRule>
  </conditionalFormatting>
  <conditionalFormatting sqref="AR81">
    <cfRule type="expression" dxfId="42" priority="50">
      <formula>OR($AH81=Fériés)</formula>
    </cfRule>
  </conditionalFormatting>
  <conditionalFormatting sqref="AX81">
    <cfRule type="containsText" dxfId="41" priority="33" operator="containsText" text="A">
      <formula>NOT(ISERROR(SEARCH("A",AX81)))</formula>
    </cfRule>
    <cfRule type="containsText" dxfId="40" priority="34" operator="containsText" text="M">
      <formula>NOT(ISERROR(SEARCH("M",AX81)))</formula>
    </cfRule>
    <cfRule type="containsText" dxfId="39" priority="35" operator="containsText" text="G">
      <formula>NOT(ISERROR(SEARCH("G",AX81)))</formula>
    </cfRule>
    <cfRule type="containsText" dxfId="38" priority="36" operator="containsText" text="F">
      <formula>NOT(ISERROR(SEARCH("F",AX81)))</formula>
    </cfRule>
    <cfRule type="containsText" dxfId="37" priority="37" operator="containsText" text="C">
      <formula>NOT(ISERROR(SEARCH("C",AX81)))</formula>
    </cfRule>
    <cfRule type="containsText" dxfId="36" priority="38" operator="containsText" text="P">
      <formula>NOT(ISERROR(SEARCH("P",AX81)))</formula>
    </cfRule>
  </conditionalFormatting>
  <conditionalFormatting sqref="AX81">
    <cfRule type="expression" dxfId="35" priority="39">
      <formula>OR($AH81=Automne,$AH81=Hivers2,$AH81=Noel,$AH81=Printemps,$AH81=Ete)</formula>
    </cfRule>
    <cfRule type="expression" dxfId="34" priority="42">
      <formula>OR(WEEKDAY($AH81,2)=6,WEEKDAY($AH81,2)=7,WEEKDAY($AH81,2)=3)</formula>
    </cfRule>
  </conditionalFormatting>
  <conditionalFormatting sqref="AX81">
    <cfRule type="expression" dxfId="33" priority="41">
      <formula>$AH81&lt;&gt;""</formula>
    </cfRule>
  </conditionalFormatting>
  <conditionalFormatting sqref="AX81">
    <cfRule type="expression" dxfId="32" priority="40">
      <formula>OR($AH81=Fériés)</formula>
    </cfRule>
  </conditionalFormatting>
  <conditionalFormatting sqref="AV81">
    <cfRule type="containsText" dxfId="31" priority="23" operator="containsText" text="A">
      <formula>NOT(ISERROR(SEARCH("A",AV81)))</formula>
    </cfRule>
    <cfRule type="containsText" dxfId="30" priority="24" operator="containsText" text="M">
      <formula>NOT(ISERROR(SEARCH("M",AV81)))</formula>
    </cfRule>
    <cfRule type="containsText" dxfId="29" priority="25" operator="containsText" text="G">
      <formula>NOT(ISERROR(SEARCH("G",AV81)))</formula>
    </cfRule>
    <cfRule type="containsText" dxfId="28" priority="26" operator="containsText" text="F">
      <formula>NOT(ISERROR(SEARCH("F",AV81)))</formula>
    </cfRule>
    <cfRule type="containsText" dxfId="27" priority="27" operator="containsText" text="C">
      <formula>NOT(ISERROR(SEARCH("C",AV81)))</formula>
    </cfRule>
    <cfRule type="containsText" dxfId="26" priority="28" operator="containsText" text="P">
      <formula>NOT(ISERROR(SEARCH("P",AV81)))</formula>
    </cfRule>
  </conditionalFormatting>
  <conditionalFormatting sqref="AV81">
    <cfRule type="expression" dxfId="25" priority="29">
      <formula>OR($AH81=Automne,$AH81=Hivers2,$AH81=Noel,$AH81=Printemps,$AH81=Ete)</formula>
    </cfRule>
    <cfRule type="expression" dxfId="24" priority="32">
      <formula>OR(WEEKDAY($AH81,2)=6,WEEKDAY($AH81,2)=7,WEEKDAY($AH81,2)=3)</formula>
    </cfRule>
  </conditionalFormatting>
  <conditionalFormatting sqref="AV81">
    <cfRule type="expression" dxfId="23" priority="31">
      <formula>$AH81&lt;&gt;""</formula>
    </cfRule>
  </conditionalFormatting>
  <conditionalFormatting sqref="AV81">
    <cfRule type="expression" dxfId="22" priority="30">
      <formula>OR($AH81=Fériés)</formula>
    </cfRule>
  </conditionalFormatting>
  <conditionalFormatting sqref="AU81:AU82">
    <cfRule type="containsText" dxfId="21" priority="13" operator="containsText" text="A">
      <formula>NOT(ISERROR(SEARCH("A",AU81)))</formula>
    </cfRule>
    <cfRule type="containsText" dxfId="20" priority="14" operator="containsText" text="M">
      <formula>NOT(ISERROR(SEARCH("M",AU81)))</formula>
    </cfRule>
    <cfRule type="containsText" dxfId="19" priority="15" operator="containsText" text="G">
      <formula>NOT(ISERROR(SEARCH("G",AU81)))</formula>
    </cfRule>
    <cfRule type="containsText" dxfId="18" priority="16" operator="containsText" text="F">
      <formula>NOT(ISERROR(SEARCH("F",AU81)))</formula>
    </cfRule>
    <cfRule type="containsText" dxfId="17" priority="17" operator="containsText" text="C">
      <formula>NOT(ISERROR(SEARCH("C",AU81)))</formula>
    </cfRule>
    <cfRule type="containsText" dxfId="16" priority="18" operator="containsText" text="P">
      <formula>NOT(ISERROR(SEARCH("P",AU81)))</formula>
    </cfRule>
  </conditionalFormatting>
  <conditionalFormatting sqref="AU81:AU82">
    <cfRule type="expression" dxfId="15" priority="19">
      <formula>OR($AH81=Automne,$AH81=Hivers2,$AH81=Noel,$AH81=Printemps,$AH81=Ete)</formula>
    </cfRule>
    <cfRule type="expression" dxfId="14" priority="22">
      <formula>OR(WEEKDAY($AH81,2)=6,WEEKDAY($AH81,2)=7,WEEKDAY($AH81,2)=3)</formula>
    </cfRule>
  </conditionalFormatting>
  <conditionalFormatting sqref="AU81:AU82">
    <cfRule type="expression" dxfId="13" priority="21">
      <formula>$AH81&lt;&gt;""</formula>
    </cfRule>
  </conditionalFormatting>
  <conditionalFormatting sqref="AU81:AU82">
    <cfRule type="expression" dxfId="12" priority="20">
      <formula>OR($AH81=Fériés)</formula>
    </cfRule>
  </conditionalFormatting>
  <conditionalFormatting sqref="AU112">
    <cfRule type="containsText" dxfId="11" priority="3" operator="containsText" text="A">
      <formula>NOT(ISERROR(SEARCH("A",AU112)))</formula>
    </cfRule>
    <cfRule type="containsText" dxfId="10" priority="4" operator="containsText" text="M">
      <formula>NOT(ISERROR(SEARCH("M",AU112)))</formula>
    </cfRule>
    <cfRule type="containsText" dxfId="9" priority="5" operator="containsText" text="G">
      <formula>NOT(ISERROR(SEARCH("G",AU112)))</formula>
    </cfRule>
    <cfRule type="containsText" dxfId="8" priority="6" operator="containsText" text="F">
      <formula>NOT(ISERROR(SEARCH("F",AU112)))</formula>
    </cfRule>
    <cfRule type="containsText" dxfId="7" priority="7" operator="containsText" text="C">
      <formula>NOT(ISERROR(SEARCH("C",AU112)))</formula>
    </cfRule>
    <cfRule type="containsText" dxfId="6" priority="8" operator="containsText" text="P">
      <formula>NOT(ISERROR(SEARCH("P",AU112)))</formula>
    </cfRule>
  </conditionalFormatting>
  <conditionalFormatting sqref="AU112">
    <cfRule type="expression" dxfId="5" priority="9">
      <formula>OR($AH112=Automne,$AH112=Hivers2,$AH112=Noel,$AH112=Printemps,$AH112=Ete)</formula>
    </cfRule>
    <cfRule type="expression" dxfId="4" priority="12">
      <formula>OR(WEEKDAY($AH112,2)=6,WEEKDAY($AH112,2)=7,WEEKDAY($AH112,2)=3)</formula>
    </cfRule>
  </conditionalFormatting>
  <conditionalFormatting sqref="AU112">
    <cfRule type="expression" dxfId="3" priority="11">
      <formula>$AH112&lt;&gt;""</formula>
    </cfRule>
  </conditionalFormatting>
  <conditionalFormatting sqref="AU112">
    <cfRule type="expression" dxfId="2" priority="10">
      <formula>OR($AH112=Fériés)</formula>
    </cfRule>
  </conditionalFormatting>
  <conditionalFormatting sqref="G15:G25 B33:B34 B15:B25">
    <cfRule type="containsText" dxfId="1" priority="2" operator="containsText" text="animateur">
      <formula>NOT(ISERROR(SEARCH("animateur",B15)))</formula>
    </cfRule>
  </conditionalFormatting>
  <conditionalFormatting sqref="G33:G34">
    <cfRule type="containsText" dxfId="0" priority="1" operator="containsText" text="animateur">
      <formula>NOT(ISERROR(SEARCH("animateur",G33)))</formula>
    </cfRule>
  </conditionalFormatting>
  <dataValidations count="13">
    <dataValidation type="list" allowBlank="1" showInputMessage="1" showErrorMessage="1" sqref="AJ524:BC554">
      <formula1>$BB$510:$BB$515</formula1>
    </dataValidation>
    <dataValidation type="list" allowBlank="1" showInputMessage="1" showErrorMessage="1" sqref="AJ101:BC131">
      <formula1>$BB$87:$BB$92</formula1>
    </dataValidation>
    <dataValidation type="list" allowBlank="1" showInputMessage="1" showErrorMessage="1" sqref="AJ148:BC178">
      <formula1>$BB$134:$BB$139</formula1>
    </dataValidation>
    <dataValidation type="list" allowBlank="1" showInputMessage="1" showErrorMessage="1" sqref="AJ195:BC225">
      <formula1>$BB$181:$BB$186</formula1>
    </dataValidation>
    <dataValidation type="list" allowBlank="1" showInputMessage="1" showErrorMessage="1" sqref="AJ242:BC272">
      <formula1>$BB$228:$BB$233</formula1>
    </dataValidation>
    <dataValidation type="list" allowBlank="1" showInputMessage="1" showErrorMessage="1" sqref="AJ289:BC319">
      <formula1>$BB$275:$BB$280</formula1>
    </dataValidation>
    <dataValidation type="list" allowBlank="1" showInputMessage="1" showErrorMessage="1" sqref="AJ336:BC366">
      <formula1>$BB$322:$BB$327</formula1>
    </dataValidation>
    <dataValidation type="list" allowBlank="1" showInputMessage="1" showErrorMessage="1" sqref="AJ383:BC413">
      <formula1>$BB$369:$BB$374</formula1>
    </dataValidation>
    <dataValidation type="list" allowBlank="1" showInputMessage="1" showErrorMessage="1" sqref="AJ430:BC460">
      <formula1>$BB$416:$BB$421</formula1>
    </dataValidation>
    <dataValidation type="list" allowBlank="1" showInputMessage="1" showErrorMessage="1" sqref="AJ477:BC507">
      <formula1>$BB$463:$BB$468</formula1>
    </dataValidation>
    <dataValidation type="list" allowBlank="1" showInputMessage="1" showErrorMessage="1" sqref="AJ194:BC194 AJ523:BC523 AJ476:BC476 AJ429:BC429 AJ382:BC382 AJ335:BC335 AJ288:BC288 AJ241:BC241 AJ100:BC100 AJ147:BC147">
      <formula1>$B$54:$B$69</formula1>
    </dataValidation>
    <dataValidation type="list" allowBlank="1" showInputMessage="1" showErrorMessage="1" sqref="AJ53:CB53">
      <formula1>$G$15:$G$34</formula1>
    </dataValidation>
    <dataValidation type="list" allowBlank="1" showInputMessage="1" showErrorMessage="1" sqref="AJ54:BC84 BD54:CB83">
      <formula1>$BX$36:$BX$41</formula1>
    </dataValidation>
  </dataValidations>
  <pageMargins left="0.7" right="0.7" top="0.75" bottom="0.75" header="0.3" footer="0.3"/>
  <pageSetup paperSize="9" orientation="portrait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données!$M$2:$M$4</xm:f>
          </x14:formula1>
          <xm:sqref>AJ520:BC520 AJ97:BC97 AJ144:BC144 AJ473:BC473 AJ238:BC238 AJ285:BC285 AJ332:BC332 AJ379:BC379 AJ426:BC426 AJ191:BC191 AJ49 AM49 AP49 AS49 AV49 AY49 BB49 BE49 BH49 BK49 BN49 BQ49 BT49 BW49 BZ49</xm:sqref>
        </x14:dataValidation>
        <x14:dataValidation type="list" allowBlank="1" showInputMessage="1" showErrorMessage="1">
          <x14:formula1>
            <xm:f>données!$P$1:$P$5</xm:f>
          </x14:formula1>
          <xm:sqref>AJ52:CB52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données</vt:lpstr>
      <vt:lpstr>Général</vt:lpstr>
      <vt:lpstr>Marie Curie</vt:lpstr>
      <vt:lpstr>Automne</vt:lpstr>
      <vt:lpstr>Ete</vt:lpstr>
      <vt:lpstr>Eté</vt:lpstr>
      <vt:lpstr>Féries</vt:lpstr>
      <vt:lpstr>Fériés</vt:lpstr>
      <vt:lpstr>Fériés2</vt:lpstr>
      <vt:lpstr>Hivers</vt:lpstr>
      <vt:lpstr>Hivers2</vt:lpstr>
      <vt:lpstr>Noel</vt:lpstr>
      <vt:lpstr>Printemps</vt:lpstr>
      <vt:lpstr>Soleil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COIGNARD Yannick</dc:creator>
  <cp:lastModifiedBy>COIGNARD Yannick</cp:lastModifiedBy>
  <cp:lastPrinted>2024-05-13T09:12:12Z</cp:lastPrinted>
  <dcterms:created xsi:type="dcterms:W3CDTF">2023-08-17T06:34:57Z</dcterms:created>
  <dcterms:modified xsi:type="dcterms:W3CDTF">2024-06-24T08:53:18Z</dcterms:modified>
</cp:coreProperties>
</file>