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eli\Desktop\Dossier\PERSO\VBA\"/>
    </mc:Choice>
  </mc:AlternateContent>
  <xr:revisionPtr revIDLastSave="0" documentId="13_ncr:1_{6C777E97-B498-4CBD-A473-D52B501041F3}" xr6:coauthVersionLast="47" xr6:coauthVersionMax="47" xr10:uidLastSave="{00000000-0000-0000-0000-000000000000}"/>
  <bookViews>
    <workbookView xWindow="-120" yWindow="-120" windowWidth="29040" windowHeight="15720" activeTab="1" xr2:uid="{B7C9A78C-F258-44D0-A5AC-241CA1B658AB}"/>
  </bookViews>
  <sheets>
    <sheet name="RECHERCHE" sheetId="1" r:id="rId1"/>
    <sheet name="SUIVI" sheetId="2" r:id="rId2"/>
    <sheet name="CONSO" sheetId="3" r:id="rId3"/>
    <sheet name="BUILD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4" i="2" l="1"/>
  <c r="ED4" i="2" s="1"/>
  <c r="EG4" i="2"/>
  <c r="AB3" i="2"/>
  <c r="ED3" i="2" s="1"/>
  <c r="EG3" i="2"/>
  <c r="EF4" i="2" l="1"/>
  <c r="EE4" i="2"/>
  <c r="EF3" i="2"/>
  <c r="EE3" i="2"/>
  <c r="EG2" i="2"/>
  <c r="EF2" i="2"/>
  <c r="AB2" i="2"/>
  <c r="ED2" i="2" s="1"/>
  <c r="EE2" i="2" l="1"/>
</calcChain>
</file>

<file path=xl/sharedStrings.xml><?xml version="1.0" encoding="utf-8"?>
<sst xmlns="http://schemas.openxmlformats.org/spreadsheetml/2006/main" count="259" uniqueCount="219">
  <si>
    <t>PRENOM PAC</t>
  </si>
  <si>
    <t>NOM MACRO</t>
  </si>
  <si>
    <t>NOM PAC</t>
  </si>
  <si>
    <t>ID RC</t>
  </si>
  <si>
    <t>NOM RC</t>
  </si>
  <si>
    <t>(vide)</t>
  </si>
  <si>
    <t>N</t>
  </si>
  <si>
    <t>Gestionnaire</t>
  </si>
  <si>
    <t>Dénomination sociale</t>
  </si>
  <si>
    <t>SIREN</t>
  </si>
  <si>
    <t>Groupe</t>
  </si>
  <si>
    <t>Motif</t>
  </si>
  <si>
    <t>Source demande</t>
  </si>
  <si>
    <t>Nom Demandeur</t>
  </si>
  <si>
    <t>Date de la demande</t>
  </si>
  <si>
    <t>Date de prise en charge</t>
  </si>
  <si>
    <t>Date simplifiée</t>
  </si>
  <si>
    <t>Date Comité ou Directoire souhaitée</t>
  </si>
  <si>
    <t>Couleur SLAB</t>
  </si>
  <si>
    <t>CDF ou Participat°</t>
  </si>
  <si>
    <t>Date dernière action</t>
  </si>
  <si>
    <t>KBIS
PRESENT ?</t>
  </si>
  <si>
    <t>STATUTS
PRESENTS</t>
  </si>
  <si>
    <t>PI RL
PRESENT ?</t>
  </si>
  <si>
    <t>KBIS PM GERANTE
PRESENT(S) ?</t>
  </si>
  <si>
    <t>BILAN / LIASSE FISCALE
BUDGET
PRESENT ?</t>
  </si>
  <si>
    <t>DIBE
PRESENT ?</t>
  </si>
  <si>
    <t>DIBE
Piste complémentaire
PRESENT</t>
  </si>
  <si>
    <t>EAI
PRESENTE ?</t>
  </si>
  <si>
    <t>Date validation revue PAC
ou annulé</t>
  </si>
  <si>
    <t>Annulation ?</t>
  </si>
  <si>
    <t>Récalcitrant ?</t>
  </si>
  <si>
    <t>Statut demande</t>
  </si>
  <si>
    <t>Ensemble des docs</t>
  </si>
  <si>
    <t>Durée de prise en charge</t>
  </si>
  <si>
    <t>Durée traitement</t>
  </si>
  <si>
    <t>Nombre d'action</t>
  </si>
  <si>
    <r>
      <t xml:space="preserve">Date &amp; Action
</t>
    </r>
    <r>
      <rPr>
        <b/>
        <u/>
        <sz val="10"/>
        <color theme="0"/>
        <rFont val="Calibri"/>
        <family val="2"/>
        <scheme val="minor"/>
      </rPr>
      <t>Ne pas écraser les informations et aller à la ligne (Alt+Entré)</t>
    </r>
  </si>
  <si>
    <t>ACTU  1</t>
  </si>
  <si>
    <t>ACTU  2</t>
  </si>
  <si>
    <t>ACTU  3</t>
  </si>
  <si>
    <t>ACTU  4</t>
  </si>
  <si>
    <t>ACTU  5</t>
  </si>
  <si>
    <t>ACTU  6</t>
  </si>
  <si>
    <t>ACTU  7</t>
  </si>
  <si>
    <t>ACTU  8</t>
  </si>
  <si>
    <t>ACTU  9</t>
  </si>
  <si>
    <t>ACTU  10</t>
  </si>
  <si>
    <t>ACTU  11</t>
  </si>
  <si>
    <t>ACTU  12</t>
  </si>
  <si>
    <t>ACTU  13</t>
  </si>
  <si>
    <t>ACTU  14</t>
  </si>
  <si>
    <t>ACTU  15</t>
  </si>
  <si>
    <t>ACTU  16</t>
  </si>
  <si>
    <t>ACTU  17</t>
  </si>
  <si>
    <t>ACTU  18</t>
  </si>
  <si>
    <t>ACTU  19</t>
  </si>
  <si>
    <t>ACTU  20</t>
  </si>
  <si>
    <t>ACTU  21</t>
  </si>
  <si>
    <t>ACTU  22</t>
  </si>
  <si>
    <t>ACTU  23</t>
  </si>
  <si>
    <t>ACTU  24</t>
  </si>
  <si>
    <t>ACTU  25</t>
  </si>
  <si>
    <t>ACTU
 3
KBIS valide</t>
  </si>
  <si>
    <t>ACTU
 4
RCS</t>
  </si>
  <si>
    <t>ACTU
 4
NAF</t>
  </si>
  <si>
    <t>ACTU
 4
CAT JUR</t>
  </si>
  <si>
    <t>ACTU
 4
IMMA</t>
  </si>
  <si>
    <t>ACTU
 4
adresse</t>
  </si>
  <si>
    <t>ACTU
 4
Capital</t>
  </si>
  <si>
    <t>ACTU
 4
NOM</t>
  </si>
  <si>
    <t>ACTU
 7
Nom</t>
  </si>
  <si>
    <t>ACTU
 7
Prénom</t>
  </si>
  <si>
    <t>ACTU
 7
date naiss</t>
  </si>
  <si>
    <t>ACTU
 7
lieu naiss</t>
  </si>
  <si>
    <t>ACTU
 7
adresse</t>
  </si>
  <si>
    <t>ACTU
 12
Arrêté</t>
  </si>
  <si>
    <t>ACTU
 12
Année</t>
  </si>
  <si>
    <t>ACTU
 12
CA</t>
  </si>
  <si>
    <t>ACTU
 12
Motif</t>
  </si>
  <si>
    <t>ACTU
 15
TIPS 1</t>
  </si>
  <si>
    <t>ACTU
 15
TIPS 2</t>
  </si>
  <si>
    <t>ACTU
 15
TIPS 3</t>
  </si>
  <si>
    <t>ACTU
 15
TIPS 4</t>
  </si>
  <si>
    <t>ACTU
 15
TIPS 5</t>
  </si>
  <si>
    <t>ACTU
 16
ID</t>
  </si>
  <si>
    <t>ACTU
 16
%</t>
  </si>
  <si>
    <t>ACTU
 16
Lien</t>
  </si>
  <si>
    <t>ACTU
 18
RCS</t>
  </si>
  <si>
    <t>ACTU
 18
NAF</t>
  </si>
  <si>
    <t>ACTU
 18
RES FIS</t>
  </si>
  <si>
    <t>ACTU
 18
NIF</t>
  </si>
  <si>
    <t>X</t>
  </si>
  <si>
    <t>EER
1</t>
  </si>
  <si>
    <t>EER
2</t>
  </si>
  <si>
    <t>EER
3</t>
  </si>
  <si>
    <t>EER
4</t>
  </si>
  <si>
    <t>EER
5</t>
  </si>
  <si>
    <t>EER
6</t>
  </si>
  <si>
    <t>EER
7</t>
  </si>
  <si>
    <t>EER
8</t>
  </si>
  <si>
    <t>EER
9</t>
  </si>
  <si>
    <t>EER
10</t>
  </si>
  <si>
    <t>EER
11</t>
  </si>
  <si>
    <t>EER
12</t>
  </si>
  <si>
    <t>EER
13</t>
  </si>
  <si>
    <t>EER
14</t>
  </si>
  <si>
    <t>EER
15</t>
  </si>
  <si>
    <t>EER
16</t>
  </si>
  <si>
    <t>EER
17</t>
  </si>
  <si>
    <t>EER
18</t>
  </si>
  <si>
    <t>EER
19</t>
  </si>
  <si>
    <t>EER
20</t>
  </si>
  <si>
    <t>EER
21</t>
  </si>
  <si>
    <t>EER
22</t>
  </si>
  <si>
    <t>EER
23</t>
  </si>
  <si>
    <t>EER 
4
RCS</t>
  </si>
  <si>
    <t>EER 
4
NAF</t>
  </si>
  <si>
    <t>EER 
4
Cat Jur</t>
  </si>
  <si>
    <t>EER 
4
IMMA</t>
  </si>
  <si>
    <t>EER 
4
NOM</t>
  </si>
  <si>
    <t>EER 
4
Adresse</t>
  </si>
  <si>
    <t>EER 
4
K social</t>
  </si>
  <si>
    <t>EER
 7
NOM2</t>
  </si>
  <si>
    <t>EER
 7
PRENOM</t>
  </si>
  <si>
    <t>EER
 7
Date Nais</t>
  </si>
  <si>
    <t>EER
 7
Lieu Naiss</t>
  </si>
  <si>
    <t>EER
 7
Adresse</t>
  </si>
  <si>
    <t>EER
 12
Arrêté</t>
  </si>
  <si>
    <t>EER
 12
Année</t>
  </si>
  <si>
    <t>EER
 12
CA</t>
  </si>
  <si>
    <t>EER
 12
Motif</t>
  </si>
  <si>
    <t>EER
 15
TIPS 1</t>
  </si>
  <si>
    <t>EER
 15
TIPS 2</t>
  </si>
  <si>
    <t>EER
 15
TIPS 3</t>
  </si>
  <si>
    <t>EER
 15
TIPS 4</t>
  </si>
  <si>
    <t>EER
 15
TIPS 5</t>
  </si>
  <si>
    <t>EER
 16
ID</t>
  </si>
  <si>
    <t>EER
 16
%</t>
  </si>
  <si>
    <t>EER
 16
Lien</t>
  </si>
  <si>
    <t>EER
 18
RCS</t>
  </si>
  <si>
    <t>EER
 18
NAF</t>
  </si>
  <si>
    <t>EER
 18
Res Fis</t>
  </si>
  <si>
    <t>EER
 18
NIF</t>
  </si>
  <si>
    <t>ID ADMIN</t>
  </si>
  <si>
    <t>NOM ADMIN</t>
  </si>
  <si>
    <t>NOM 1</t>
  </si>
  <si>
    <t>GR1</t>
  </si>
  <si>
    <t>Anniversaire</t>
  </si>
  <si>
    <t>OK</t>
  </si>
  <si>
    <t>KO</t>
  </si>
  <si>
    <t>NOM 2</t>
  </si>
  <si>
    <t>GR2</t>
  </si>
  <si>
    <t>ACTU</t>
  </si>
  <si>
    <t>Comité</t>
  </si>
  <si>
    <t>30/05/2024 - Tomiii - Test avec plein de caractères….....
31/05/2024 - Tomiii - Test avec retour à la ligne</t>
  </si>
  <si>
    <t>Username</t>
  </si>
  <si>
    <t>ID GEST</t>
  </si>
  <si>
    <t>NOM GEST 1</t>
  </si>
  <si>
    <t>NOM GEST 2</t>
  </si>
  <si>
    <t>NOM GEST 3</t>
  </si>
  <si>
    <t>NOM GEST 4</t>
  </si>
  <si>
    <t>NOM GEST 5</t>
  </si>
  <si>
    <t>NOM GEST 6</t>
  </si>
  <si>
    <t>PRENOM GEST 1</t>
  </si>
  <si>
    <t>PRENOM GEST 2</t>
  </si>
  <si>
    <t>PRENOM GEST 3</t>
  </si>
  <si>
    <t>PRENOM GEST 4</t>
  </si>
  <si>
    <t>PRENOM GEST 5</t>
  </si>
  <si>
    <t>PRENOM GEST 6</t>
  </si>
  <si>
    <t xml:space="preserve">GEST LIST 1 </t>
  </si>
  <si>
    <t>GEST LIST 2</t>
  </si>
  <si>
    <t>GEST LIST 3</t>
  </si>
  <si>
    <t>GEST LIST 4</t>
  </si>
  <si>
    <t>GEST LIST 5</t>
  </si>
  <si>
    <t>GEST LIST 6</t>
  </si>
  <si>
    <t>PRENOM COMMERCIAL</t>
  </si>
  <si>
    <t>NOM COMMERCIAL 1</t>
  </si>
  <si>
    <t>NOM COMMERCIAL 2</t>
  </si>
  <si>
    <t>NOM COMMERCIAL 3</t>
  </si>
  <si>
    <t>NOM COMMERCIAL 4</t>
  </si>
  <si>
    <t>NOM COMMERCIAL 5</t>
  </si>
  <si>
    <t>NOM COMMERCIAL 6</t>
  </si>
  <si>
    <t>NOM COMMERCIAL 7</t>
  </si>
  <si>
    <t>NOM COMMERCIAL 8</t>
  </si>
  <si>
    <t>NOM COMMERCIAL 9</t>
  </si>
  <si>
    <t>NOM COMMERCIAL 10</t>
  </si>
  <si>
    <t>NOM COMMERCIAL 11</t>
  </si>
  <si>
    <t>NOM COMMERCIAL 12</t>
  </si>
  <si>
    <t>NOM COMMERCIAL 13</t>
  </si>
  <si>
    <t>NOM COMMERCIAL 14</t>
  </si>
  <si>
    <t>NOM COMMERCIAL 15</t>
  </si>
  <si>
    <t>NOM COMMERCIAL 16</t>
  </si>
  <si>
    <t>PRENOM COMMERCIAL 1</t>
  </si>
  <si>
    <t>PRENOM COMMERCIAL 2</t>
  </si>
  <si>
    <t>PRENOM COMMERCIAL 3</t>
  </si>
  <si>
    <t>PRENOM COMMERCIAL 4</t>
  </si>
  <si>
    <t>PRENOM COMMERCIAL 5</t>
  </si>
  <si>
    <t>PRENOM COMMERCIAL 6</t>
  </si>
  <si>
    <t>PRENOM COMMERCIAL 7</t>
  </si>
  <si>
    <t>PRENOM COMMERCIAL 8</t>
  </si>
  <si>
    <t>PRENOM COMMERCIAL 9</t>
  </si>
  <si>
    <t>PRENOM COMMERCIAL 10</t>
  </si>
  <si>
    <t>PRENOM COMMERCIAL 11</t>
  </si>
  <si>
    <t>PRENOM COMMERCIAL 12</t>
  </si>
  <si>
    <t>PRENOM COMMERCIAL 13</t>
  </si>
  <si>
    <t>PRENOM COMMERCIAL 14</t>
  </si>
  <si>
    <t>PRENOM COMMERCIAL 15</t>
  </si>
  <si>
    <t>PRENOM COMMERCIAL 16</t>
  </si>
  <si>
    <t>PRENOM ADMIN</t>
  </si>
  <si>
    <t>NOM ADMIN 1</t>
  </si>
  <si>
    <t>PRENOM ADMIN 2</t>
  </si>
  <si>
    <t>NOM ADMIN 2</t>
  </si>
  <si>
    <t>PRENOM ADMIN 3</t>
  </si>
  <si>
    <t>NOM ADMIN 3</t>
  </si>
  <si>
    <t>PRENOM ADMIN 4</t>
  </si>
  <si>
    <t>NOM ADMIN 4</t>
  </si>
  <si>
    <t>PRENOM ADMIN 5</t>
  </si>
  <si>
    <t>Tomiii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</si>
</sst>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,000,000"/>
  </numFmts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ABADA"/>
        <bgColor indexed="64"/>
      </patternFill>
    </fill>
    <fill>
      <patternFill patternType="solid">
        <fgColor rgb="FF00A1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14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indexed="64"/>
        </top>
      </border>
    </dxf>
    <dxf>
      <alignment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rgb="FF00A1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002060"/>
      </font>
      <fill>
        <patternFill>
          <bgColor rgb="FFDDECFF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DD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462643</xdr:colOff>
      <xdr:row>8</xdr:row>
      <xdr:rowOff>27214</xdr:rowOff>
    </xdr:from>
    <xdr:to>
      <xdr:col>4</xdr:col>
      <xdr:colOff>734786</xdr:colOff>
      <xdr:row>13</xdr:row>
      <xdr:rowOff>136072</xdr:rowOff>
    </xdr:to>
    <xdr:sp macro="[0]!UF2_Show" textlink="">
      <xdr:nvSpPr>
        <xdr:cNvPr id="2" name="Rectangle 1">
          <a:extLst>
            <a:ext uri="{FF2B5EF4-FFF2-40B4-BE49-F238E27FC236}">
              <a16:creationId xmlns:a16="http://schemas.microsoft.com/office/drawing/2014/main" id="{E9D31AA0-1AC7-C8C8-6F87-5201F5F0132C}"/>
            </a:ext>
          </a:extLst>
        </xdr:cNvPr>
        <xdr:cNvSpPr/>
      </xdr:nvSpPr>
      <xdr:spPr>
        <a:xfrm>
          <a:off x="1986643" y="2041071"/>
          <a:ext cx="3442607" cy="1061358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Acceder à</a:t>
          </a:r>
          <a:r>
            <a:rPr lang="fr-FR" sz="3200" b="1" baseline="0"/>
            <a:t> l'UF2</a:t>
          </a:r>
          <a:endParaRPr lang="fr-FR" sz="32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4F529B4-9DFE-4ADB-96F4-87794D228489}" name="TAB_SUIVI" displayName="TAB_SUIVI" ref="A1:EG4" totalsRowShown="0" headerRowDxfId="140" dataDxfId="138" headerRowBorderDxfId="139" tableBorderDxfId="137">
  <autoFilter ref="A1:EG4" xr:uid="{14F529B4-9DFE-4ADB-96F4-87794D228489}"/>
  <tableColumns count="137">
    <tableColumn id="1" xr3:uid="{8B490B89-8D88-4DD5-8657-C07863F95D36}" name="N" dataDxfId="136"/>
    <tableColumn id="2" xr3:uid="{9AD8BC31-4165-4245-B974-BD9D5FF8B7F2}" name="Gestionnaire" dataDxfId="135"/>
    <tableColumn id="3" xr3:uid="{EE486C59-D423-4387-917B-B9F21A3666C7}" name="Dénomination sociale" dataDxfId="134"/>
    <tableColumn id="4" xr3:uid="{E464D24D-3B13-4D68-94AC-C19469A7B7F2}" name="SIREN" dataDxfId="133"/>
    <tableColumn id="5" xr3:uid="{F27CCA1C-D708-4552-9B46-A8B3E823B262}" name="Groupe" dataDxfId="132"/>
    <tableColumn id="6" xr3:uid="{DCE409DC-7CCE-4ED7-9CDE-CD6AE9F5E82B}" name="Motif" dataDxfId="131"/>
    <tableColumn id="7" xr3:uid="{8420155F-3584-4A50-8D04-0493545CC18D}" name="Source demande" dataDxfId="130"/>
    <tableColumn id="8" xr3:uid="{5270F03E-B28D-4DCE-A493-4E259EBE168B}" name="Nom Demandeur" dataDxfId="129"/>
    <tableColumn id="9" xr3:uid="{7C84C2B3-1DBE-4E0D-B0AD-3FD1CC7077B2}" name="Date de la demande" dataDxfId="128"/>
    <tableColumn id="10" xr3:uid="{0F27F516-B627-4681-8CFB-37FA0DFF6F7C}" name="Date de prise en charge" dataDxfId="127"/>
    <tableColumn id="11" xr3:uid="{5DA4CF39-2791-4160-92C2-B0CF56AC8DB6}" name="Date simplifiée" dataDxfId="126"/>
    <tableColumn id="12" xr3:uid="{0EBB9B70-3267-4539-943D-E775665F4F5A}" name="Date Comité ou Directoire souhaitée" dataDxfId="125"/>
    <tableColumn id="13" xr3:uid="{A38A5DAF-5086-4D98-B6B6-7F8306F504B9}" name="Couleur SLAB" dataDxfId="124"/>
    <tableColumn id="14" xr3:uid="{9E086811-740C-49EF-BBA9-8D4DA2938C73}" name="CDF ou Participat°" dataDxfId="123"/>
    <tableColumn id="15" xr3:uid="{016ED596-6E85-4307-8404-B73B143C9C39}" name="Date dernière action" dataDxfId="122"/>
    <tableColumn id="16" xr3:uid="{593F7421-F99C-4C15-A458-85062B12D9C0}" name="Date &amp; Action_x000a_Ne pas écraser les informations et aller à la ligne (Alt+Entré)" dataDxfId="121"/>
    <tableColumn id="17" xr3:uid="{9B7C9172-2648-4F1F-AF8A-DDC41CF3A4A2}" name="KBIS_x000a_PRESENT ?" dataDxfId="120"/>
    <tableColumn id="18" xr3:uid="{DFB1F5C4-A3B1-40D2-AECA-E6C6B3E702C3}" name="STATUTS_x000a_PRESENTS" dataDxfId="119"/>
    <tableColumn id="19" xr3:uid="{B7205D44-D75C-40C2-A304-890AC44CE57C}" name="PI RL_x000a_PRESENT ?" dataDxfId="118"/>
    <tableColumn id="20" xr3:uid="{44050889-2644-4B9C-B61A-61F11E8FDEE4}" name="KBIS PM GERANTE_x000a_PRESENT(S) ?" dataDxfId="117"/>
    <tableColumn id="21" xr3:uid="{D94E9CB4-73B2-4691-82BD-5747A8717FAC}" name="BILAN / LIASSE FISCALE_x000a_BUDGET_x000a_PRESENT ?" dataDxfId="116"/>
    <tableColumn id="22" xr3:uid="{37C6E5C5-27F2-45C2-B3A4-5AAB0758CEF6}" name="DIBE_x000a_PRESENT ?" dataDxfId="115"/>
    <tableColumn id="23" xr3:uid="{9FDC83CF-22AA-445E-98CA-B25634C2064E}" name="DIBE_x000a_Piste complémentaire_x000a_PRESENT" dataDxfId="114"/>
    <tableColumn id="24" xr3:uid="{BC0082F2-3E98-4DDF-8211-47D7B0AA17B3}" name="EAI_x000a_PRESENTE ?" dataDxfId="113"/>
    <tableColumn id="25" xr3:uid="{ABFE706A-74F4-4277-8CCD-1E329CE5EC14}" name="Date validation revue PAC_x000a_ou annulé" dataDxfId="112"/>
    <tableColumn id="26" xr3:uid="{776BFA90-4A79-4A4B-BF71-0667FD984A9C}" name="Annulation ?" dataDxfId="111"/>
    <tableColumn id="27" xr3:uid="{521AD562-9955-4582-A2E5-A17EA4FFDE1A}" name="Récalcitrant ?" dataDxfId="110"/>
    <tableColumn id="28" xr3:uid="{9FCD0D92-1D8E-4CF7-8AD4-ABA2007B29C8}" name="Statut demande" dataDxfId="109">
      <calculatedColumnFormula>IF(TAB_SUIVI[[#This Row],[Date de la demande]]="","",IF(AND(TAB_SUIVI[[#This Row],[Date de la demande]]&lt;&gt;"",TAB_SUIVI[[#This Row],[Date de prise en charge]]=""),"Non pris en charge",IF(TAB_SUIVI[[#This Row],[Date validation revue PAC
ou annulé]]="","En cours",IF(AND(TAB_SUIVI[[#This Row],[Date validation revue PAC
ou annulé]]&lt;&gt;"",TAB_SUIVI[[#This Row],[Annulation ?]]&lt;&gt;""),"Annulé","KYC Faite"))))</calculatedColumnFormula>
    </tableColumn>
    <tableColumn id="29" xr3:uid="{C6360271-C526-4DDD-B9F3-7C14DA032397}" name="ACTU  1" dataDxfId="108"/>
    <tableColumn id="30" xr3:uid="{38F43A7F-CCC1-42DD-9E94-DC68077CB9E1}" name="ACTU  2" dataDxfId="107"/>
    <tableColumn id="31" xr3:uid="{DB13A381-A643-43E3-8B42-A0B867827352}" name="ACTU  3" dataDxfId="106"/>
    <tableColumn id="32" xr3:uid="{2751B81A-FA4C-4A06-A389-A1270A36D392}" name="ACTU  4" dataDxfId="105"/>
    <tableColumn id="33" xr3:uid="{D31E663B-1510-4F73-9981-E65F639D99F0}" name="ACTU  5" dataDxfId="104"/>
    <tableColumn id="34" xr3:uid="{898C085A-D8EF-4FA7-A136-C995CBC59159}" name="ACTU  6" dataDxfId="103"/>
    <tableColumn id="35" xr3:uid="{CE2F2B6F-3B98-4F42-9473-5A048DFFFB4E}" name="ACTU  7" dataDxfId="102"/>
    <tableColumn id="36" xr3:uid="{A434DEFD-D045-4791-9765-70A0E243E5DA}" name="ACTU  8" dataDxfId="101"/>
    <tableColumn id="37" xr3:uid="{0982E6A1-CEEA-4CD5-8247-E73BCBD9C4B9}" name="ACTU  9" dataDxfId="100"/>
    <tableColumn id="38" xr3:uid="{1996A267-E469-4E03-B53E-16E3AF4425DE}" name="ACTU  10" dataDxfId="99"/>
    <tableColumn id="39" xr3:uid="{4C27A1D1-2B34-4506-B579-A6D46A85CB91}" name="ACTU  11" dataDxfId="98"/>
    <tableColumn id="40" xr3:uid="{ED295B73-098F-44CA-A8A0-387E207E764C}" name="ACTU  12" dataDxfId="97"/>
    <tableColumn id="41" xr3:uid="{A9513C46-7C4F-49FB-B4AC-A766B059AE86}" name="ACTU  13" dataDxfId="96"/>
    <tableColumn id="42" xr3:uid="{A5BEFF60-95F2-4995-B57F-A37CACBF730F}" name="ACTU  14" dataDxfId="95"/>
    <tableColumn id="43" xr3:uid="{5A365971-476B-4174-82CD-20471EF2751A}" name="ACTU  15" dataDxfId="94"/>
    <tableColumn id="44" xr3:uid="{FB58DFB6-1EA3-4068-848D-7F8D03715B98}" name="ACTU  16" dataDxfId="93"/>
    <tableColumn id="45" xr3:uid="{B298D7D7-A3FE-4BEB-838E-C282AC68E41A}" name="ACTU  17" dataDxfId="92"/>
    <tableColumn id="46" xr3:uid="{0D623E9E-1454-48FC-9C73-4152C03A1404}" name="ACTU  18" dataDxfId="91"/>
    <tableColumn id="47" xr3:uid="{644E1B69-3C1B-49A4-8D9B-E67712AF0757}" name="ACTU  19" dataDxfId="90"/>
    <tableColumn id="48" xr3:uid="{E7409091-1AAC-4527-AE7D-EDF806798A53}" name="ACTU  20" dataDxfId="89"/>
    <tableColumn id="49" xr3:uid="{03E4D087-A97E-4C39-963B-9EBEA32E4BF0}" name="ACTU  21" dataDxfId="88"/>
    <tableColumn id="50" xr3:uid="{5A640D6D-BA81-4C22-BDE1-BDFF9A3F8AB0}" name="ACTU  22" dataDxfId="87"/>
    <tableColumn id="51" xr3:uid="{29DDC1D8-4F65-48E8-A42E-332598589A14}" name="ACTU  23" dataDxfId="86"/>
    <tableColumn id="52" xr3:uid="{6D4F0635-7BD1-48A8-BF7F-718F906B4E83}" name="ACTU  24" dataDxfId="85"/>
    <tableColumn id="53" xr3:uid="{A3D24F4C-8534-4551-A123-E11389692F30}" name="ACTU  25" dataDxfId="84"/>
    <tableColumn id="54" xr3:uid="{1BB5F856-3EBD-44CC-997C-DBE01D73811F}" name="ACTU_x000a_ 3_x000a_KBIS valide" dataDxfId="83"/>
    <tableColumn id="55" xr3:uid="{EAF7A244-9EEA-4B4D-A93C-A7658A060F35}" name="ACTU_x000a_ 4_x000a_RCS" dataDxfId="82"/>
    <tableColumn id="56" xr3:uid="{362A6E39-F77B-496C-8B5B-967E7CD1A6DB}" name="ACTU_x000a_ 4_x000a_NAF" dataDxfId="81"/>
    <tableColumn id="57" xr3:uid="{1DBB2BD6-501B-422A-ABD7-41B8F339E0F1}" name="ACTU_x000a_ 4_x000a_CAT JUR" dataDxfId="80"/>
    <tableColumn id="58" xr3:uid="{30F080A9-CD8A-4A2C-A6CA-D41276C76060}" name="ACTU_x000a_ 4_x000a_IMMA" dataDxfId="79"/>
    <tableColumn id="59" xr3:uid="{80C33ECC-3F27-40E4-AE1D-1600BC0750A9}" name="ACTU_x000a_ 4_x000a_adresse" dataDxfId="78"/>
    <tableColumn id="60" xr3:uid="{FC482A6C-6AE7-4EA5-8CC2-E92ABCC850DB}" name="ACTU_x000a_ 4_x000a_Capital" dataDxfId="77"/>
    <tableColumn id="61" xr3:uid="{9BC982E8-A0CB-45D1-A994-C6B056413DE8}" name="ACTU_x000a_ 4_x000a_NOM" dataDxfId="76"/>
    <tableColumn id="62" xr3:uid="{8BC1B6C6-0F1F-4957-93B7-91202F151BA4}" name="ACTU_x000a_ 7_x000a_Nom" dataDxfId="75"/>
    <tableColumn id="63" xr3:uid="{0627192E-3F9B-4092-A356-7D1EEA5A6FB1}" name="ACTU_x000a_ 7_x000a_Prénom" dataDxfId="74"/>
    <tableColumn id="64" xr3:uid="{1413FA1D-050F-48E8-BE9A-545FD6C51289}" name="ACTU_x000a_ 7_x000a_date naiss" dataDxfId="73"/>
    <tableColumn id="65" xr3:uid="{EA8C5558-1F5E-46A9-B7A6-1E5A005E6A54}" name="ACTU_x000a_ 7_x000a_lieu naiss" dataDxfId="72"/>
    <tableColumn id="66" xr3:uid="{03CA136D-7EF2-4773-AB58-B8DFAD95119E}" name="ACTU_x000a_ 7_x000a_adresse" dataDxfId="71"/>
    <tableColumn id="67" xr3:uid="{9312DA95-C013-49CB-9E2F-9F81E3EE90A0}" name="ACTU_x000a_ 12_x000a_Arrêté" dataDxfId="70"/>
    <tableColumn id="68" xr3:uid="{ED453A24-8349-4BE5-8EF0-13B116B646D7}" name="ACTU_x000a_ 12_x000a_Année" dataDxfId="69"/>
    <tableColumn id="69" xr3:uid="{2E6A728F-1772-4BFB-A3CA-BF0574271B19}" name="ACTU_x000a_ 12_x000a_CA" dataDxfId="68"/>
    <tableColumn id="70" xr3:uid="{FE1A4415-1BF3-4FC0-BE4D-BF9D507C76DD}" name="ACTU_x000a_ 12_x000a_Motif" dataDxfId="67"/>
    <tableColumn id="71" xr3:uid="{134001E5-7E67-4D73-A232-ED3ECD8945ED}" name="ACTU_x000a_ 15_x000a_TIPS 1" dataDxfId="66"/>
    <tableColumn id="72" xr3:uid="{85711B61-39BC-435C-8F71-0EBAD50110C6}" name="ACTU_x000a_ 15_x000a_TIPS 2" dataDxfId="65"/>
    <tableColumn id="73" xr3:uid="{E2D9B4B5-C60C-4962-B874-AB6196BB7EEA}" name="ACTU_x000a_ 15_x000a_TIPS 3" dataDxfId="64"/>
    <tableColumn id="74" xr3:uid="{E14BA3E3-D6EF-49B7-BB2C-BF1564F148A0}" name="ACTU_x000a_ 15_x000a_TIPS 4" dataDxfId="63"/>
    <tableColumn id="75" xr3:uid="{8A86948A-5653-4CE3-B8CD-58E63FF9073B}" name="ACTU_x000a_ 15_x000a_TIPS 5" dataDxfId="62"/>
    <tableColumn id="76" xr3:uid="{7CD876E7-9F25-42D2-A7E2-512D97C0995D}" name="ACTU_x000a_ 16_x000a_ID" dataDxfId="61"/>
    <tableColumn id="77" xr3:uid="{965EF514-7BA6-4175-A38B-693AE1CE6B32}" name="ACTU_x000a_ 16_x000a_%" dataDxfId="60"/>
    <tableColumn id="78" xr3:uid="{6E4B0ADE-5456-45FE-9D8A-28B41DB757FC}" name="ACTU_x000a_ 16_x000a_Lien" dataDxfId="59"/>
    <tableColumn id="79" xr3:uid="{FA479584-7F05-4668-AC14-BEC048FCDADB}" name="ACTU_x000a_ 18_x000a_RCS" dataDxfId="58"/>
    <tableColumn id="80" xr3:uid="{D90ED55C-D921-46A7-B1AF-4CCF93C969DE}" name="ACTU_x000a_ 18_x000a_NAF" dataDxfId="57"/>
    <tableColumn id="81" xr3:uid="{054B4DE6-D534-42AD-B135-C075100EB25B}" name="ACTU_x000a_ 18_x000a_RES FIS" dataDxfId="56"/>
    <tableColumn id="82" xr3:uid="{967DD75F-00D6-44A4-8394-2FB1C8DFC15E}" name="ACTU_x000a_ 18_x000a_NIF" dataDxfId="55"/>
    <tableColumn id="83" xr3:uid="{9D6B0F3F-F9AE-4EFD-A30E-C55E73C0FA79}" name="EER_x000a_1" dataDxfId="54"/>
    <tableColumn id="84" xr3:uid="{E8E52032-9DA2-422A-B463-122BAC786934}" name="EER_x000a_2" dataDxfId="53"/>
    <tableColumn id="85" xr3:uid="{2A2C1156-F1ED-4BFB-B47D-900759C347F5}" name="EER_x000a_3" dataDxfId="52"/>
    <tableColumn id="86" xr3:uid="{8ED9B45A-AE34-4309-9A46-E5A2FFF6E920}" name="EER_x000a_4" dataDxfId="51"/>
    <tableColumn id="87" xr3:uid="{ABA8A639-92CD-4589-B955-BDF5639252E2}" name="EER_x000a_5" dataDxfId="50"/>
    <tableColumn id="88" xr3:uid="{D2C2046E-589D-4707-B01C-FDD5CFA0CF8A}" name="EER_x000a_6" dataDxfId="49"/>
    <tableColumn id="89" xr3:uid="{3143D22F-585E-4AA2-8236-C77B806D8116}" name="EER_x000a_7" dataDxfId="48"/>
    <tableColumn id="90" xr3:uid="{6F87AD8A-AEC2-4FB0-8F78-4A1426E3FCE6}" name="EER_x000a_8" dataDxfId="47"/>
    <tableColumn id="91" xr3:uid="{10BF659A-A685-4C19-A363-09EE792CFBC0}" name="EER_x000a_9" dataDxfId="46"/>
    <tableColumn id="92" xr3:uid="{119166E2-255D-48FF-96AC-0FCF3C1C3A62}" name="EER_x000a_10" dataDxfId="45"/>
    <tableColumn id="93" xr3:uid="{49C945FF-62AD-4D19-A923-968EF4FDD41A}" name="EER_x000a_11" dataDxfId="44"/>
    <tableColumn id="94" xr3:uid="{8EDE296B-CFEA-4BC6-977B-EE2DD867E523}" name="EER_x000a_12" dataDxfId="43"/>
    <tableColumn id="95" xr3:uid="{6FD650B4-B9A0-4E8E-986C-10CE035B5CB8}" name="EER_x000a_13" dataDxfId="42"/>
    <tableColumn id="96" xr3:uid="{81462EBA-169D-411F-A811-FCCC68871DEC}" name="EER_x000a_14" dataDxfId="41"/>
    <tableColumn id="97" xr3:uid="{E8038F1E-7590-4488-AD04-9F085D15B0E4}" name="EER_x000a_15" dataDxfId="40"/>
    <tableColumn id="98" xr3:uid="{29C22E7A-3CFF-4445-A9E8-F01DCDE42B18}" name="EER_x000a_16" dataDxfId="39"/>
    <tableColumn id="99" xr3:uid="{81847984-F130-410E-ACF1-0049FE66E6D9}" name="EER_x000a_17" dataDxfId="38"/>
    <tableColumn id="100" xr3:uid="{5213969F-5EF4-45AF-8525-026C67D74252}" name="EER_x000a_18" dataDxfId="37"/>
    <tableColumn id="101" xr3:uid="{103B4586-0809-45C5-9BD1-0419F092D36D}" name="EER_x000a_19" dataDxfId="36"/>
    <tableColumn id="102" xr3:uid="{1B125885-FAE7-4E70-A8FA-D3243E7DDC39}" name="EER_x000a_20" dataDxfId="35"/>
    <tableColumn id="103" xr3:uid="{ECE51C65-BDD7-4C68-AD76-3D709B93CE4C}" name="EER_x000a_21" dataDxfId="34"/>
    <tableColumn id="104" xr3:uid="{2ADB95C6-0653-4D34-954D-09E0F73E35ED}" name="EER_x000a_22" dataDxfId="33"/>
    <tableColumn id="105" xr3:uid="{8668DB0D-9A03-4DFB-BCE9-D50F4F8FF7C6}" name="EER_x000a_23" dataDxfId="32"/>
    <tableColumn id="108" xr3:uid="{D06FAEF3-0E99-41A4-929B-452F3F882B09}" name="EER _x000a_4_x000a_RCS" dataDxfId="31"/>
    <tableColumn id="109" xr3:uid="{C56B3D9F-CB6E-4EE3-82EA-8CC1298139E9}" name="EER _x000a_4_x000a_NAF" dataDxfId="30"/>
    <tableColumn id="110" xr3:uid="{2268C51B-A77E-4B12-A73F-B37D7227F995}" name="EER _x000a_4_x000a_Cat Jur" dataDxfId="29"/>
    <tableColumn id="111" xr3:uid="{A6D415A2-2575-409D-9F82-E4B5FE232FAA}" name="EER _x000a_4_x000a_IMMA" dataDxfId="28"/>
    <tableColumn id="112" xr3:uid="{C585DD7B-90DA-408E-A6BD-A2552FB529CF}" name="EER _x000a_4_x000a_NOM" dataDxfId="27"/>
    <tableColumn id="113" xr3:uid="{26BFAC48-4888-4888-9A05-63374E16C206}" name="EER _x000a_4_x000a_Adresse" dataDxfId="26"/>
    <tableColumn id="114" xr3:uid="{05D18011-F5ED-45B9-BF3C-04F38851C9A8}" name="EER _x000a_4_x000a_K social" dataDxfId="25"/>
    <tableColumn id="115" xr3:uid="{089BCB6D-F663-4BF9-BBA0-EF0BDC1D8774}" name="EER_x000a_ 7_x000a_NOM2" dataDxfId="24"/>
    <tableColumn id="116" xr3:uid="{76604155-1E2B-43DB-BDC7-E47D8B275AA8}" name="EER_x000a_ 7_x000a_PRENOM" dataDxfId="23"/>
    <tableColumn id="117" xr3:uid="{81ADC791-0C83-4467-B89F-776CDBD5AEE4}" name="EER_x000a_ 7_x000a_Date Nais" dataDxfId="22"/>
    <tableColumn id="118" xr3:uid="{A7FC517A-8692-4740-A3BD-F0CCBED28CE4}" name="EER_x000a_ 7_x000a_Lieu Naiss" dataDxfId="21"/>
    <tableColumn id="119" xr3:uid="{EF323EC3-9682-4753-9655-823E4085C6EA}" name="EER_x000a_ 7_x000a_Adresse" dataDxfId="20"/>
    <tableColumn id="121" xr3:uid="{CEFBF461-F694-4EB9-B455-CA3F19F841DA}" name="EER_x000a_ 12_x000a_Arrêté" dataDxfId="19"/>
    <tableColumn id="122" xr3:uid="{2CB37B88-99DB-4755-B59A-4E2715AEE3A5}" name="EER_x000a_ 12_x000a_Année" dataDxfId="18"/>
    <tableColumn id="123" xr3:uid="{F528FCAE-794B-4B68-AA41-AA33A8F5C0EA}" name="EER_x000a_ 12_x000a_CA" dataDxfId="17"/>
    <tableColumn id="124" xr3:uid="{1C093A46-E6C3-4F32-9F95-613E0571088D}" name="EER_x000a_ 12_x000a_Motif" dataDxfId="16"/>
    <tableColumn id="125" xr3:uid="{6E5D468D-0DFC-4963-A261-A9AB947A2270}" name="EER_x000a_ 15_x000a_TIPS 1" dataDxfId="15"/>
    <tableColumn id="126" xr3:uid="{717C62B6-F18B-4CAA-B182-0D607D377935}" name="EER_x000a_ 15_x000a_TIPS 2" dataDxfId="14"/>
    <tableColumn id="127" xr3:uid="{612FBBDF-5FA9-49CA-89FF-9FA3FB072006}" name="EER_x000a_ 15_x000a_TIPS 3" dataDxfId="13"/>
    <tableColumn id="128" xr3:uid="{5590DDCB-85A6-447E-894B-96324C3B221A}" name="EER_x000a_ 15_x000a_TIPS 4" dataDxfId="12"/>
    <tableColumn id="129" xr3:uid="{E2B8C55A-35F9-4FB2-8430-13B4B2C6362A}" name="EER_x000a_ 15_x000a_TIPS 5" dataDxfId="11"/>
    <tableColumn id="130" xr3:uid="{9826F9B7-8C26-4029-9508-09A3FA95FC7D}" name="EER_x000a_ 16_x000a_ID" dataDxfId="10"/>
    <tableColumn id="131" xr3:uid="{508A3AD9-2319-4842-8E86-31D41EAA1CD0}" name="EER_x000a_ 16_x000a_%" dataDxfId="9"/>
    <tableColumn id="132" xr3:uid="{9EB489A2-9DBE-415D-9C31-D66E2F2802DF}" name="EER_x000a_ 16_x000a_Lien" dataDxfId="8"/>
    <tableColumn id="133" xr3:uid="{E13F5525-D52E-4937-BF4D-44169CC227A2}" name="EER_x000a_ 18_x000a_RCS" dataDxfId="7"/>
    <tableColumn id="134" xr3:uid="{C38FB658-5724-48F1-BC4D-D54A286D8A5A}" name="EER_x000a_ 18_x000a_NAF" dataDxfId="6"/>
    <tableColumn id="135" xr3:uid="{BF1C391F-A8A5-43EE-890E-D6FE0AC87316}" name="EER_x000a_ 18_x000a_Res Fis" dataDxfId="5"/>
    <tableColumn id="136" xr3:uid="{1D29F0A6-64B6-4BD4-9B2F-C9C4C8581027}" name="EER_x000a_ 18_x000a_NIF" dataDxfId="4"/>
    <tableColumn id="137" xr3:uid="{C30F031F-7B5F-49E2-8E31-B07F115E6A30}" name="Ensemble des docs" dataDxfId="3">
      <calculatedColumnFormula>IF(TAB_SUIVI[[#This Row],[Date de prise en charge]]="","",IF(TAB_SUIVI[[#This Row],[Statut demande]]="Annulé","",IF(AND(TAB_SUIVI[[#This Row],[Date de prise en charge]]&lt;&gt;"",TAB_SUIVI[[#This Row],[KBIS
PRESENT ?]]="OK",TAB_SUIVI[[#This Row],[STATUTS
PRESENTS]]="OK",TAB_SUIVI[[#This Row],[PI RL
PRESENT ?]]="OK",TAB_SUIVI[[#This Row],[BILAN / LIASSE FISCALE
BUDGET
PRESENT ?]]="OK",TAB_SUIVI[[#This Row],[DIBE
PRESENT ?]]="OK",TAB_SUIVI[[#This Row],[EAI
PRESENTE ?]]="OK"),"Oui","Non")))</calculatedColumnFormula>
    </tableColumn>
    <tableColumn id="138" xr3:uid="{58F7C988-C688-41E4-9819-A9DCC31930FC}" name="Durée de prise en charge" dataDxfId="2">
      <calculatedColumnFormula>IF(TAB_SUIVI[[#This Row],[Date de la demande]]="","",IF(TAB_SUIVI[[#This Row],[Statut demande]]="Annulé","",NETWORKDAYS(TAB_SUIVI[[#This Row],[Date de la demande]],TAB_SUIVI[[#This Row],[Date de prise en charge]])))</calculatedColumnFormula>
    </tableColumn>
    <tableColumn id="139" xr3:uid="{FDB284C9-0C5B-4A86-9A71-E8F00812443E}" name="Durée traitement" dataDxfId="1">
      <calculatedColumnFormula>IF(AND(TAB_SUIVI[[#This Row],[Date de la demande]]="",TAB_SUIVI[[#This Row],[Date validation revue PAC
ou annulé]]=""),"",IF(AND(TAB_SUIVI[[#This Row],[Date de la demande]]&lt;&gt;"",TAB_SUIVI[[#This Row],[Date validation revue PAC
ou annulé]]=""),"KO",IF(TAB_SUIVI[[#This Row],[Statut demande]]="Annulé","",NETWORKDAYS(TAB_SUIVI[[#This Row],[Date de prise en charge]],TAB_SUIVI[[#This Row],[Date validation revue PAC
ou annulé]]))))</calculatedColumnFormula>
    </tableColumn>
    <tableColumn id="140" xr3:uid="{DBF88F8F-90E3-4EED-B612-0333D4A1C4E1}" name="Nombre d'action" dataDxfId="0">
      <calculatedColumnFormula>IF(TAB_SUIVI[[#This Row],[Date de la demande]]="","",IF(TAB_SUIVI[[#This Row],[Date &amp; Action
Ne pas écraser les informations et aller à la ligne (Alt+Entré)]]="",0,LEN(TAB_SUIVI[[#This Row],[Date &amp; Action
Ne pas écraser les informations et aller à la ligne (Alt+Entré)]])-LEN(SUBSTITUTE(TAB_SUIVI[[#This Row],[Date &amp; Action
Ne pas écraser les informations et aller à la ligne (Alt+Entré)]],CHAR(10),""))+1))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0C8D0F2-F29D-4600-882E-B97FA397C9BB}" name="TAB_PAC" displayName="TAB_PAC" ref="A1:D8" totalsRowShown="0">
  <autoFilter ref="A1:D8" xr:uid="{D0C8D0F2-F29D-4600-882E-B97FA397C9BB}"/>
  <tableColumns count="4">
    <tableColumn id="2" xr3:uid="{FEEE4E8D-683B-4ED1-BCE4-D7D8B3B9EE04}" name="ID GEST"/>
    <tableColumn id="3" xr3:uid="{6C69ED39-3F04-4550-8793-7353C3EBA470}" name="NOM PAC"/>
    <tableColumn id="4" xr3:uid="{8FD13A77-33EE-4BCA-97EB-6D8BCAD9BC7C}" name="PRENOM PAC"/>
    <tableColumn id="5" xr3:uid="{D97341B4-D320-4FDC-9BD4-19E3CB71943A}" name="NOM MACRO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A924B8A-4410-4A22-B65B-C7628A6CEFED}" name="TAB_RC" displayName="TAB_RC" ref="F1:H17" totalsRowShown="0">
  <autoFilter ref="F1:H17" xr:uid="{CA924B8A-4410-4A22-B65B-C7628A6CEFED}"/>
  <tableColumns count="3">
    <tableColumn id="1" xr3:uid="{3CDA1996-394B-4FFC-8A19-90600649456D}" name="ID RC"/>
    <tableColumn id="4" xr3:uid="{F50F06FA-3454-4809-A68A-6132095C02E9}" name="NOM RC"/>
    <tableColumn id="2" xr3:uid="{57F14C96-8427-47BF-B07B-64353EDE8EE3}" name="PRENOM COMMERCIA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B4E168B-1314-4B00-BD74-281212D6292F}" name="TAB_ADMIN" displayName="TAB_ADMIN" ref="J1:L5" totalsRowShown="0">
  <autoFilter ref="J1:L5" xr:uid="{2B4E168B-1314-4B00-BD74-281212D6292F}"/>
  <tableColumns count="3">
    <tableColumn id="1" xr3:uid="{0639632E-22F0-477E-8FFF-63A7D061BFC2}" name="ID ADMIN"/>
    <tableColumn id="4" xr3:uid="{15A055CC-7883-4384-86A0-F8221F8922C2}" name="NOM ADMIN"/>
    <tableColumn id="2" xr3:uid="{E59E96AF-1E53-42FC-B8F0-661AC42E9231}" name="PRENOM ADM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620CA-E728-4C4B-AE69-B4959DD52D58}">
  <sheetPr codeName="Feuil1"/>
  <dimension ref="A1"/>
  <sheetViews>
    <sheetView workbookViewId="0">
      <selection activeCell="M24" sqref="M24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52321-C79F-46B0-B99A-BB608ACD51E0}">
  <sheetPr codeName="Feuil2"/>
  <dimension ref="A1:EG4"/>
  <sheetViews>
    <sheetView tabSelected="1" zoomScale="70" zoomScaleNormal="70" workbookViewId="0">
      <selection activeCell="C18" sqref="C18"/>
    </sheetView>
  </sheetViews>
  <sheetFormatPr baseColWidth="10" defaultRowHeight="15" x14ac:dyDescent="0.25"/>
  <cols>
    <col min="1" max="1" width="5.7109375" style="7" customWidth="1"/>
    <col min="2" max="2" width="17.140625" style="8" customWidth="1"/>
    <col min="3" max="3" width="26.140625" style="8" customWidth="1"/>
    <col min="4" max="4" width="21.42578125" style="7" customWidth="1"/>
    <col min="5" max="5" width="22" style="8" customWidth="1"/>
    <col min="6" max="6" width="25.5703125" style="7" customWidth="1"/>
    <col min="7" max="7" width="20.5703125" style="7" customWidth="1"/>
    <col min="8" max="8" width="20.5703125" style="8" customWidth="1"/>
    <col min="9" max="9" width="16.42578125" style="10" customWidth="1"/>
    <col min="10" max="10" width="19.5703125" style="10" customWidth="1"/>
    <col min="11" max="11" width="19" style="7" customWidth="1"/>
    <col min="12" max="12" width="23.140625" style="7" customWidth="1"/>
    <col min="13" max="13" width="18.140625" style="7" customWidth="1"/>
    <col min="14" max="14" width="22.85546875" style="7" customWidth="1"/>
    <col min="15" max="15" width="24.42578125" style="10" customWidth="1"/>
    <col min="16" max="16" width="54.42578125" style="7" customWidth="1"/>
    <col min="17" max="20" width="20.42578125" style="7" customWidth="1"/>
    <col min="21" max="21" width="27.7109375" style="7" customWidth="1"/>
    <col min="22" max="22" width="20.42578125" style="7" customWidth="1"/>
    <col min="23" max="23" width="24.28515625" style="7" customWidth="1"/>
    <col min="24" max="24" width="20.42578125" style="7" customWidth="1"/>
    <col min="25" max="25" width="15.85546875" style="10" customWidth="1"/>
    <col min="26" max="26" width="19" style="7" customWidth="1"/>
    <col min="27" max="27" width="18" style="7" customWidth="1"/>
    <col min="28" max="28" width="19.5703125" style="7" customWidth="1"/>
    <col min="29" max="53" width="8.7109375" style="7" customWidth="1"/>
    <col min="54" max="82" width="11.42578125" style="7"/>
    <col min="83" max="105" width="9.140625" style="7" customWidth="1"/>
    <col min="106" max="135" width="11.42578125" style="7"/>
    <col min="136" max="136" width="12" style="7" customWidth="1"/>
    <col min="137" max="16384" width="11.42578125" style="7"/>
  </cols>
  <sheetData>
    <row r="1" spans="1:137" ht="38.25" x14ac:dyDescent="0.25">
      <c r="A1" s="1" t="s">
        <v>6</v>
      </c>
      <c r="B1" s="1" t="s">
        <v>7</v>
      </c>
      <c r="C1" s="1" t="s">
        <v>8</v>
      </c>
      <c r="D1" s="2" t="s">
        <v>9</v>
      </c>
      <c r="E1" s="2" t="s">
        <v>10</v>
      </c>
      <c r="F1" s="2" t="s">
        <v>11</v>
      </c>
      <c r="G1" s="2" t="s">
        <v>12</v>
      </c>
      <c r="H1" s="2" t="s">
        <v>13</v>
      </c>
      <c r="I1" s="3" t="s">
        <v>14</v>
      </c>
      <c r="J1" s="3" t="s">
        <v>15</v>
      </c>
      <c r="K1" s="3" t="s">
        <v>16</v>
      </c>
      <c r="L1" s="3" t="s">
        <v>17</v>
      </c>
      <c r="M1" s="1" t="s">
        <v>18</v>
      </c>
      <c r="N1" s="1" t="s">
        <v>19</v>
      </c>
      <c r="O1" s="3" t="s">
        <v>20</v>
      </c>
      <c r="P1" s="1" t="s">
        <v>37</v>
      </c>
      <c r="Q1" s="3" t="s">
        <v>21</v>
      </c>
      <c r="R1" s="3" t="s">
        <v>22</v>
      </c>
      <c r="S1" s="3" t="s">
        <v>23</v>
      </c>
      <c r="T1" s="3" t="s">
        <v>24</v>
      </c>
      <c r="U1" s="3" t="s">
        <v>25</v>
      </c>
      <c r="V1" s="3" t="s">
        <v>26</v>
      </c>
      <c r="W1" s="3" t="s">
        <v>27</v>
      </c>
      <c r="X1" s="3" t="s">
        <v>28</v>
      </c>
      <c r="Y1" s="3" t="s">
        <v>29</v>
      </c>
      <c r="Z1" s="3" t="s">
        <v>30</v>
      </c>
      <c r="AA1" s="3" t="s">
        <v>31</v>
      </c>
      <c r="AB1" s="4" t="s">
        <v>32</v>
      </c>
      <c r="AC1" s="5" t="s">
        <v>38</v>
      </c>
      <c r="AD1" s="5" t="s">
        <v>39</v>
      </c>
      <c r="AE1" s="5" t="s">
        <v>40</v>
      </c>
      <c r="AF1" s="5" t="s">
        <v>41</v>
      </c>
      <c r="AG1" s="5" t="s">
        <v>42</v>
      </c>
      <c r="AH1" s="5" t="s">
        <v>43</v>
      </c>
      <c r="AI1" s="5" t="s">
        <v>44</v>
      </c>
      <c r="AJ1" s="5" t="s">
        <v>45</v>
      </c>
      <c r="AK1" s="5" t="s">
        <v>46</v>
      </c>
      <c r="AL1" s="5" t="s">
        <v>47</v>
      </c>
      <c r="AM1" s="5" t="s">
        <v>48</v>
      </c>
      <c r="AN1" s="5" t="s">
        <v>49</v>
      </c>
      <c r="AO1" s="5" t="s">
        <v>50</v>
      </c>
      <c r="AP1" s="5" t="s">
        <v>51</v>
      </c>
      <c r="AQ1" s="5" t="s">
        <v>52</v>
      </c>
      <c r="AR1" s="5" t="s">
        <v>53</v>
      </c>
      <c r="AS1" s="5" t="s">
        <v>54</v>
      </c>
      <c r="AT1" s="5" t="s">
        <v>55</v>
      </c>
      <c r="AU1" s="5" t="s">
        <v>56</v>
      </c>
      <c r="AV1" s="5" t="s">
        <v>57</v>
      </c>
      <c r="AW1" s="5" t="s">
        <v>58</v>
      </c>
      <c r="AX1" s="5" t="s">
        <v>59</v>
      </c>
      <c r="AY1" s="5" t="s">
        <v>60</v>
      </c>
      <c r="AZ1" s="5" t="s">
        <v>61</v>
      </c>
      <c r="BA1" s="5" t="s">
        <v>62</v>
      </c>
      <c r="BB1" s="6" t="s">
        <v>63</v>
      </c>
      <c r="BC1" s="6" t="s">
        <v>64</v>
      </c>
      <c r="BD1" s="6" t="s">
        <v>65</v>
      </c>
      <c r="BE1" s="6" t="s">
        <v>66</v>
      </c>
      <c r="BF1" s="6" t="s">
        <v>67</v>
      </c>
      <c r="BG1" s="6" t="s">
        <v>68</v>
      </c>
      <c r="BH1" s="6" t="s">
        <v>69</v>
      </c>
      <c r="BI1" s="6" t="s">
        <v>70</v>
      </c>
      <c r="BJ1" s="6" t="s">
        <v>71</v>
      </c>
      <c r="BK1" s="6" t="s">
        <v>72</v>
      </c>
      <c r="BL1" s="6" t="s">
        <v>73</v>
      </c>
      <c r="BM1" s="6" t="s">
        <v>74</v>
      </c>
      <c r="BN1" s="6" t="s">
        <v>75</v>
      </c>
      <c r="BO1" s="6" t="s">
        <v>76</v>
      </c>
      <c r="BP1" s="6" t="s">
        <v>77</v>
      </c>
      <c r="BQ1" s="6" t="s">
        <v>78</v>
      </c>
      <c r="BR1" s="6" t="s">
        <v>79</v>
      </c>
      <c r="BS1" s="6" t="s">
        <v>80</v>
      </c>
      <c r="BT1" s="6" t="s">
        <v>81</v>
      </c>
      <c r="BU1" s="6" t="s">
        <v>82</v>
      </c>
      <c r="BV1" s="6" t="s">
        <v>83</v>
      </c>
      <c r="BW1" s="6" t="s">
        <v>84</v>
      </c>
      <c r="BX1" s="6" t="s">
        <v>85</v>
      </c>
      <c r="BY1" s="6" t="s">
        <v>86</v>
      </c>
      <c r="BZ1" s="6" t="s">
        <v>87</v>
      </c>
      <c r="CA1" s="6" t="s">
        <v>88</v>
      </c>
      <c r="CB1" s="6" t="s">
        <v>89</v>
      </c>
      <c r="CC1" s="6" t="s">
        <v>90</v>
      </c>
      <c r="CD1" s="6" t="s">
        <v>91</v>
      </c>
      <c r="CE1" s="5" t="s">
        <v>93</v>
      </c>
      <c r="CF1" s="5" t="s">
        <v>94</v>
      </c>
      <c r="CG1" s="5" t="s">
        <v>95</v>
      </c>
      <c r="CH1" s="5" t="s">
        <v>96</v>
      </c>
      <c r="CI1" s="5" t="s">
        <v>97</v>
      </c>
      <c r="CJ1" s="5" t="s">
        <v>98</v>
      </c>
      <c r="CK1" s="5" t="s">
        <v>99</v>
      </c>
      <c r="CL1" s="5" t="s">
        <v>100</v>
      </c>
      <c r="CM1" s="5" t="s">
        <v>101</v>
      </c>
      <c r="CN1" s="5" t="s">
        <v>102</v>
      </c>
      <c r="CO1" s="5" t="s">
        <v>103</v>
      </c>
      <c r="CP1" s="5" t="s">
        <v>104</v>
      </c>
      <c r="CQ1" s="5" t="s">
        <v>105</v>
      </c>
      <c r="CR1" s="5" t="s">
        <v>106</v>
      </c>
      <c r="CS1" s="5" t="s">
        <v>107</v>
      </c>
      <c r="CT1" s="5" t="s">
        <v>108</v>
      </c>
      <c r="CU1" s="5" t="s">
        <v>109</v>
      </c>
      <c r="CV1" s="5" t="s">
        <v>110</v>
      </c>
      <c r="CW1" s="5" t="s">
        <v>111</v>
      </c>
      <c r="CX1" s="5" t="s">
        <v>112</v>
      </c>
      <c r="CY1" s="5" t="s">
        <v>113</v>
      </c>
      <c r="CZ1" s="5" t="s">
        <v>114</v>
      </c>
      <c r="DA1" s="5" t="s">
        <v>115</v>
      </c>
      <c r="DB1" s="6" t="s">
        <v>116</v>
      </c>
      <c r="DC1" s="6" t="s">
        <v>117</v>
      </c>
      <c r="DD1" s="6" t="s">
        <v>118</v>
      </c>
      <c r="DE1" s="6" t="s">
        <v>119</v>
      </c>
      <c r="DF1" s="6" t="s">
        <v>120</v>
      </c>
      <c r="DG1" s="6" t="s">
        <v>121</v>
      </c>
      <c r="DH1" s="6" t="s">
        <v>122</v>
      </c>
      <c r="DI1" s="6" t="s">
        <v>123</v>
      </c>
      <c r="DJ1" s="6" t="s">
        <v>124</v>
      </c>
      <c r="DK1" s="6" t="s">
        <v>125</v>
      </c>
      <c r="DL1" s="6" t="s">
        <v>126</v>
      </c>
      <c r="DM1" s="6" t="s">
        <v>127</v>
      </c>
      <c r="DN1" s="6" t="s">
        <v>128</v>
      </c>
      <c r="DO1" s="6" t="s">
        <v>129</v>
      </c>
      <c r="DP1" s="6" t="s">
        <v>130</v>
      </c>
      <c r="DQ1" s="6" t="s">
        <v>131</v>
      </c>
      <c r="DR1" s="6" t="s">
        <v>132</v>
      </c>
      <c r="DS1" s="6" t="s">
        <v>133</v>
      </c>
      <c r="DT1" s="6" t="s">
        <v>134</v>
      </c>
      <c r="DU1" s="6" t="s">
        <v>135</v>
      </c>
      <c r="DV1" s="6" t="s">
        <v>136</v>
      </c>
      <c r="DW1" s="6" t="s">
        <v>137</v>
      </c>
      <c r="DX1" s="6" t="s">
        <v>138</v>
      </c>
      <c r="DY1" s="6" t="s">
        <v>139</v>
      </c>
      <c r="DZ1" s="6" t="s">
        <v>140</v>
      </c>
      <c r="EA1" s="6" t="s">
        <v>141</v>
      </c>
      <c r="EB1" s="6" t="s">
        <v>142</v>
      </c>
      <c r="EC1" s="6" t="s">
        <v>143</v>
      </c>
      <c r="ED1" s="4" t="s">
        <v>33</v>
      </c>
      <c r="EE1" s="4" t="s">
        <v>34</v>
      </c>
      <c r="EF1" s="4" t="s">
        <v>35</v>
      </c>
      <c r="EG1" s="4" t="s">
        <v>36</v>
      </c>
    </row>
    <row r="2" spans="1:137" ht="30" x14ac:dyDescent="0.25">
      <c r="A2" s="7">
        <v>1</v>
      </c>
      <c r="B2" s="8" t="s">
        <v>218</v>
      </c>
      <c r="C2" s="8" t="s">
        <v>146</v>
      </c>
      <c r="D2" s="9">
        <v>123456789</v>
      </c>
      <c r="E2" s="8" t="s">
        <v>147</v>
      </c>
      <c r="F2" s="7" t="s">
        <v>153</v>
      </c>
      <c r="G2" s="7" t="s">
        <v>148</v>
      </c>
      <c r="H2" s="8" t="s">
        <v>218</v>
      </c>
      <c r="I2" s="10">
        <v>45323</v>
      </c>
      <c r="J2" s="10">
        <v>45414</v>
      </c>
      <c r="O2" s="10">
        <v>45417</v>
      </c>
      <c r="P2" s="11" t="s">
        <v>155</v>
      </c>
      <c r="Q2" s="7" t="s">
        <v>149</v>
      </c>
      <c r="R2" s="7" t="s">
        <v>149</v>
      </c>
      <c r="S2" s="7" t="s">
        <v>150</v>
      </c>
      <c r="X2" s="7" t="s">
        <v>149</v>
      </c>
      <c r="AB2" s="7" t="str">
        <f>IF(TAB_SUIVI[[#This Row],[Date de la demande]]="","",IF(AND(TAB_SUIVI[[#This Row],[Date de la demande]]&lt;&gt;"",TAB_SUIVI[[#This Row],[Date de prise en charge]]=""),"Non pris en charge",IF(TAB_SUIVI[[#This Row],[Date validation revue PAC
ou annulé]]="","En cours",IF(AND(TAB_SUIVI[[#This Row],[Date validation revue PAC
ou annulé]]&lt;&gt;"",TAB_SUIVI[[#This Row],[Annulation ?]]&lt;&gt;""),"Annulé","KYC Faite"))))</f>
        <v>En cours</v>
      </c>
      <c r="ED2" s="7" t="str">
        <f>IF(TAB_SUIVI[[#This Row],[Date de prise en charge]]="","",IF(TAB_SUIVI[[#This Row],[Statut demande]]="Annulé","",IF(AND(TAB_SUIVI[[#This Row],[Date de prise en charge]]&lt;&gt;"",TAB_SUIVI[[#This Row],[KBIS
PRESENT ?]]="OK",TAB_SUIVI[[#This Row],[STATUTS
PRESENTS]]="OK",TAB_SUIVI[[#This Row],[PI RL
PRESENT ?]]="OK",TAB_SUIVI[[#This Row],[BILAN / LIASSE FISCALE
BUDGET
PRESENT ?]]="OK",TAB_SUIVI[[#This Row],[DIBE
PRESENT ?]]="OK",TAB_SUIVI[[#This Row],[EAI
PRESENTE ?]]="OK"),"Oui","Non")))</f>
        <v>Non</v>
      </c>
      <c r="EE2" s="7">
        <f>IF(TAB_SUIVI[[#This Row],[Date de la demande]]="","",IF(TAB_SUIVI[[#This Row],[Statut demande]]="Annulé","",NETWORKDAYS(TAB_SUIVI[[#This Row],[Date de la demande]],TAB_SUIVI[[#This Row],[Date de prise en charge]])))</f>
        <v>66</v>
      </c>
      <c r="EF2" s="7" t="str">
        <f>IF(AND(TAB_SUIVI[[#This Row],[Date de la demande]]="",TAB_SUIVI[[#This Row],[Date validation revue PAC
ou annulé]]=""),"",IF(AND(TAB_SUIVI[[#This Row],[Date de la demande]]&lt;&gt;"",TAB_SUIVI[[#This Row],[Date validation revue PAC
ou annulé]]=""),"KO",IF(TAB_SUIVI[[#This Row],[Statut demande]]="Annulé","",NETWORKDAYS(TAB_SUIVI[[#This Row],[Date de prise en charge]],TAB_SUIVI[[#This Row],[Date validation revue PAC
ou annulé]]))))</f>
        <v>KO</v>
      </c>
      <c r="EG2" s="7">
        <f>IF(TAB_SUIVI[[#This Row],[Date de la demande]]="","",IF(TAB_SUIVI[[#This Row],[Date &amp; Action
Ne pas écraser les informations et aller à la ligne (Alt+Entré)]]="",0,LEN(TAB_SUIVI[[#This Row],[Date &amp; Action
Ne pas écraser les informations et aller à la ligne (Alt+Entré)]])-LEN(SUBSTITUTE(TAB_SUIVI[[#This Row],[Date &amp; Action
Ne pas écraser les informations et aller à la ligne (Alt+Entré)]],CHAR(10),""))+1))</f>
        <v>2</v>
      </c>
    </row>
    <row r="3" spans="1:137" x14ac:dyDescent="0.25">
      <c r="A3" s="7">
        <v>2</v>
      </c>
      <c r="B3" s="8" t="s">
        <v>218</v>
      </c>
      <c r="C3" s="8" t="s">
        <v>151</v>
      </c>
      <c r="D3" s="9">
        <v>987654321</v>
      </c>
      <c r="E3" s="8" t="s">
        <v>152</v>
      </c>
      <c r="F3" s="7" t="s">
        <v>153</v>
      </c>
      <c r="G3" s="7" t="s">
        <v>154</v>
      </c>
      <c r="H3" s="8" t="s">
        <v>218</v>
      </c>
      <c r="I3" s="10">
        <v>45324</v>
      </c>
      <c r="J3" s="10">
        <v>45415</v>
      </c>
      <c r="Y3" s="10">
        <v>45415</v>
      </c>
      <c r="Z3" s="7" t="s">
        <v>92</v>
      </c>
      <c r="AB3" s="7" t="str">
        <f>IF(TAB_SUIVI[[#This Row],[Date de la demande]]="","",IF(AND(TAB_SUIVI[[#This Row],[Date de la demande]]&lt;&gt;"",TAB_SUIVI[[#This Row],[Date de prise en charge]]=""),"Non pris en charge",IF(TAB_SUIVI[[#This Row],[Date validation revue PAC
ou annulé]]="","En cours",IF(AND(TAB_SUIVI[[#This Row],[Date validation revue PAC
ou annulé]]&lt;&gt;"",TAB_SUIVI[[#This Row],[Annulation ?]]&lt;&gt;""),"Annulé","KYC Faite"))))</f>
        <v>Annulé</v>
      </c>
      <c r="ED3" s="7" t="str">
        <f>IF(TAB_SUIVI[[#This Row],[Date de prise en charge]]="","",IF(TAB_SUIVI[[#This Row],[Statut demande]]="Annulé","",IF(AND(TAB_SUIVI[[#This Row],[Date de prise en charge]]&lt;&gt;"",TAB_SUIVI[[#This Row],[KBIS
PRESENT ?]]="OK",TAB_SUIVI[[#This Row],[STATUTS
PRESENTS]]="OK",TAB_SUIVI[[#This Row],[PI RL
PRESENT ?]]="OK",TAB_SUIVI[[#This Row],[BILAN / LIASSE FISCALE
BUDGET
PRESENT ?]]="OK",TAB_SUIVI[[#This Row],[DIBE
PRESENT ?]]="OK",TAB_SUIVI[[#This Row],[EAI
PRESENTE ?]]="OK"),"Oui","Non")))</f>
        <v/>
      </c>
      <c r="EE3" s="7" t="str">
        <f>IF(TAB_SUIVI[[#This Row],[Date de la demande]]="","",IF(TAB_SUIVI[[#This Row],[Statut demande]]="Annulé","",NETWORKDAYS(TAB_SUIVI[[#This Row],[Date de la demande]],TAB_SUIVI[[#This Row],[Date de prise en charge]])))</f>
        <v/>
      </c>
      <c r="EF3" s="7" t="str">
        <f>IF(AND(TAB_SUIVI[[#This Row],[Date de la demande]]="",TAB_SUIVI[[#This Row],[Date validation revue PAC
ou annulé]]=""),"",IF(AND(TAB_SUIVI[[#This Row],[Date de la demande]]&lt;&gt;"",TAB_SUIVI[[#This Row],[Date validation revue PAC
ou annulé]]=""),"KO",IF(TAB_SUIVI[[#This Row],[Statut demande]]="Annulé","",NETWORKDAYS(TAB_SUIVI[[#This Row],[Date de prise en charge]],TAB_SUIVI[[#This Row],[Date validation revue PAC
ou annulé]]))))</f>
        <v/>
      </c>
      <c r="EG3" s="7">
        <f>IF(TAB_SUIVI[[#This Row],[Date de la demande]]="","",IF(TAB_SUIVI[[#This Row],[Date &amp; Action
Ne pas écraser les informations et aller à la ligne (Alt+Entré)]]="",0,LEN(TAB_SUIVI[[#This Row],[Date &amp; Action
Ne pas écraser les informations et aller à la ligne (Alt+Entré)]])-LEN(SUBSTITUTE(TAB_SUIVI[[#This Row],[Date &amp; Action
Ne pas écraser les informations et aller à la ligne (Alt+Entré)]],CHAR(10),""))+1))</f>
        <v>0</v>
      </c>
    </row>
    <row r="4" spans="1:137" x14ac:dyDescent="0.25">
      <c r="A4" s="7">
        <v>100</v>
      </c>
      <c r="B4" s="8" t="s">
        <v>218</v>
      </c>
      <c r="C4" s="8" t="s">
        <v>151</v>
      </c>
      <c r="D4" s="9">
        <v>987654321</v>
      </c>
      <c r="E4" s="8" t="s">
        <v>152</v>
      </c>
      <c r="F4" s="7" t="s">
        <v>153</v>
      </c>
      <c r="G4" s="7" t="s">
        <v>154</v>
      </c>
      <c r="H4" s="8" t="s">
        <v>218</v>
      </c>
      <c r="I4" s="10">
        <v>45352</v>
      </c>
      <c r="J4" s="10">
        <v>45445</v>
      </c>
      <c r="AB4" s="7" t="str">
        <f>IF(TAB_SUIVI[[#This Row],[Date de la demande]]="","",IF(AND(TAB_SUIVI[[#This Row],[Date de la demande]]&lt;&gt;"",TAB_SUIVI[[#This Row],[Date de prise en charge]]=""),"Non pris en charge",IF(TAB_SUIVI[[#This Row],[Date validation revue PAC
ou annulé]]="","En cours",IF(AND(TAB_SUIVI[[#This Row],[Date validation revue PAC
ou annulé]]&lt;&gt;"",TAB_SUIVI[[#This Row],[Annulation ?]]&lt;&gt;""),"Annulé","KYC Faite"))))</f>
        <v>En cours</v>
      </c>
      <c r="ED4" s="7" t="str">
        <f>IF(TAB_SUIVI[[#This Row],[Date de prise en charge]]="","",IF(TAB_SUIVI[[#This Row],[Statut demande]]="Annulé","",IF(AND(TAB_SUIVI[[#This Row],[Date de prise en charge]]&lt;&gt;"",TAB_SUIVI[[#This Row],[KBIS
PRESENT ?]]="OK",TAB_SUIVI[[#This Row],[STATUTS
PRESENTS]]="OK",TAB_SUIVI[[#This Row],[PI RL
PRESENT ?]]="OK",TAB_SUIVI[[#This Row],[BILAN / LIASSE FISCALE
BUDGET
PRESENT ?]]="OK",TAB_SUIVI[[#This Row],[DIBE
PRESENT ?]]="OK",TAB_SUIVI[[#This Row],[EAI
PRESENTE ?]]="OK"),"Oui","Non")))</f>
        <v>Non</v>
      </c>
      <c r="EE4" s="7">
        <f>IF(TAB_SUIVI[[#This Row],[Date de la demande]]="","",IF(TAB_SUIVI[[#This Row],[Statut demande]]="Annulé","",NETWORKDAYS(TAB_SUIVI[[#This Row],[Date de la demande]],TAB_SUIVI[[#This Row],[Date de prise en charge]])))</f>
        <v>66</v>
      </c>
      <c r="EF4" s="7" t="str">
        <f>IF(AND(TAB_SUIVI[[#This Row],[Date de la demande]]="",TAB_SUIVI[[#This Row],[Date validation revue PAC
ou annulé]]=""),"",IF(AND(TAB_SUIVI[[#This Row],[Date de la demande]]&lt;&gt;"",TAB_SUIVI[[#This Row],[Date validation revue PAC
ou annulé]]=""),"KO",IF(TAB_SUIVI[[#This Row],[Statut demande]]="Annulé","",NETWORKDAYS(TAB_SUIVI[[#This Row],[Date de prise en charge]],TAB_SUIVI[[#This Row],[Date validation revue PAC
ou annulé]]))))</f>
        <v>KO</v>
      </c>
      <c r="EG4" s="7">
        <f>IF(TAB_SUIVI[[#This Row],[Date de la demande]]="","",IF(TAB_SUIVI[[#This Row],[Date &amp; Action
Ne pas écraser les informations et aller à la ligne (Alt+Entré)]]="",0,LEN(TAB_SUIVI[[#This Row],[Date &amp; Action
Ne pas écraser les informations et aller à la ligne (Alt+Entré)]])-LEN(SUBSTITUTE(TAB_SUIVI[[#This Row],[Date &amp; Action
Ne pas écraser les informations et aller à la ligne (Alt+Entré)]],CHAR(10),""))+1))</f>
        <v>0</v>
      </c>
    </row>
  </sheetData>
  <phoneticPr fontId="3" type="noConversion"/>
  <conditionalFormatting sqref="AB1:AB1048576">
    <cfRule type="cellIs" dxfId="148" priority="13" operator="equal">
      <formula>"Annulé"</formula>
    </cfRule>
    <cfRule type="cellIs" dxfId="147" priority="14" operator="equal">
      <formula>"En cours"</formula>
    </cfRule>
    <cfRule type="cellIs" dxfId="146" priority="15" operator="equal">
      <formula>"Non pris en charge"</formula>
    </cfRule>
    <cfRule type="cellIs" dxfId="145" priority="16" operator="equal">
      <formula>"KYC Faite"</formula>
    </cfRule>
  </conditionalFormatting>
  <conditionalFormatting sqref="Q1:X1048576">
    <cfRule type="cellIs" dxfId="144" priority="1" operator="equal">
      <formula>"OUT"</formula>
    </cfRule>
    <cfRule type="cellIs" dxfId="143" priority="2" operator="equal">
      <formula>"NA"</formula>
    </cfRule>
    <cfRule type="cellIs" dxfId="142" priority="4" operator="equal">
      <formula>"KO"</formula>
    </cfRule>
    <cfRule type="cellIs" dxfId="141" priority="5" operator="equal">
      <formula>"OK"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9BE48-48C6-4182-AF2B-372E9A91C6A1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8BF4F-8CF6-49B7-B80F-0C7B0D253B1C}">
  <sheetPr codeName="Feuil4"/>
  <dimension ref="A1:L17"/>
  <sheetViews>
    <sheetView workbookViewId="0">
      <selection activeCell="D2" sqref="D2"/>
    </sheetView>
  </sheetViews>
  <sheetFormatPr baseColWidth="10" defaultRowHeight="15" x14ac:dyDescent="0.25"/>
  <cols>
    <col min="2" max="2" width="18.5703125" bestFit="1" customWidth="1"/>
    <col min="3" max="4" width="15.140625" customWidth="1"/>
    <col min="7" max="7" width="15.28515625" customWidth="1"/>
    <col min="8" max="8" width="14.85546875" bestFit="1" customWidth="1"/>
    <col min="11" max="12" width="18.140625" bestFit="1" customWidth="1"/>
  </cols>
  <sheetData>
    <row r="1" spans="1:12" x14ac:dyDescent="0.25">
      <c r="A1" t="s">
        <v>157</v>
      </c>
      <c r="B1" t="s">
        <v>2</v>
      </c>
      <c r="C1" t="s">
        <v>0</v>
      </c>
      <c r="D1" t="s">
        <v>1</v>
      </c>
      <c r="F1" t="s">
        <v>3</v>
      </c>
      <c r="G1" t="s">
        <v>4</v>
      </c>
      <c r="H1" t="s">
        <v>176</v>
      </c>
      <c r="J1" t="s">
        <v>144</v>
      </c>
      <c r="K1" t="s">
        <v>145</v>
      </c>
      <c r="L1" t="s">
        <v>209</v>
      </c>
    </row>
    <row r="2" spans="1:12" x14ac:dyDescent="0.25">
      <c r="A2" t="s">
        <v>156</v>
      </c>
      <c r="B2" t="s">
        <v>158</v>
      </c>
      <c r="C2" t="s">
        <v>164</v>
      </c>
      <c r="D2" t="s">
        <v>170</v>
      </c>
      <c r="F2" t="s">
        <v>156</v>
      </c>
      <c r="G2" t="s">
        <v>177</v>
      </c>
      <c r="H2" t="s">
        <v>193</v>
      </c>
      <c r="J2" t="s">
        <v>156</v>
      </c>
      <c r="K2" t="s">
        <v>210</v>
      </c>
      <c r="L2" t="s">
        <v>211</v>
      </c>
    </row>
    <row r="3" spans="1:12" x14ac:dyDescent="0.25">
      <c r="A3" t="s">
        <v>156</v>
      </c>
      <c r="B3" t="s">
        <v>159</v>
      </c>
      <c r="C3" t="s">
        <v>165</v>
      </c>
      <c r="D3" t="s">
        <v>171</v>
      </c>
      <c r="F3" t="s">
        <v>156</v>
      </c>
      <c r="G3" t="s">
        <v>178</v>
      </c>
      <c r="H3" t="s">
        <v>194</v>
      </c>
      <c r="J3" t="s">
        <v>156</v>
      </c>
      <c r="K3" t="s">
        <v>212</v>
      </c>
      <c r="L3" t="s">
        <v>213</v>
      </c>
    </row>
    <row r="4" spans="1:12" x14ac:dyDescent="0.25">
      <c r="A4" t="s">
        <v>156</v>
      </c>
      <c r="B4" t="s">
        <v>160</v>
      </c>
      <c r="C4" t="s">
        <v>166</v>
      </c>
      <c r="D4" t="s">
        <v>172</v>
      </c>
      <c r="F4" t="s">
        <v>156</v>
      </c>
      <c r="G4" t="s">
        <v>179</v>
      </c>
      <c r="H4" t="s">
        <v>195</v>
      </c>
      <c r="J4" t="s">
        <v>156</v>
      </c>
      <c r="K4" t="s">
        <v>214</v>
      </c>
      <c r="L4" t="s">
        <v>215</v>
      </c>
    </row>
    <row r="5" spans="1:12" x14ac:dyDescent="0.25">
      <c r="A5" t="s">
        <v>156</v>
      </c>
      <c r="B5" t="s">
        <v>161</v>
      </c>
      <c r="C5" t="s">
        <v>167</v>
      </c>
      <c r="D5" t="s">
        <v>173</v>
      </c>
      <c r="F5" t="s">
        <v>156</v>
      </c>
      <c r="G5" t="s">
        <v>180</v>
      </c>
      <c r="H5" t="s">
        <v>196</v>
      </c>
      <c r="J5" t="s">
        <v>156</v>
      </c>
      <c r="K5" t="s">
        <v>216</v>
      </c>
      <c r="L5" t="s">
        <v>217</v>
      </c>
    </row>
    <row r="6" spans="1:12" x14ac:dyDescent="0.25">
      <c r="A6" t="s">
        <v>156</v>
      </c>
      <c r="B6" t="s">
        <v>162</v>
      </c>
      <c r="C6" t="s">
        <v>168</v>
      </c>
      <c r="D6" t="s">
        <v>174</v>
      </c>
      <c r="F6" t="s">
        <v>156</v>
      </c>
      <c r="G6" t="s">
        <v>181</v>
      </c>
      <c r="H6" t="s">
        <v>197</v>
      </c>
    </row>
    <row r="7" spans="1:12" x14ac:dyDescent="0.25">
      <c r="A7" t="s">
        <v>156</v>
      </c>
      <c r="B7" t="s">
        <v>163</v>
      </c>
      <c r="C7" t="s">
        <v>169</v>
      </c>
      <c r="D7" t="s">
        <v>175</v>
      </c>
      <c r="F7" t="s">
        <v>156</v>
      </c>
      <c r="G7" t="s">
        <v>182</v>
      </c>
      <c r="H7" t="s">
        <v>198</v>
      </c>
    </row>
    <row r="8" spans="1:12" x14ac:dyDescent="0.25">
      <c r="A8" t="s">
        <v>156</v>
      </c>
      <c r="B8" t="s">
        <v>5</v>
      </c>
      <c r="C8" t="s">
        <v>5</v>
      </c>
      <c r="D8" t="s">
        <v>5</v>
      </c>
      <c r="F8" t="s">
        <v>156</v>
      </c>
      <c r="G8" t="s">
        <v>183</v>
      </c>
      <c r="H8" t="s">
        <v>199</v>
      </c>
    </row>
    <row r="9" spans="1:12" x14ac:dyDescent="0.25">
      <c r="F9" t="s">
        <v>156</v>
      </c>
      <c r="G9" t="s">
        <v>184</v>
      </c>
      <c r="H9" t="s">
        <v>200</v>
      </c>
    </row>
    <row r="10" spans="1:12" x14ac:dyDescent="0.25">
      <c r="F10" t="s">
        <v>156</v>
      </c>
      <c r="G10" t="s">
        <v>185</v>
      </c>
      <c r="H10" t="s">
        <v>201</v>
      </c>
    </row>
    <row r="11" spans="1:12" x14ac:dyDescent="0.25">
      <c r="F11" t="s">
        <v>156</v>
      </c>
      <c r="G11" t="s">
        <v>186</v>
      </c>
      <c r="H11" t="s">
        <v>202</v>
      </c>
    </row>
    <row r="12" spans="1:12" x14ac:dyDescent="0.25">
      <c r="F12" t="s">
        <v>156</v>
      </c>
      <c r="G12" t="s">
        <v>187</v>
      </c>
      <c r="H12" t="s">
        <v>203</v>
      </c>
    </row>
    <row r="13" spans="1:12" x14ac:dyDescent="0.25">
      <c r="F13" t="s">
        <v>156</v>
      </c>
      <c r="G13" t="s">
        <v>188</v>
      </c>
      <c r="H13" t="s">
        <v>204</v>
      </c>
    </row>
    <row r="14" spans="1:12" x14ac:dyDescent="0.25">
      <c r="F14" t="s">
        <v>156</v>
      </c>
      <c r="G14" t="s">
        <v>189</v>
      </c>
      <c r="H14" t="s">
        <v>205</v>
      </c>
    </row>
    <row r="15" spans="1:12" x14ac:dyDescent="0.25">
      <c r="F15" t="s">
        <v>156</v>
      </c>
      <c r="G15" t="s">
        <v>190</v>
      </c>
      <c r="H15" t="s">
        <v>206</v>
      </c>
    </row>
    <row r="16" spans="1:12" x14ac:dyDescent="0.25">
      <c r="F16" t="s">
        <v>156</v>
      </c>
      <c r="G16" t="s">
        <v>191</v>
      </c>
      <c r="H16" t="s">
        <v>207</v>
      </c>
    </row>
    <row r="17" spans="6:8" x14ac:dyDescent="0.25">
      <c r="F17" t="s">
        <v>156</v>
      </c>
      <c r="G17" t="s">
        <v>192</v>
      </c>
      <c r="H17" t="s">
        <v>208</v>
      </c>
    </row>
  </sheetData>
  <phoneticPr fontId="3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</vt:lpstr>
      <vt:lpstr>SUIVI</vt:lpstr>
      <vt:lpstr>CONSO</vt:lpstr>
      <vt:lpstr>BUILD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BASSARD Clelia [SOCFIM]</dc:creator>
  <cp:lastModifiedBy>Clélia Bassard</cp:lastModifiedBy>
  <dcterms:created xsi:type="dcterms:W3CDTF">2024-06-13T13:22:42Z</dcterms:created>
  <dcterms:modified xsi:type="dcterms:W3CDTF">2024-06-22T11:01:17Z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d18aa4-ed64-4d59-b931-5ad635491991_Enabled">
    <vt:lpwstr>true</vt:lpwstr>
  </property>
  <property fmtid="{D5CDD505-2E9C-101B-9397-08002B2CF9AE}" pid="3" name="MSIP_Label_7dd18aa4-ed64-4d59-b931-5ad635491991_SetDate">
    <vt:lpwstr>2024-06-13T13:23:40Z</vt:lpwstr>
  </property>
  <property fmtid="{D5CDD505-2E9C-101B-9397-08002B2CF9AE}" pid="4" name="MSIP_Label_7dd18aa4-ed64-4d59-b931-5ad635491991_Method">
    <vt:lpwstr>Privileged</vt:lpwstr>
  </property>
  <property fmtid="{D5CDD505-2E9C-101B-9397-08002B2CF9AE}" pid="5" name="MSIP_Label_7dd18aa4-ed64-4d59-b931-5ad635491991_Name">
    <vt:lpwstr>Standard</vt:lpwstr>
  </property>
  <property fmtid="{D5CDD505-2E9C-101B-9397-08002B2CF9AE}" pid="6" name="MSIP_Label_7dd18aa4-ed64-4d59-b931-5ad635491991_SiteId">
    <vt:lpwstr>d5bb6d35-8a82-4329-b49a-5030bd6497ab</vt:lpwstr>
  </property>
  <property fmtid="{D5CDD505-2E9C-101B-9397-08002B2CF9AE}" pid="7" name="MSIP_Label_7dd18aa4-ed64-4d59-b931-5ad635491991_ActionId">
    <vt:lpwstr>7b894851-3d73-407b-b025-50ec07c176fb</vt:lpwstr>
  </property>
  <property fmtid="{D5CDD505-2E9C-101B-9397-08002B2CF9AE}" pid="8" name="MSIP_Label_7dd18aa4-ed64-4d59-b931-5ad635491991_ContentBits">
    <vt:lpwstr>0</vt:lpwstr>
  </property>
</Properties>
</file>