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855" yWindow="15" windowWidth="6960" windowHeight="8595" tabRatio="872" activeTab="1"/>
  </bookViews>
  <sheets>
    <sheet name="Patienten_12" sheetId="1" r:id="rId1"/>
    <sheet name="Freq._Monat_12" sheetId="4" r:id="rId2"/>
  </sheets>
  <definedNames>
    <definedName name="_ABG">Patienten_12!$Y$3:$Y$1005</definedName>
    <definedName name="_ALT">Patienten_12!$I$3:$I$1005</definedName>
    <definedName name="_APR">Patienten_12!$AF$3:$AF$1005</definedName>
    <definedName name="_ARZT">Patienten_12!$E$3:$E$1005</definedName>
    <definedName name="_AUG">Patienten_12!$AJ$3:$AJ$1005</definedName>
    <definedName name="_DEZ">Patienten_12!$AN$3:$AN$1005</definedName>
    <definedName name="_FEV">Patienten_12!$AD$3:$AD$1005</definedName>
    <definedName name="_xlnm._FilterDatabase" localSheetId="0" hidden="1">Patienten_12!$A$3:$AO$1006</definedName>
    <definedName name="_JAN">Patienten_12!$AC$3:$AC$1005</definedName>
    <definedName name="_JULI">Patienten_12!$AI$3:$AI$1005</definedName>
    <definedName name="_JUNI">Patienten_12!$AH$3:$AH$1005</definedName>
    <definedName name="_KRA">Patienten_12!$X$3:$X$1005</definedName>
    <definedName name="_MAI">Patienten_12!$AG$3:$AG$1005</definedName>
    <definedName name="_MAN">Patienten_12!$J$3:$J$1005</definedName>
    <definedName name="_MARZ">Patienten_12!$AE$3:$AE$1005</definedName>
    <definedName name="_NEG">Patienten_12!$AB$3:$AB$1005</definedName>
    <definedName name="_NEUMO">Patienten_12!$B$3:$B$1005</definedName>
    <definedName name="_NEUWO">Patienten_12!$C$3:$C$1005</definedName>
    <definedName name="_NOV">Patienten_12!$AM$3:$AM$1005</definedName>
    <definedName name="_OKT">Patienten_12!$AL$3:$AL$1005</definedName>
    <definedName name="_POS">Patienten_12!$AA$3:$AA$1005</definedName>
    <definedName name="_RUCK">Patienten_12!$D$3:$D$1005</definedName>
    <definedName name="_SEPT">Patienten_12!$AK$3:$AK$1005</definedName>
    <definedName name="_TEILW">Patienten_12!$Z$3:$Z$1005</definedName>
    <definedName name="_WEI">Patienten_12!$K$3:$K$1005</definedName>
    <definedName name="Z_8A6EBEDE_735E_48FC_9D9F_65647B099DE8_.wvu.FilterData" localSheetId="0" hidden="1">Patienten_12!$A$3:$AO$1006</definedName>
    <definedName name="Z_9AA16F6B_45BF_43C1_BB03_4036E926C886_.wvu.FilterData" localSheetId="0" hidden="1">Patienten_12!$A$3:$AO$1006</definedName>
    <definedName name="Z_EA8EB3B8_7E3F_4572_A4FB_A1626AF7C015_.wvu.FilterData" localSheetId="0" hidden="1">Patienten_12!$A$3:$AO$1006</definedName>
    <definedName name="Z_F1F59655_C72B_4FEE_A785_C1BD7D69CF56_.wvu.FilterData" localSheetId="0" hidden="1">Patienten_12!$A$3:$AO$1006</definedName>
  </definedNames>
  <calcPr calcId="125725"/>
  <customWorkbookViews>
    <customWorkbookView name="TCM Kloten - Persönliche Ansicht" guid="{9AA16F6B-45BF-43C1-BB03-4036E926C886}" mergeInterval="0" personalView="1" maximized="1" xWindow="1" yWindow="1" windowWidth="1261" windowHeight="741" tabRatio="872" activeSheetId="1"/>
    <customWorkbookView name="twebe - Persönliche Ansicht" guid="{F1F59655-C72B-4FEE-A785-C1BD7D69CF56}" mergeInterval="0" personalView="1" maximized="1" xWindow="1" yWindow="1" windowWidth="1272" windowHeight="508" tabRatio="872" activeSheetId="1"/>
    <customWorkbookView name="Jreut - Persönliche Ansicht" guid="{EA8EB3B8-7E3F-4572-A4FB-A1626AF7C015}" mergeInterval="0" personalView="1" maximized="1" xWindow="1" yWindow="1" windowWidth="1276" windowHeight="790" tabRatio="872" activeSheetId="5"/>
    <customWorkbookView name="twebe - Affichage personnalisé" guid="{8A6EBEDE-735E-48FC-9D9F-65647B099DE8}" mergeInterval="0" personalView="1" maximized="1" xWindow="1" yWindow="1" windowWidth="1596" windowHeight="645" tabRatio="872" activeSheetId="8"/>
  </customWorkbookViews>
</workbook>
</file>

<file path=xl/calcChain.xml><?xml version="1.0" encoding="utf-8"?>
<calcChain xmlns="http://schemas.openxmlformats.org/spreadsheetml/2006/main">
  <c r="F4" i="4"/>
  <c r="N10"/>
  <c r="N5"/>
  <c r="B3"/>
  <c r="H3"/>
  <c r="N3"/>
  <c r="AO5" i="1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O105"/>
  <c r="AO106"/>
  <c r="AO107"/>
  <c r="AO108"/>
  <c r="AO109"/>
  <c r="AO110"/>
  <c r="AO111"/>
  <c r="AO112"/>
  <c r="AO113"/>
  <c r="AO114"/>
  <c r="AO115"/>
  <c r="AO116"/>
  <c r="AO117"/>
  <c r="AO118"/>
  <c r="AO119"/>
  <c r="AO120"/>
  <c r="AO121"/>
  <c r="AO122"/>
  <c r="AO123"/>
  <c r="AO124"/>
  <c r="AO125"/>
  <c r="AO126"/>
  <c r="AO127"/>
  <c r="AO128"/>
  <c r="AO129"/>
  <c r="AO130"/>
  <c r="AO131"/>
  <c r="AO132"/>
  <c r="AO133"/>
  <c r="AO134"/>
  <c r="AO135"/>
  <c r="AO136"/>
  <c r="AO137"/>
  <c r="AO138"/>
  <c r="AO139"/>
  <c r="AO140"/>
  <c r="AO141"/>
  <c r="AO142"/>
  <c r="AO143"/>
  <c r="AO144"/>
  <c r="AO145"/>
  <c r="AO146"/>
  <c r="AO147"/>
  <c r="AO148"/>
  <c r="AO149"/>
  <c r="AO150"/>
  <c r="AO151"/>
  <c r="AO152"/>
  <c r="AO153"/>
  <c r="AO154"/>
  <c r="AO155"/>
  <c r="AO156"/>
  <c r="AO157"/>
  <c r="AO158"/>
  <c r="AO159"/>
  <c r="AO160"/>
  <c r="AO161"/>
  <c r="AO162"/>
  <c r="AO163"/>
  <c r="AO164"/>
  <c r="AO165"/>
  <c r="AO166"/>
  <c r="AO167"/>
  <c r="AO168"/>
  <c r="AO169"/>
  <c r="AO170"/>
  <c r="AO171"/>
  <c r="AO172"/>
  <c r="AO173"/>
  <c r="AO174"/>
  <c r="AO175"/>
  <c r="AO176"/>
  <c r="AO177"/>
  <c r="AO178"/>
  <c r="AO179"/>
  <c r="AO180"/>
  <c r="AO181"/>
  <c r="AO182"/>
  <c r="AO183"/>
  <c r="AO184"/>
  <c r="AO185"/>
  <c r="AO186"/>
  <c r="AO187"/>
  <c r="AO188"/>
  <c r="AO189"/>
  <c r="AO190"/>
  <c r="AO191"/>
  <c r="AO192"/>
  <c r="AO193"/>
  <c r="AO194"/>
  <c r="AO195"/>
  <c r="AO196"/>
  <c r="AO197"/>
  <c r="AO198"/>
  <c r="AO199"/>
  <c r="AO200"/>
  <c r="AO201"/>
  <c r="AO202"/>
  <c r="AO203"/>
  <c r="AO204"/>
  <c r="AO205"/>
  <c r="AO206"/>
  <c r="AO207"/>
  <c r="AO208"/>
  <c r="AO209"/>
  <c r="AO210"/>
  <c r="AO211"/>
  <c r="AO212"/>
  <c r="AO213"/>
  <c r="AO214"/>
  <c r="AO215"/>
  <c r="AO216"/>
  <c r="AO217"/>
  <c r="AO218"/>
  <c r="AO219"/>
  <c r="AO220"/>
  <c r="AO221"/>
  <c r="AO222"/>
  <c r="AO223"/>
  <c r="AO224"/>
  <c r="AO225"/>
  <c r="AO226"/>
  <c r="AO227"/>
  <c r="AO228"/>
  <c r="AO229"/>
  <c r="AO230"/>
  <c r="AO231"/>
  <c r="AO232"/>
  <c r="AO233"/>
  <c r="AO234"/>
  <c r="AO235"/>
  <c r="AO236"/>
  <c r="AO237"/>
  <c r="AO238"/>
  <c r="AO239"/>
  <c r="AO240"/>
  <c r="AO241"/>
  <c r="AO242"/>
  <c r="AO243"/>
  <c r="AO244"/>
  <c r="AO245"/>
  <c r="AO246"/>
  <c r="AO247"/>
  <c r="AO248"/>
  <c r="AO249"/>
  <c r="AO250"/>
  <c r="AO251"/>
  <c r="AO252"/>
  <c r="AO253"/>
  <c r="AO254"/>
  <c r="AO255"/>
  <c r="AO256"/>
  <c r="AO257"/>
  <c r="AO258"/>
  <c r="AO259"/>
  <c r="AO260"/>
  <c r="AO261"/>
  <c r="AO262"/>
  <c r="AO263"/>
  <c r="AO264"/>
  <c r="AO265"/>
  <c r="AO266"/>
  <c r="AO267"/>
  <c r="AO268"/>
  <c r="AO269"/>
  <c r="AO270"/>
  <c r="AO271"/>
  <c r="AO272"/>
  <c r="AO273"/>
  <c r="AO274"/>
  <c r="AO275"/>
  <c r="AO276"/>
  <c r="AO277"/>
  <c r="AO278"/>
  <c r="AO279"/>
  <c r="AO280"/>
  <c r="AO281"/>
  <c r="AO282"/>
  <c r="AO283"/>
  <c r="AO284"/>
  <c r="AO285"/>
  <c r="AO286"/>
  <c r="AO287"/>
  <c r="AO288"/>
  <c r="AO289"/>
  <c r="AO290"/>
  <c r="AO291"/>
  <c r="AO292"/>
  <c r="AO293"/>
  <c r="AO294"/>
  <c r="AO295"/>
  <c r="AO296"/>
  <c r="AO297"/>
  <c r="AO298"/>
  <c r="AO299"/>
  <c r="AO300"/>
  <c r="AO301"/>
  <c r="AO302"/>
  <c r="AO303"/>
  <c r="AO304"/>
  <c r="AO305"/>
  <c r="AO306"/>
  <c r="AO307"/>
  <c r="AO308"/>
  <c r="AO309"/>
  <c r="AO310"/>
  <c r="AO311"/>
  <c r="AO312"/>
  <c r="AO313"/>
  <c r="AO314"/>
  <c r="AO315"/>
  <c r="AO316"/>
  <c r="AO317"/>
  <c r="AO318"/>
  <c r="AO319"/>
  <c r="AO320"/>
  <c r="AO321"/>
  <c r="AO322"/>
  <c r="AO323"/>
  <c r="AO324"/>
  <c r="AO325"/>
  <c r="AO326"/>
  <c r="AO327"/>
  <c r="AO328"/>
  <c r="AO329"/>
  <c r="AO330"/>
  <c r="AO331"/>
  <c r="AO332"/>
  <c r="AO333"/>
  <c r="AO334"/>
  <c r="AO335"/>
  <c r="AO336"/>
  <c r="AO337"/>
  <c r="AO338"/>
  <c r="AO339"/>
  <c r="AO340"/>
  <c r="AO341"/>
  <c r="AO342"/>
  <c r="AO343"/>
  <c r="AO344"/>
  <c r="AO345"/>
  <c r="AO346"/>
  <c r="AO347"/>
  <c r="AO348"/>
  <c r="AO349"/>
  <c r="AO350"/>
  <c r="AO351"/>
  <c r="AO352"/>
  <c r="AO353"/>
  <c r="AO354"/>
  <c r="AO355"/>
  <c r="AO356"/>
  <c r="AO357"/>
  <c r="AO358"/>
  <c r="AO359"/>
  <c r="AO360"/>
  <c r="AO361"/>
  <c r="AO362"/>
  <c r="AO363"/>
  <c r="AO364"/>
  <c r="AO365"/>
  <c r="AO366"/>
  <c r="AO367"/>
  <c r="AO368"/>
  <c r="AO369"/>
  <c r="AO370"/>
  <c r="AO371"/>
  <c r="AO372"/>
  <c r="AO373"/>
  <c r="AO374"/>
  <c r="AO375"/>
  <c r="AO376"/>
  <c r="AO377"/>
  <c r="AO378"/>
  <c r="AO379"/>
  <c r="AO380"/>
  <c r="AO381"/>
  <c r="AO382"/>
  <c r="AO383"/>
  <c r="AO384"/>
  <c r="AO385"/>
  <c r="AO386"/>
  <c r="AO387"/>
  <c r="AO388"/>
  <c r="AO389"/>
  <c r="AO390"/>
  <c r="AO391"/>
  <c r="AO392"/>
  <c r="AO393"/>
  <c r="AO394"/>
  <c r="AO395"/>
  <c r="AO396"/>
  <c r="AO397"/>
  <c r="AO398"/>
  <c r="AO399"/>
  <c r="AO400"/>
  <c r="AO401"/>
  <c r="AO402"/>
  <c r="AO403"/>
  <c r="AO404"/>
  <c r="AO405"/>
  <c r="AO406"/>
  <c r="AO407"/>
  <c r="AO408"/>
  <c r="AO409"/>
  <c r="AO410"/>
  <c r="AO411"/>
  <c r="AO412"/>
  <c r="AO413"/>
  <c r="AO414"/>
  <c r="AO415"/>
  <c r="AO416"/>
  <c r="AO417"/>
  <c r="AO418"/>
  <c r="AO419"/>
  <c r="AO420"/>
  <c r="AO421"/>
  <c r="AO422"/>
  <c r="AO423"/>
  <c r="AO424"/>
  <c r="AO425"/>
  <c r="AO426"/>
  <c r="AO427"/>
  <c r="AO428"/>
  <c r="AO429"/>
  <c r="AO430"/>
  <c r="AO431"/>
  <c r="AO432"/>
  <c r="AO433"/>
  <c r="AO434"/>
  <c r="AO435"/>
  <c r="AO436"/>
  <c r="AO437"/>
  <c r="AO438"/>
  <c r="AO439"/>
  <c r="AO440"/>
  <c r="AO441"/>
  <c r="AO442"/>
  <c r="AO443"/>
  <c r="AO444"/>
  <c r="AO445"/>
  <c r="AO446"/>
  <c r="AO447"/>
  <c r="AO448"/>
  <c r="AO449"/>
  <c r="AO450"/>
  <c r="AO451"/>
  <c r="AO452"/>
  <c r="AO453"/>
  <c r="AO454"/>
  <c r="AO455"/>
  <c r="AO456"/>
  <c r="AO457"/>
  <c r="AO458"/>
  <c r="AO459"/>
  <c r="AO460"/>
  <c r="AO461"/>
  <c r="AO462"/>
  <c r="AO463"/>
  <c r="AO464"/>
  <c r="AO465"/>
  <c r="AO466"/>
  <c r="AO467"/>
  <c r="AO468"/>
  <c r="AO469"/>
  <c r="AO470"/>
  <c r="AO471"/>
  <c r="AO472"/>
  <c r="AO473"/>
  <c r="AO474"/>
  <c r="AO475"/>
  <c r="AO476"/>
  <c r="AO477"/>
  <c r="AO478"/>
  <c r="AO479"/>
  <c r="AO480"/>
  <c r="AO481"/>
  <c r="AO482"/>
  <c r="AO483"/>
  <c r="AO484"/>
  <c r="AO485"/>
  <c r="AO486"/>
  <c r="AO487"/>
  <c r="AO488"/>
  <c r="AO489"/>
  <c r="AO490"/>
  <c r="AO491"/>
  <c r="AO492"/>
  <c r="AO493"/>
  <c r="AO494"/>
  <c r="AO495"/>
  <c r="AO496"/>
  <c r="AO497"/>
  <c r="AO498"/>
  <c r="AO499"/>
  <c r="AO500"/>
  <c r="AO501"/>
  <c r="AO502"/>
  <c r="AO503"/>
  <c r="AO504"/>
  <c r="AO505"/>
  <c r="AO506"/>
  <c r="AO507"/>
  <c r="AO508"/>
  <c r="AO509"/>
  <c r="AO510"/>
  <c r="AO511"/>
  <c r="AO512"/>
  <c r="AO513"/>
  <c r="AO514"/>
  <c r="AO515"/>
  <c r="AO516"/>
  <c r="AO517"/>
  <c r="AO518"/>
  <c r="AO519"/>
  <c r="AO520"/>
  <c r="AO521"/>
  <c r="AO522"/>
  <c r="AO523"/>
  <c r="AO524"/>
  <c r="AO525"/>
  <c r="AO526"/>
  <c r="AO527"/>
  <c r="AO528"/>
  <c r="AO529"/>
  <c r="AO530"/>
  <c r="AO531"/>
  <c r="AO532"/>
  <c r="AO533"/>
  <c r="AO534"/>
  <c r="AO535"/>
  <c r="AO536"/>
  <c r="AO537"/>
  <c r="AO538"/>
  <c r="AO539"/>
  <c r="AO540"/>
  <c r="AO541"/>
  <c r="AO542"/>
  <c r="AO543"/>
  <c r="AO544"/>
  <c r="AO545"/>
  <c r="AO546"/>
  <c r="AO547"/>
  <c r="AO548"/>
  <c r="AO549"/>
  <c r="AO550"/>
  <c r="AO551"/>
  <c r="AO552"/>
  <c r="AO553"/>
  <c r="AO554"/>
  <c r="AO555"/>
  <c r="AO556"/>
  <c r="AO557"/>
  <c r="AO558"/>
  <c r="AO559"/>
  <c r="AO560"/>
  <c r="AO561"/>
  <c r="AO562"/>
  <c r="AO563"/>
  <c r="AO564"/>
  <c r="AO565"/>
  <c r="AO566"/>
  <c r="AO567"/>
  <c r="AO568"/>
  <c r="AO569"/>
  <c r="AO570"/>
  <c r="AO571"/>
  <c r="AO572"/>
  <c r="AO573"/>
  <c r="AO574"/>
  <c r="AO575"/>
  <c r="AO576"/>
  <c r="AO577"/>
  <c r="AO578"/>
  <c r="AO579"/>
  <c r="AO580"/>
  <c r="AO581"/>
  <c r="AO582"/>
  <c r="AO583"/>
  <c r="AO584"/>
  <c r="AO585"/>
  <c r="AO586"/>
  <c r="AO587"/>
  <c r="AO588"/>
  <c r="AO589"/>
  <c r="AO590"/>
  <c r="AO591"/>
  <c r="AO592"/>
  <c r="AO593"/>
  <c r="AO594"/>
  <c r="AO595"/>
  <c r="AO596"/>
  <c r="AO597"/>
  <c r="AO598"/>
  <c r="AO599"/>
  <c r="AO600"/>
  <c r="AO601"/>
  <c r="AO602"/>
  <c r="AO603"/>
  <c r="AO604"/>
  <c r="AO605"/>
  <c r="AO606"/>
  <c r="AO607"/>
  <c r="AO608"/>
  <c r="AO609"/>
  <c r="AO610"/>
  <c r="AO611"/>
  <c r="AO612"/>
  <c r="AO613"/>
  <c r="AO614"/>
  <c r="AO615"/>
  <c r="AO616"/>
  <c r="AO617"/>
  <c r="AO618"/>
  <c r="AO619"/>
  <c r="AO620"/>
  <c r="AO621"/>
  <c r="AO622"/>
  <c r="AO623"/>
  <c r="AO624"/>
  <c r="AO625"/>
  <c r="AO626"/>
  <c r="AO627"/>
  <c r="AO628"/>
  <c r="AO629"/>
  <c r="AO630"/>
  <c r="AO631"/>
  <c r="AO632"/>
  <c r="AO633"/>
  <c r="AO634"/>
  <c r="AO635"/>
  <c r="AO636"/>
  <c r="AO637"/>
  <c r="AO638"/>
  <c r="AO639"/>
  <c r="AO640"/>
  <c r="AO641"/>
  <c r="AO642"/>
  <c r="AO643"/>
  <c r="AO644"/>
  <c r="AO645"/>
  <c r="AO646"/>
  <c r="AO647"/>
  <c r="AO648"/>
  <c r="AO649"/>
  <c r="AO650"/>
  <c r="AO651"/>
  <c r="AO652"/>
  <c r="AO653"/>
  <c r="AO654"/>
  <c r="AO655"/>
  <c r="AO656"/>
  <c r="AO657"/>
  <c r="AO658"/>
  <c r="AO659"/>
  <c r="AO660"/>
  <c r="AO661"/>
  <c r="AO662"/>
  <c r="AO663"/>
  <c r="AO664"/>
  <c r="AO665"/>
  <c r="AO666"/>
  <c r="AO667"/>
  <c r="AO668"/>
  <c r="AO669"/>
  <c r="AO670"/>
  <c r="AO671"/>
  <c r="AO672"/>
  <c r="AO673"/>
  <c r="AO674"/>
  <c r="AO675"/>
  <c r="AO676"/>
  <c r="AO677"/>
  <c r="AO678"/>
  <c r="AO679"/>
  <c r="AO680"/>
  <c r="AO681"/>
  <c r="AO682"/>
  <c r="AO683"/>
  <c r="AO684"/>
  <c r="AO685"/>
  <c r="AO686"/>
  <c r="AO687"/>
  <c r="AO688"/>
  <c r="AO689"/>
  <c r="AO690"/>
  <c r="AO691"/>
  <c r="AO692"/>
  <c r="AO693"/>
  <c r="AO694"/>
  <c r="AO695"/>
  <c r="AO696"/>
  <c r="AO697"/>
  <c r="AO698"/>
  <c r="AO699"/>
  <c r="AO700"/>
  <c r="AO701"/>
  <c r="AO702"/>
  <c r="AO703"/>
  <c r="AO704"/>
  <c r="AO705"/>
  <c r="AO706"/>
  <c r="AO707"/>
  <c r="AO708"/>
  <c r="AO709"/>
  <c r="AO710"/>
  <c r="AO711"/>
  <c r="AO712"/>
  <c r="AO713"/>
  <c r="AO714"/>
  <c r="AO715"/>
  <c r="AO716"/>
  <c r="AO717"/>
  <c r="AO718"/>
  <c r="AO719"/>
  <c r="AO720"/>
  <c r="AO721"/>
  <c r="AO722"/>
  <c r="AO723"/>
  <c r="AO724"/>
  <c r="AO725"/>
  <c r="AO726"/>
  <c r="AO727"/>
  <c r="AO728"/>
  <c r="AO729"/>
  <c r="AO730"/>
  <c r="AO731"/>
  <c r="AO732"/>
  <c r="AO733"/>
  <c r="AO734"/>
  <c r="AO735"/>
  <c r="AO736"/>
  <c r="AO737"/>
  <c r="AO738"/>
  <c r="AO739"/>
  <c r="AO740"/>
  <c r="AO741"/>
  <c r="AO742"/>
  <c r="AO743"/>
  <c r="AO744"/>
  <c r="AO745"/>
  <c r="AO746"/>
  <c r="AO747"/>
  <c r="AO748"/>
  <c r="AO749"/>
  <c r="AO750"/>
  <c r="AO751"/>
  <c r="AO752"/>
  <c r="AO753"/>
  <c r="AO754"/>
  <c r="AO755"/>
  <c r="AO756"/>
  <c r="AO757"/>
  <c r="AO758"/>
  <c r="AO759"/>
  <c r="AO760"/>
  <c r="AO761"/>
  <c r="AO762"/>
  <c r="AO763"/>
  <c r="AO764"/>
  <c r="AO765"/>
  <c r="AO766"/>
  <c r="AO767"/>
  <c r="AO768"/>
  <c r="AO769"/>
  <c r="AO770"/>
  <c r="AO771"/>
  <c r="AO772"/>
  <c r="AO773"/>
  <c r="AO774"/>
  <c r="AO775"/>
  <c r="AO776"/>
  <c r="AO777"/>
  <c r="AO778"/>
  <c r="AO779"/>
  <c r="AO780"/>
  <c r="AO781"/>
  <c r="AO782"/>
  <c r="AO783"/>
  <c r="AO784"/>
  <c r="AO785"/>
  <c r="AO786"/>
  <c r="AO787"/>
  <c r="AO788"/>
  <c r="AO789"/>
  <c r="AO790"/>
  <c r="AO791"/>
  <c r="AO792"/>
  <c r="AO793"/>
  <c r="AO794"/>
  <c r="AO795"/>
  <c r="AO796"/>
  <c r="AO797"/>
  <c r="AO798"/>
  <c r="AO799"/>
  <c r="AO800"/>
  <c r="AO801"/>
  <c r="AO802"/>
  <c r="AO803"/>
  <c r="AO804"/>
  <c r="AO805"/>
  <c r="AO806"/>
  <c r="AO807"/>
  <c r="AO808"/>
  <c r="AO809"/>
  <c r="AO810"/>
  <c r="AO811"/>
  <c r="AO812"/>
  <c r="AO813"/>
  <c r="AO814"/>
  <c r="AO815"/>
  <c r="AO816"/>
  <c r="AO817"/>
  <c r="AO818"/>
  <c r="AO819"/>
  <c r="AO820"/>
  <c r="AO821"/>
  <c r="AO822"/>
  <c r="AO823"/>
  <c r="AO824"/>
  <c r="AO825"/>
  <c r="AO826"/>
  <c r="AO827"/>
  <c r="AO828"/>
  <c r="AO829"/>
  <c r="AO830"/>
  <c r="AO831"/>
  <c r="AO832"/>
  <c r="AO833"/>
  <c r="AO834"/>
  <c r="AO835"/>
  <c r="AO836"/>
  <c r="AO837"/>
  <c r="AO838"/>
  <c r="AO839"/>
  <c r="AO840"/>
  <c r="AO841"/>
  <c r="AO842"/>
  <c r="AO843"/>
  <c r="AO844"/>
  <c r="AO845"/>
  <c r="AO846"/>
  <c r="AO847"/>
  <c r="AO848"/>
  <c r="AO849"/>
  <c r="AO850"/>
  <c r="AO851"/>
  <c r="AO852"/>
  <c r="AO853"/>
  <c r="AO854"/>
  <c r="AO855"/>
  <c r="AO856"/>
  <c r="AO857"/>
  <c r="AO858"/>
  <c r="AO859"/>
  <c r="AO860"/>
  <c r="AO861"/>
  <c r="AO862"/>
  <c r="AO863"/>
  <c r="AO864"/>
  <c r="AO865"/>
  <c r="AO866"/>
  <c r="AO867"/>
  <c r="AO868"/>
  <c r="AO869"/>
  <c r="AO870"/>
  <c r="AO871"/>
  <c r="AO872"/>
  <c r="AO873"/>
  <c r="AO874"/>
  <c r="AO875"/>
  <c r="AO876"/>
  <c r="AO877"/>
  <c r="AO878"/>
  <c r="AO879"/>
  <c r="AO880"/>
  <c r="AO881"/>
  <c r="AO882"/>
  <c r="AO883"/>
  <c r="AO884"/>
  <c r="AO885"/>
  <c r="AO886"/>
  <c r="AO887"/>
  <c r="AO888"/>
  <c r="AO889"/>
  <c r="AO890"/>
  <c r="AO891"/>
  <c r="AO892"/>
  <c r="AO893"/>
  <c r="AO894"/>
  <c r="AO895"/>
  <c r="AO896"/>
  <c r="AO897"/>
  <c r="AO898"/>
  <c r="AO899"/>
  <c r="AO900"/>
  <c r="AO901"/>
  <c r="AO902"/>
  <c r="AO903"/>
  <c r="AO904"/>
  <c r="AO905"/>
  <c r="AO906"/>
  <c r="AO907"/>
  <c r="AO908"/>
  <c r="AO909"/>
  <c r="AO910"/>
  <c r="AO911"/>
  <c r="AO912"/>
  <c r="AO913"/>
  <c r="AO914"/>
  <c r="AO915"/>
  <c r="AO916"/>
  <c r="AO917"/>
  <c r="AO918"/>
  <c r="AO919"/>
  <c r="AO920"/>
  <c r="AO921"/>
  <c r="AO922"/>
  <c r="AO923"/>
  <c r="AO924"/>
  <c r="AO925"/>
  <c r="AO926"/>
  <c r="AO927"/>
  <c r="AO928"/>
  <c r="AO929"/>
  <c r="AO930"/>
  <c r="AO931"/>
  <c r="AO932"/>
  <c r="AO933"/>
  <c r="AO934"/>
  <c r="AO935"/>
  <c r="AO936"/>
  <c r="AO937"/>
  <c r="AO938"/>
  <c r="AO939"/>
  <c r="AO940"/>
  <c r="AO941"/>
  <c r="AO942"/>
  <c r="AO943"/>
  <c r="AO944"/>
  <c r="AO945"/>
  <c r="AO946"/>
  <c r="AO947"/>
  <c r="AO948"/>
  <c r="AO949"/>
  <c r="AO950"/>
  <c r="AO951"/>
  <c r="AO952"/>
  <c r="AO953"/>
  <c r="AO954"/>
  <c r="AO955"/>
  <c r="AO956"/>
  <c r="AO957"/>
  <c r="AO958"/>
  <c r="AO959"/>
  <c r="AO960"/>
  <c r="AO961"/>
  <c r="AO962"/>
  <c r="AO963"/>
  <c r="AO964"/>
  <c r="AO965"/>
  <c r="AO966"/>
  <c r="AO967"/>
  <c r="AO968"/>
  <c r="AO969"/>
  <c r="AO970"/>
  <c r="AO971"/>
  <c r="AO972"/>
  <c r="AO973"/>
  <c r="AO974"/>
  <c r="AO975"/>
  <c r="AO976"/>
  <c r="AO977"/>
  <c r="AO978"/>
  <c r="AO979"/>
  <c r="AO980"/>
  <c r="AO981"/>
  <c r="AO982"/>
  <c r="AO983"/>
  <c r="AO984"/>
  <c r="AO985"/>
  <c r="AO986"/>
  <c r="AO987"/>
  <c r="AO988"/>
  <c r="AO989"/>
  <c r="AO990"/>
  <c r="AO991"/>
  <c r="AO992"/>
  <c r="AO993"/>
  <c r="AO994"/>
  <c r="AO995"/>
  <c r="AO996"/>
  <c r="AO997"/>
  <c r="AO998"/>
  <c r="AO999"/>
  <c r="AO1000"/>
  <c r="AO1001"/>
  <c r="AO1002"/>
  <c r="AO1003"/>
  <c r="AO1004"/>
  <c r="AO1005"/>
  <c r="AO4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L14" i="4"/>
  <c r="L13"/>
  <c r="L12"/>
  <c r="L11"/>
  <c r="H14"/>
  <c r="H13"/>
  <c r="H12"/>
  <c r="H11"/>
  <c r="B14"/>
  <c r="B13"/>
  <c r="B12"/>
  <c r="B11"/>
  <c r="C3"/>
  <c r="C4"/>
  <c r="Q15" l="1"/>
  <c r="R15"/>
  <c r="P15"/>
  <c r="V1006" i="1" l="1"/>
  <c r="L1006" l="1"/>
  <c r="U1006"/>
  <c r="M1006"/>
  <c r="W1006"/>
  <c r="O1006"/>
  <c r="N1006"/>
  <c r="P1006"/>
  <c r="Q1006"/>
  <c r="R1006"/>
  <c r="S1006"/>
  <c r="T1006"/>
  <c r="J1006"/>
  <c r="K1006"/>
  <c r="X1006"/>
  <c r="Y1006"/>
  <c r="Z1006"/>
  <c r="AA1006"/>
  <c r="AB1006"/>
  <c r="AC1006"/>
  <c r="AD1006"/>
  <c r="AE1006"/>
  <c r="AF1006"/>
  <c r="AG1006"/>
  <c r="AH1006"/>
  <c r="AI1006"/>
  <c r="AJ1006"/>
  <c r="AK1006"/>
  <c r="AL1006"/>
  <c r="AM1006"/>
  <c r="AN1006"/>
  <c r="AO1006" l="1"/>
  <c r="J14" i="4"/>
  <c r="J10"/>
  <c r="J6"/>
  <c r="J11"/>
  <c r="J5"/>
  <c r="I14"/>
  <c r="I10"/>
  <c r="I6"/>
  <c r="I13"/>
  <c r="I9"/>
  <c r="J7"/>
  <c r="J12"/>
  <c r="J8"/>
  <c r="J4"/>
  <c r="J13"/>
  <c r="J9"/>
  <c r="I5"/>
  <c r="I12"/>
  <c r="I8"/>
  <c r="I11"/>
  <c r="I7"/>
  <c r="N4"/>
  <c r="U4" s="1"/>
  <c r="M3"/>
  <c r="T3" s="1"/>
  <c r="N14"/>
  <c r="U14" s="1"/>
  <c r="N12"/>
  <c r="U12" s="1"/>
  <c r="N7"/>
  <c r="U7" s="1"/>
  <c r="M14"/>
  <c r="T14" s="1"/>
  <c r="M13"/>
  <c r="T13" s="1"/>
  <c r="M12"/>
  <c r="T12" s="1"/>
  <c r="M10"/>
  <c r="T10" s="1"/>
  <c r="M7"/>
  <c r="T7" s="1"/>
  <c r="M6"/>
  <c r="T6" s="1"/>
  <c r="M4"/>
  <c r="T4" s="1"/>
  <c r="M9"/>
  <c r="T9" s="1"/>
  <c r="M5"/>
  <c r="T5" s="1"/>
  <c r="C6"/>
  <c r="I4"/>
  <c r="U5"/>
  <c r="N9"/>
  <c r="U9" s="1"/>
  <c r="L8"/>
  <c r="M8"/>
  <c r="T8" s="1"/>
  <c r="M11"/>
  <c r="T11" s="1"/>
  <c r="C7"/>
  <c r="I3"/>
  <c r="F3" s="1"/>
  <c r="N8"/>
  <c r="U8" s="1"/>
  <c r="N11"/>
  <c r="U11" s="1"/>
  <c r="L9"/>
  <c r="L5"/>
  <c r="C13"/>
  <c r="B5"/>
  <c r="C8"/>
  <c r="D14"/>
  <c r="G14" s="1"/>
  <c r="B6"/>
  <c r="K13"/>
  <c r="H7"/>
  <c r="C11"/>
  <c r="F11" s="1"/>
  <c r="B7"/>
  <c r="C9"/>
  <c r="N13"/>
  <c r="U13" s="1"/>
  <c r="U10"/>
  <c r="N6"/>
  <c r="U6" s="1"/>
  <c r="U3"/>
  <c r="S14"/>
  <c r="S13"/>
  <c r="S12"/>
  <c r="L10"/>
  <c r="S10" s="1"/>
  <c r="L7"/>
  <c r="S7" s="1"/>
  <c r="L6"/>
  <c r="S6" s="1"/>
  <c r="L4"/>
  <c r="D12"/>
  <c r="H9"/>
  <c r="B10"/>
  <c r="B8"/>
  <c r="H8"/>
  <c r="B4"/>
  <c r="H5"/>
  <c r="D10"/>
  <c r="B9"/>
  <c r="H6"/>
  <c r="D13"/>
  <c r="D8"/>
  <c r="D5"/>
  <c r="D6"/>
  <c r="J3"/>
  <c r="D4"/>
  <c r="C12"/>
  <c r="C10"/>
  <c r="D11"/>
  <c r="D9"/>
  <c r="D7"/>
  <c r="H10"/>
  <c r="H4"/>
  <c r="C14"/>
  <c r="D3"/>
  <c r="C5"/>
  <c r="L3"/>
  <c r="S3" s="1"/>
  <c r="G3" l="1"/>
  <c r="G5"/>
  <c r="K8"/>
  <c r="F14"/>
  <c r="G9"/>
  <c r="G4"/>
  <c r="K9"/>
  <c r="E9"/>
  <c r="F13"/>
  <c r="G11"/>
  <c r="K14"/>
  <c r="G10"/>
  <c r="K11"/>
  <c r="F12"/>
  <c r="K6"/>
  <c r="F5"/>
  <c r="K10"/>
  <c r="F10"/>
  <c r="G6"/>
  <c r="G8"/>
  <c r="G13"/>
  <c r="K5"/>
  <c r="K4"/>
  <c r="K12"/>
  <c r="G12"/>
  <c r="F8"/>
  <c r="E13"/>
  <c r="O5"/>
  <c r="G7"/>
  <c r="J15"/>
  <c r="K7"/>
  <c r="O14"/>
  <c r="F9"/>
  <c r="O9"/>
  <c r="F7"/>
  <c r="F6"/>
  <c r="E12"/>
  <c r="E4"/>
  <c r="E8"/>
  <c r="O7"/>
  <c r="S9"/>
  <c r="O11"/>
  <c r="C15"/>
  <c r="E14"/>
  <c r="E3"/>
  <c r="O4"/>
  <c r="O12"/>
  <c r="E7"/>
  <c r="S5"/>
  <c r="I15"/>
  <c r="O8"/>
  <c r="M15"/>
  <c r="T15" s="1"/>
  <c r="E10"/>
  <c r="E11"/>
  <c r="K3"/>
  <c r="H15"/>
  <c r="L15"/>
  <c r="S15" s="1"/>
  <c r="E6"/>
  <c r="E5"/>
  <c r="O3"/>
  <c r="D15"/>
  <c r="B15"/>
  <c r="O6"/>
  <c r="O10"/>
  <c r="O13"/>
  <c r="N15"/>
  <c r="U15" s="1"/>
  <c r="S8"/>
  <c r="S11"/>
  <c r="E15" l="1"/>
  <c r="G15"/>
  <c r="K15"/>
  <c r="F15"/>
  <c r="O15"/>
</calcChain>
</file>

<file path=xl/comments1.xml><?xml version="1.0" encoding="utf-8"?>
<comments xmlns="http://schemas.openxmlformats.org/spreadsheetml/2006/main">
  <authors>
    <author>twebe</author>
  </authors>
  <commentList>
    <comment ref="I349" authorId="0">
      <text>
        <r>
          <rPr>
            <b/>
            <sz val="8"/>
            <color indexed="81"/>
            <rFont val="Tahoma"/>
            <charset val="1"/>
          </rPr>
          <t xml:space="preserve">twebe: Excel kann die Eingabe 11.03.22 nicht verarbeiten. Es muss sein 11.03.1922. Sonst kommt 2022!
</t>
        </r>
      </text>
    </comment>
  </commentList>
</comments>
</file>

<file path=xl/sharedStrings.xml><?xml version="1.0" encoding="utf-8"?>
<sst xmlns="http://schemas.openxmlformats.org/spreadsheetml/2006/main" count="82" uniqueCount="67">
  <si>
    <t>Mai</t>
  </si>
  <si>
    <t>Total</t>
  </si>
  <si>
    <t>Pat Nr</t>
  </si>
  <si>
    <t>Neue Eintritte</t>
  </si>
  <si>
    <t>Patient
Name, Vorname</t>
  </si>
  <si>
    <t>Januar</t>
  </si>
  <si>
    <t>Februar</t>
  </si>
  <si>
    <t>März</t>
  </si>
  <si>
    <t>Juni</t>
  </si>
  <si>
    <t>Juli</t>
  </si>
  <si>
    <t>August</t>
  </si>
  <si>
    <t>September</t>
  </si>
  <si>
    <t>Oktober</t>
  </si>
  <si>
    <t>November</t>
  </si>
  <si>
    <t>Dezember</t>
  </si>
  <si>
    <t>April</t>
  </si>
  <si>
    <t>Monat</t>
  </si>
  <si>
    <t>Neue Entritte in % zu Anzahl Patienten</t>
  </si>
  <si>
    <t>Anzahl Patienten pro Arzt</t>
  </si>
  <si>
    <t>Total Patienten</t>
  </si>
  <si>
    <t>Anzahl Behandlungen pro Arzt</t>
  </si>
  <si>
    <t>Total Behandlungen</t>
  </si>
  <si>
    <t>Anzahl Behandlungstage pro Arzt</t>
  </si>
  <si>
    <t xml:space="preserve">Anz. Behandlungen pro Tag u. pro Arzt
</t>
  </si>
  <si>
    <t>Bevor Ihr mit den Eintragungen beginnt, bitte wichtigste Punkte im Handbuch unter "Statistik" nachlesen.  Seid einfach glücklich!  Therese</t>
  </si>
  <si>
    <t xml:space="preserve">  Neue Eintritte Woche
  (1 bis 52)</t>
  </si>
  <si>
    <t xml:space="preserve">  Neue Eintritte Monat
  (1 bis 12)</t>
  </si>
  <si>
    <t xml:space="preserve">  Rücktritt früherer Pat.
  (Woche 1 bis 52)</t>
  </si>
  <si>
    <t xml:space="preserve">  Code Arzt</t>
  </si>
  <si>
    <t xml:space="preserve">  Datum der 
  1. Behandlung</t>
  </si>
  <si>
    <t xml:space="preserve">  Geburtsdatum</t>
  </si>
  <si>
    <t xml:space="preserve">  Alter</t>
  </si>
  <si>
    <t xml:space="preserve">  Mänlich</t>
  </si>
  <si>
    <t xml:space="preserve">  Weiblich</t>
  </si>
  <si>
    <t xml:space="preserve">  Mund zu Ohr</t>
  </si>
  <si>
    <t xml:space="preserve">  Pers. Recherchen</t>
  </si>
  <si>
    <t xml:space="preserve">  Internet</t>
  </si>
  <si>
    <t xml:space="preserve">  Empfohlen v. Arzt, usw.</t>
  </si>
  <si>
    <t xml:space="preserve">  elements</t>
  </si>
  <si>
    <t xml:space="preserve">  Medien/Inserate</t>
  </si>
  <si>
    <t xml:space="preserve">  ToT</t>
  </si>
  <si>
    <t xml:space="preserve">  Groupon Deal</t>
  </si>
  <si>
    <t xml:space="preserve">  Züspa</t>
  </si>
  <si>
    <t xml:space="preserve">  Kennenlernangebot</t>
  </si>
  <si>
    <t xml:space="preserve">  Andere</t>
  </si>
  <si>
    <t xml:space="preserve">  Krankheit</t>
  </si>
  <si>
    <t xml:space="preserve">  Behandlung unterbrochen</t>
  </si>
  <si>
    <t xml:space="preserve">  Teil-Erfolg</t>
  </si>
  <si>
    <t xml:space="preserve">  Erfolg</t>
  </si>
  <si>
    <t xml:space="preserve">  Ohne Erfolg</t>
  </si>
  <si>
    <t xml:space="preserve">  Januar</t>
  </si>
  <si>
    <t xml:space="preserve">  Februar</t>
  </si>
  <si>
    <t xml:space="preserve">  März</t>
  </si>
  <si>
    <t xml:space="preserve">  April</t>
  </si>
  <si>
    <t xml:space="preserve">  Mai</t>
  </si>
  <si>
    <t xml:space="preserve">  Juni</t>
  </si>
  <si>
    <t xml:space="preserve">  Juli</t>
  </si>
  <si>
    <t xml:space="preserve">  August</t>
  </si>
  <si>
    <t xml:space="preserve">  September</t>
  </si>
  <si>
    <t xml:space="preserve">  Oktober</t>
  </si>
  <si>
    <t xml:space="preserve">  November</t>
  </si>
  <si>
    <t xml:space="preserve">  Dezember</t>
  </si>
  <si>
    <t xml:space="preserve">  TOTAL </t>
  </si>
  <si>
    <t>WW</t>
  </si>
  <si>
    <t>YZ</t>
  </si>
  <si>
    <t>LY</t>
  </si>
  <si>
    <t>w</t>
  </si>
</sst>
</file>

<file path=xl/styles.xml><?xml version="1.0" encoding="utf-8"?>
<styleSheet xmlns="http://schemas.openxmlformats.org/spreadsheetml/2006/main">
  <numFmts count="3">
    <numFmt numFmtId="164" formatCode="0.0"/>
    <numFmt numFmtId="165" formatCode="dd/mm/yy;@"/>
    <numFmt numFmtId="166" formatCode="0.0%"/>
  </numFmts>
  <fonts count="13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8"/>
      <color indexed="16"/>
      <name val="Arial"/>
      <family val="2"/>
    </font>
    <font>
      <sz val="9"/>
      <name val="Arial"/>
      <family val="2"/>
    </font>
    <font>
      <sz val="8"/>
      <color indexed="10"/>
      <name val="Arial"/>
      <family val="2"/>
    </font>
    <font>
      <sz val="11"/>
      <color rgb="FF3F3F76"/>
      <name val="Calibri"/>
      <family val="2"/>
      <scheme val="minor"/>
    </font>
    <font>
      <b/>
      <sz val="10"/>
      <color rgb="FF3F3F76"/>
      <name val="Calibri"/>
      <family val="2"/>
      <scheme val="minor"/>
    </font>
    <font>
      <b/>
      <sz val="9"/>
      <color rgb="FF3F3F76"/>
      <name val="Calibri"/>
      <family val="2"/>
      <scheme val="minor"/>
    </font>
    <font>
      <b/>
      <sz val="8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C99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3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medium">
        <color rgb="FF7F7F7F"/>
      </top>
      <bottom style="medium">
        <color rgb="FF7F7F7F"/>
      </bottom>
      <diagonal/>
    </border>
    <border>
      <left style="thin">
        <color rgb="FF7F7F7F"/>
      </left>
      <right/>
      <top style="thin">
        <color rgb="FF7F7F7F"/>
      </top>
      <bottom/>
      <diagonal/>
    </border>
    <border>
      <left style="medium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medium">
        <color rgb="FF7F7F7F"/>
      </right>
      <top style="thin">
        <color rgb="FF7F7F7F"/>
      </top>
      <bottom/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/>
      <top style="medium">
        <color rgb="FF7F7F7F"/>
      </top>
      <bottom style="medium">
        <color rgb="FF7F7F7F"/>
      </bottom>
      <diagonal/>
    </border>
    <border>
      <left style="medium">
        <color rgb="FF7F7F7F"/>
      </left>
      <right style="thin">
        <color rgb="FF7F7F7F"/>
      </right>
      <top style="medium">
        <color rgb="FF7F7F7F"/>
      </top>
      <bottom style="medium">
        <color rgb="FF7F7F7F"/>
      </bottom>
      <diagonal/>
    </border>
    <border>
      <left style="thin">
        <color rgb="FF7F7F7F"/>
      </left>
      <right style="medium">
        <color rgb="FF7F7F7F"/>
      </right>
      <top style="medium">
        <color rgb="FF7F7F7F"/>
      </top>
      <bottom style="medium">
        <color rgb="FF7F7F7F"/>
      </bottom>
      <diagonal/>
    </border>
    <border>
      <left/>
      <right/>
      <top style="medium">
        <color rgb="FF7F7F7F"/>
      </top>
      <bottom style="medium">
        <color rgb="FF7F7F7F"/>
      </bottom>
      <diagonal/>
    </border>
    <border>
      <left style="medium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 style="medium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rgb="FF7F7F7F"/>
      </left>
      <right/>
      <top style="medium">
        <color rgb="FF7F7F7F"/>
      </top>
      <bottom style="medium">
        <color rgb="FF7F7F7F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3" borderId="4" applyNumberFormat="0" applyAlignment="0" applyProtection="0"/>
    <xf numFmtId="0" fontId="1" fillId="0" borderId="0"/>
  </cellStyleXfs>
  <cellXfs count="118">
    <xf numFmtId="0" fontId="0" fillId="0" borderId="0" xfId="0"/>
    <xf numFmtId="0" fontId="5" fillId="0" borderId="0" xfId="0" applyFont="1"/>
    <xf numFmtId="165" fontId="5" fillId="0" borderId="0" xfId="0" applyNumberFormat="1" applyFont="1"/>
    <xf numFmtId="165" fontId="2" fillId="0" borderId="1" xfId="0" applyNumberFormat="1" applyFont="1" applyBorder="1" applyAlignment="1" applyProtection="1">
      <alignment horizontal="center"/>
      <protection locked="0"/>
    </xf>
    <xf numFmtId="0" fontId="7" fillId="0" borderId="0" xfId="0" applyFont="1"/>
    <xf numFmtId="14" fontId="7" fillId="2" borderId="3" xfId="0" applyNumberFormat="1" applyFont="1" applyFill="1" applyBorder="1" applyAlignment="1" applyProtection="1">
      <alignment horizontal="center"/>
      <protection locked="0"/>
    </xf>
    <xf numFmtId="14" fontId="4" fillId="0" borderId="2" xfId="0" applyNumberFormat="1" applyFont="1" applyFill="1" applyBorder="1" applyAlignment="1" applyProtection="1">
      <alignment horizontal="center" wrapText="1"/>
    </xf>
    <xf numFmtId="14" fontId="4" fillId="0" borderId="2" xfId="0" applyNumberFormat="1" applyFont="1" applyFill="1" applyBorder="1" applyAlignment="1" applyProtection="1">
      <alignment horizontal="center" textRotation="90" wrapText="1"/>
    </xf>
    <xf numFmtId="14" fontId="4" fillId="2" borderId="2" xfId="0" applyNumberFormat="1" applyFont="1" applyFill="1" applyBorder="1" applyAlignment="1" applyProtection="1">
      <alignment horizontal="center" textRotation="90" wrapText="1"/>
    </xf>
    <xf numFmtId="0" fontId="4" fillId="0" borderId="2" xfId="0" applyNumberFormat="1" applyFont="1" applyFill="1" applyBorder="1" applyAlignment="1" applyProtection="1">
      <alignment horizontal="center" wrapText="1"/>
    </xf>
    <xf numFmtId="0" fontId="4" fillId="0" borderId="2" xfId="0" applyNumberFormat="1" applyFont="1" applyFill="1" applyBorder="1" applyAlignment="1" applyProtection="1">
      <alignment horizontal="center" textRotation="90" wrapText="1"/>
    </xf>
    <xf numFmtId="1" fontId="4" fillId="0" borderId="2" xfId="0" applyNumberFormat="1" applyFont="1" applyFill="1" applyBorder="1" applyAlignment="1" applyProtection="1">
      <alignment horizontal="center" textRotation="90" wrapText="1"/>
      <protection locked="0"/>
    </xf>
    <xf numFmtId="0" fontId="2" fillId="0" borderId="1" xfId="0" applyNumberFormat="1" applyFont="1" applyBorder="1" applyAlignment="1" applyProtection="1">
      <alignment horizontal="left"/>
      <protection locked="0"/>
    </xf>
    <xf numFmtId="0" fontId="2" fillId="0" borderId="1" xfId="0" applyNumberFormat="1" applyFont="1" applyBorder="1" applyAlignment="1" applyProtection="1">
      <alignment horizontal="center"/>
      <protection locked="0"/>
    </xf>
    <xf numFmtId="0" fontId="2" fillId="0" borderId="1" xfId="0" applyNumberFormat="1" applyFont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 textRotation="90" wrapText="1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left"/>
      <protection locked="0"/>
    </xf>
    <xf numFmtId="14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3" xfId="0" applyNumberFormat="1" applyFont="1" applyFill="1" applyBorder="1" applyAlignment="1" applyProtection="1">
      <alignment horizontal="left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Border="1" applyAlignment="1" applyProtection="1">
      <alignment horizontal="center" vertical="center" textRotation="255"/>
      <protection locked="0"/>
    </xf>
    <xf numFmtId="0" fontId="2" fillId="0" borderId="1" xfId="0" applyNumberFormat="1" applyFont="1" applyFill="1" applyBorder="1" applyAlignment="1" applyProtection="1">
      <alignment horizontal="center" vertical="center" textRotation="255" wrapText="1"/>
      <protection locked="0"/>
    </xf>
    <xf numFmtId="0" fontId="2" fillId="0" borderId="1" xfId="0" applyNumberFormat="1" applyFont="1" applyFill="1" applyBorder="1" applyProtection="1">
      <protection locked="0"/>
    </xf>
    <xf numFmtId="0" fontId="8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 textRotation="255"/>
      <protection locked="0"/>
    </xf>
    <xf numFmtId="1" fontId="4" fillId="2" borderId="2" xfId="0" applyNumberFormat="1" applyFont="1" applyFill="1" applyBorder="1" applyAlignment="1" applyProtection="1">
      <alignment horizontal="center" textRotation="90" wrapText="1"/>
      <protection locked="0"/>
    </xf>
    <xf numFmtId="49" fontId="4" fillId="2" borderId="2" xfId="0" applyNumberFormat="1" applyFont="1" applyFill="1" applyBorder="1" applyAlignment="1" applyProtection="1">
      <alignment horizontal="center" textRotation="90" wrapText="1"/>
      <protection locked="0"/>
    </xf>
    <xf numFmtId="49" fontId="4" fillId="0" borderId="2" xfId="0" applyNumberFormat="1" applyFont="1" applyFill="1" applyBorder="1" applyAlignment="1" applyProtection="1">
      <alignment horizontal="center" textRotation="90" wrapText="1"/>
      <protection locked="0"/>
    </xf>
    <xf numFmtId="165" fontId="4" fillId="0" borderId="2" xfId="0" applyNumberFormat="1" applyFont="1" applyFill="1" applyBorder="1" applyAlignment="1" applyProtection="1">
      <alignment horizontal="center" textRotation="90" wrapText="1"/>
    </xf>
    <xf numFmtId="165" fontId="2" fillId="0" borderId="1" xfId="0" applyNumberFormat="1" applyFont="1" applyFill="1" applyBorder="1" applyAlignment="1" applyProtection="1">
      <alignment horizontal="center"/>
      <protection locked="0"/>
    </xf>
    <xf numFmtId="165" fontId="2" fillId="2" borderId="3" xfId="0" applyNumberFormat="1" applyFont="1" applyFill="1" applyBorder="1" applyAlignment="1" applyProtection="1">
      <alignment horizontal="center"/>
      <protection locked="0"/>
    </xf>
    <xf numFmtId="164" fontId="9" fillId="3" borderId="6" xfId="1" applyNumberFormat="1" applyBorder="1" applyAlignment="1" applyProtection="1">
      <alignment horizontal="center"/>
    </xf>
    <xf numFmtId="3" fontId="9" fillId="3" borderId="4" xfId="1" applyNumberFormat="1" applyBorder="1" applyAlignment="1" applyProtection="1">
      <alignment horizontal="center"/>
    </xf>
    <xf numFmtId="1" fontId="9" fillId="3" borderId="5" xfId="1" applyNumberFormat="1" applyBorder="1" applyAlignment="1" applyProtection="1">
      <alignment horizontal="center"/>
    </xf>
    <xf numFmtId="1" fontId="9" fillId="3" borderId="4" xfId="1" applyNumberFormat="1" applyBorder="1" applyAlignment="1" applyProtection="1">
      <alignment horizontal="center"/>
    </xf>
    <xf numFmtId="164" fontId="9" fillId="3" borderId="8" xfId="1" applyNumberFormat="1" applyBorder="1" applyAlignment="1" applyProtection="1">
      <alignment horizontal="center"/>
    </xf>
    <xf numFmtId="1" fontId="9" fillId="3" borderId="9" xfId="1" applyNumberFormat="1" applyBorder="1" applyAlignment="1" applyProtection="1">
      <alignment horizontal="center"/>
    </xf>
    <xf numFmtId="1" fontId="9" fillId="3" borderId="7" xfId="1" applyNumberFormat="1" applyBorder="1" applyAlignment="1" applyProtection="1">
      <alignment horizontal="center"/>
    </xf>
    <xf numFmtId="166" fontId="9" fillId="3" borderId="5" xfId="1" applyNumberFormat="1" applyBorder="1" applyAlignment="1" applyProtection="1">
      <alignment horizontal="center"/>
    </xf>
    <xf numFmtId="166" fontId="9" fillId="3" borderId="4" xfId="1" applyNumberFormat="1" applyBorder="1" applyAlignment="1" applyProtection="1">
      <alignment horizontal="center"/>
    </xf>
    <xf numFmtId="166" fontId="9" fillId="3" borderId="7" xfId="1" applyNumberFormat="1" applyBorder="1" applyAlignment="1" applyProtection="1">
      <alignment horizontal="center"/>
    </xf>
    <xf numFmtId="0" fontId="9" fillId="3" borderId="6" xfId="1" applyBorder="1" applyProtection="1"/>
    <xf numFmtId="3" fontId="9" fillId="3" borderId="5" xfId="1" applyNumberFormat="1" applyBorder="1" applyAlignment="1" applyProtection="1">
      <alignment horizontal="center"/>
    </xf>
    <xf numFmtId="3" fontId="9" fillId="3" borderId="7" xfId="1" applyNumberFormat="1" applyBorder="1" applyAlignment="1" applyProtection="1">
      <alignment horizontal="center"/>
    </xf>
    <xf numFmtId="0" fontId="9" fillId="3" borderId="11" xfId="1" applyBorder="1" applyProtection="1"/>
    <xf numFmtId="3" fontId="9" fillId="3" borderId="12" xfId="1" applyNumberFormat="1" applyBorder="1" applyAlignment="1" applyProtection="1">
      <alignment horizontal="center"/>
    </xf>
    <xf numFmtId="3" fontId="9" fillId="3" borderId="13" xfId="1" applyNumberFormat="1" applyBorder="1" applyAlignment="1" applyProtection="1">
      <alignment horizontal="center"/>
    </xf>
    <xf numFmtId="3" fontId="9" fillId="3" borderId="14" xfId="1" applyNumberFormat="1" applyBorder="1" applyAlignment="1" applyProtection="1">
      <alignment horizontal="center"/>
    </xf>
    <xf numFmtId="166" fontId="9" fillId="3" borderId="12" xfId="1" applyNumberFormat="1" applyBorder="1" applyAlignment="1" applyProtection="1">
      <alignment horizontal="center"/>
    </xf>
    <xf numFmtId="166" fontId="9" fillId="3" borderId="13" xfId="1" applyNumberFormat="1" applyBorder="1" applyAlignment="1" applyProtection="1">
      <alignment horizontal="center"/>
    </xf>
    <xf numFmtId="166" fontId="9" fillId="3" borderId="14" xfId="1" applyNumberFormat="1" applyBorder="1" applyAlignment="1" applyProtection="1">
      <alignment horizontal="center"/>
    </xf>
    <xf numFmtId="1" fontId="9" fillId="3" borderId="12" xfId="1" applyNumberFormat="1" applyBorder="1" applyAlignment="1" applyProtection="1">
      <alignment horizontal="center"/>
    </xf>
    <xf numFmtId="1" fontId="9" fillId="3" borderId="13" xfId="1" applyNumberFormat="1" applyBorder="1" applyAlignment="1" applyProtection="1">
      <alignment horizontal="center"/>
    </xf>
    <xf numFmtId="1" fontId="9" fillId="3" borderId="14" xfId="1" applyNumberFormat="1" applyBorder="1" applyAlignment="1" applyProtection="1">
      <alignment horizontal="center"/>
    </xf>
    <xf numFmtId="1" fontId="9" fillId="3" borderId="15" xfId="1" applyNumberFormat="1" applyBorder="1" applyAlignment="1" applyProtection="1">
      <alignment horizontal="center"/>
    </xf>
    <xf numFmtId="0" fontId="9" fillId="3" borderId="16" xfId="1" applyBorder="1" applyProtection="1"/>
    <xf numFmtId="3" fontId="9" fillId="3" borderId="17" xfId="1" applyNumberFormat="1" applyBorder="1" applyAlignment="1" applyProtection="1">
      <alignment horizontal="center"/>
    </xf>
    <xf numFmtId="3" fontId="9" fillId="3" borderId="10" xfId="1" applyNumberFormat="1" applyBorder="1" applyAlignment="1" applyProtection="1">
      <alignment horizontal="center"/>
    </xf>
    <xf numFmtId="3" fontId="9" fillId="3" borderId="18" xfId="1" applyNumberFormat="1" applyBorder="1" applyAlignment="1" applyProtection="1">
      <alignment horizontal="center"/>
    </xf>
    <xf numFmtId="166" fontId="9" fillId="3" borderId="17" xfId="1" applyNumberFormat="1" applyBorder="1" applyAlignment="1" applyProtection="1">
      <alignment horizontal="center"/>
    </xf>
    <xf numFmtId="166" fontId="9" fillId="3" borderId="10" xfId="1" applyNumberFormat="1" applyBorder="1" applyAlignment="1" applyProtection="1">
      <alignment horizontal="center"/>
    </xf>
    <xf numFmtId="166" fontId="9" fillId="3" borderId="18" xfId="1" applyNumberFormat="1" applyBorder="1" applyAlignment="1" applyProtection="1">
      <alignment horizontal="center"/>
    </xf>
    <xf numFmtId="0" fontId="9" fillId="3" borderId="17" xfId="1" applyNumberFormat="1" applyBorder="1" applyAlignment="1" applyProtection="1">
      <alignment horizontal="center"/>
    </xf>
    <xf numFmtId="0" fontId="9" fillId="3" borderId="10" xfId="1" applyNumberFormat="1" applyBorder="1" applyAlignment="1" applyProtection="1">
      <alignment horizontal="center"/>
    </xf>
    <xf numFmtId="0" fontId="9" fillId="3" borderId="18" xfId="1" applyNumberFormat="1" applyBorder="1" applyAlignment="1" applyProtection="1">
      <alignment horizontal="center"/>
    </xf>
    <xf numFmtId="1" fontId="9" fillId="3" borderId="19" xfId="1" applyNumberFormat="1" applyBorder="1" applyAlignment="1" applyProtection="1">
      <alignment horizontal="center"/>
    </xf>
    <xf numFmtId="1" fontId="9" fillId="3" borderId="17" xfId="1" applyNumberFormat="1" applyBorder="1" applyAlignment="1" applyProtection="1">
      <alignment horizontal="center"/>
    </xf>
    <xf numFmtId="1" fontId="9" fillId="3" borderId="18" xfId="1" applyNumberFormat="1" applyBorder="1" applyAlignment="1" applyProtection="1">
      <alignment horizontal="center"/>
    </xf>
    <xf numFmtId="1" fontId="9" fillId="3" borderId="10" xfId="1" applyNumberFormat="1" applyBorder="1" applyAlignment="1" applyProtection="1">
      <alignment horizontal="center"/>
    </xf>
    <xf numFmtId="1" fontId="9" fillId="3" borderId="16" xfId="1" applyNumberFormat="1" applyBorder="1" applyAlignment="1" applyProtection="1">
      <alignment horizontal="center"/>
    </xf>
    <xf numFmtId="0" fontId="10" fillId="4" borderId="6" xfId="1" applyFont="1" applyFill="1" applyBorder="1" applyAlignment="1" applyProtection="1">
      <alignment horizontal="center" vertical="center"/>
    </xf>
    <xf numFmtId="0" fontId="10" fillId="4" borderId="9" xfId="1" applyFont="1" applyFill="1" applyBorder="1" applyAlignment="1" applyProtection="1">
      <alignment horizontal="center" vertical="center" wrapText="1"/>
    </xf>
    <xf numFmtId="0" fontId="10" fillId="4" borderId="9" xfId="1" applyFont="1" applyFill="1" applyBorder="1" applyAlignment="1" applyProtection="1">
      <alignment horizontal="center" wrapText="1"/>
    </xf>
    <xf numFmtId="164" fontId="9" fillId="3" borderId="4" xfId="1" applyNumberFormat="1" applyBorder="1" applyAlignment="1" applyProtection="1">
      <alignment horizontal="center"/>
    </xf>
    <xf numFmtId="1" fontId="4" fillId="0" borderId="2" xfId="0" applyNumberFormat="1" applyFont="1" applyFill="1" applyBorder="1" applyAlignment="1" applyProtection="1">
      <alignment horizontal="center" textRotation="90" wrapText="1"/>
    </xf>
    <xf numFmtId="164" fontId="9" fillId="3" borderId="7" xfId="1" applyNumberFormat="1" applyBorder="1" applyAlignment="1" applyProtection="1">
      <alignment horizontal="center"/>
      <protection locked="0"/>
    </xf>
    <xf numFmtId="164" fontId="9" fillId="3" borderId="14" xfId="1" applyNumberFormat="1" applyBorder="1" applyAlignment="1" applyProtection="1">
      <alignment horizontal="center"/>
      <protection locked="0"/>
    </xf>
    <xf numFmtId="164" fontId="9" fillId="3" borderId="22" xfId="1" applyNumberFormat="1" applyBorder="1" applyAlignment="1" applyProtection="1">
      <alignment horizontal="center"/>
    </xf>
    <xf numFmtId="164" fontId="9" fillId="3" borderId="10" xfId="1" applyNumberFormat="1" applyBorder="1" applyAlignment="1" applyProtection="1">
      <alignment horizontal="center"/>
    </xf>
    <xf numFmtId="164" fontId="9" fillId="3" borderId="19" xfId="1" applyNumberFormat="1" applyBorder="1" applyAlignment="1" applyProtection="1">
      <alignment horizontal="center"/>
    </xf>
    <xf numFmtId="0" fontId="5" fillId="2" borderId="0" xfId="0" applyFont="1" applyFill="1"/>
    <xf numFmtId="0" fontId="11" fillId="3" borderId="5" xfId="1" applyFont="1" applyBorder="1" applyAlignment="1" applyProtection="1">
      <alignment horizontal="center" vertical="center" wrapText="1"/>
      <protection locked="0"/>
    </xf>
    <xf numFmtId="0" fontId="11" fillId="3" borderId="4" xfId="1" applyFont="1" applyBorder="1" applyAlignment="1" applyProtection="1">
      <alignment horizontal="center" vertical="center" wrapText="1"/>
      <protection locked="0"/>
    </xf>
    <xf numFmtId="164" fontId="9" fillId="3" borderId="5" xfId="1" applyNumberFormat="1" applyBorder="1" applyAlignment="1" applyProtection="1">
      <alignment horizontal="center"/>
      <protection locked="0"/>
    </xf>
    <xf numFmtId="164" fontId="9" fillId="3" borderId="4" xfId="1" applyNumberFormat="1" applyBorder="1" applyAlignment="1" applyProtection="1">
      <alignment horizontal="center"/>
      <protection locked="0"/>
    </xf>
    <xf numFmtId="164" fontId="9" fillId="3" borderId="12" xfId="1" applyNumberFormat="1" applyBorder="1" applyAlignment="1" applyProtection="1">
      <alignment horizontal="center"/>
      <protection locked="0"/>
    </xf>
    <xf numFmtId="164" fontId="9" fillId="3" borderId="13" xfId="1" applyNumberFormat="1" applyBorder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1" fontId="3" fillId="0" borderId="0" xfId="0" applyNumberFormat="1" applyFont="1" applyProtection="1">
      <protection locked="0"/>
    </xf>
    <xf numFmtId="3" fontId="3" fillId="0" borderId="0" xfId="0" applyNumberFormat="1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3" fontId="3" fillId="0" borderId="0" xfId="0" applyNumberFormat="1" applyFont="1" applyAlignment="1" applyProtection="1">
      <alignment horizontal="center"/>
      <protection locked="0"/>
    </xf>
    <xf numFmtId="4" fontId="3" fillId="0" borderId="0" xfId="0" applyNumberFormat="1" applyFont="1" applyProtection="1"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11" fillId="3" borderId="6" xfId="1" applyFont="1" applyBorder="1" applyAlignment="1" applyProtection="1">
      <alignment horizontal="center" vertical="center" wrapText="1"/>
      <protection locked="0"/>
    </xf>
    <xf numFmtId="0" fontId="11" fillId="3" borderId="9" xfId="1" applyFont="1" applyBorder="1" applyAlignment="1" applyProtection="1">
      <alignment horizontal="center" vertical="center" wrapText="1"/>
      <protection locked="0"/>
    </xf>
    <xf numFmtId="0" fontId="2" fillId="5" borderId="23" xfId="0" applyNumberFormat="1" applyFont="1" applyFill="1" applyBorder="1" applyAlignment="1" applyProtection="1">
      <alignment horizontal="center"/>
      <protection locked="0"/>
    </xf>
    <xf numFmtId="0" fontId="1" fillId="5" borderId="24" xfId="0" applyFont="1" applyFill="1" applyBorder="1" applyAlignment="1"/>
    <xf numFmtId="0" fontId="1" fillId="5" borderId="25" xfId="0" applyFont="1" applyFill="1" applyBorder="1" applyAlignment="1"/>
    <xf numFmtId="0" fontId="10" fillId="4" borderId="8" xfId="1" applyFont="1" applyFill="1" applyBorder="1" applyAlignment="1" applyProtection="1">
      <alignment horizontal="center" vertical="center" wrapText="1"/>
    </xf>
    <xf numFmtId="0" fontId="10" fillId="4" borderId="4" xfId="1" applyFont="1" applyFill="1" applyAlignment="1" applyProtection="1">
      <alignment horizontal="center" vertical="center" wrapText="1"/>
    </xf>
    <xf numFmtId="0" fontId="10" fillId="4" borderId="6" xfId="1" applyFont="1" applyFill="1" applyBorder="1" applyAlignment="1" applyProtection="1">
      <alignment horizontal="center" vertical="center" wrapText="1"/>
    </xf>
    <xf numFmtId="0" fontId="10" fillId="4" borderId="5" xfId="1" applyFont="1" applyFill="1" applyBorder="1" applyAlignment="1" applyProtection="1">
      <alignment horizontal="center" vertical="center"/>
    </xf>
    <xf numFmtId="0" fontId="10" fillId="4" borderId="4" xfId="1" applyFont="1" applyFill="1" applyBorder="1" applyAlignment="1" applyProtection="1">
      <alignment horizontal="center" vertical="center"/>
    </xf>
    <xf numFmtId="0" fontId="10" fillId="4" borderId="7" xfId="1" applyFont="1" applyFill="1" applyBorder="1" applyAlignment="1" applyProtection="1">
      <alignment horizontal="center" vertical="center"/>
    </xf>
    <xf numFmtId="0" fontId="10" fillId="4" borderId="5" xfId="1" applyFont="1" applyFill="1" applyBorder="1" applyAlignment="1" applyProtection="1">
      <alignment horizontal="center" vertical="center" wrapText="1"/>
    </xf>
    <xf numFmtId="0" fontId="10" fillId="4" borderId="4" xfId="1" applyFont="1" applyFill="1" applyBorder="1" applyAlignment="1" applyProtection="1">
      <alignment horizontal="center" vertical="center" wrapText="1"/>
    </xf>
    <xf numFmtId="0" fontId="10" fillId="4" borderId="7" xfId="1" applyFont="1" applyFill="1" applyBorder="1" applyAlignment="1" applyProtection="1">
      <alignment horizontal="center" vertical="center" wrapText="1"/>
    </xf>
    <xf numFmtId="0" fontId="10" fillId="4" borderId="20" xfId="1" applyFont="1" applyFill="1" applyBorder="1" applyAlignment="1" applyProtection="1">
      <alignment horizontal="center" vertical="center" wrapText="1" shrinkToFit="1"/>
    </xf>
    <xf numFmtId="0" fontId="10" fillId="4" borderId="9" xfId="1" applyFont="1" applyFill="1" applyBorder="1" applyAlignment="1" applyProtection="1">
      <alignment horizontal="center" vertical="center" wrapText="1" shrinkToFit="1"/>
    </xf>
    <xf numFmtId="0" fontId="10" fillId="4" borderId="21" xfId="1" applyFont="1" applyFill="1" applyBorder="1" applyAlignment="1" applyProtection="1">
      <alignment horizontal="center" vertical="center" wrapText="1" shrinkToFit="1"/>
    </xf>
    <xf numFmtId="0" fontId="10" fillId="4" borderId="4" xfId="1" applyFont="1" applyFill="1" applyBorder="1" applyProtection="1"/>
    <xf numFmtId="0" fontId="10" fillId="4" borderId="7" xfId="1" applyFont="1" applyFill="1" applyBorder="1" applyProtection="1"/>
  </cellXfs>
  <cellStyles count="3">
    <cellStyle name="Entrée" xfId="1" builtinId="20"/>
    <cellStyle name="Normal" xfId="0" builtinId="0"/>
    <cellStyle name="Normal 2" xfId="2"/>
  </cellStyles>
  <dxfs count="6">
    <dxf>
      <font>
        <condense val="0"/>
        <extend val="0"/>
        <color indexed="9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666633"/>
      <color rgb="FFCC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24"/>
  </sheetPr>
  <dimension ref="A2:AO1006"/>
  <sheetViews>
    <sheetView zoomScaleNormal="100" workbookViewId="0">
      <pane ySplit="2" topLeftCell="A3" activePane="bottomLeft" state="frozen"/>
      <selection pane="bottomLeft" activeCell="G24" sqref="G24"/>
    </sheetView>
  </sheetViews>
  <sheetFormatPr baseColWidth="10" defaultRowHeight="12"/>
  <cols>
    <col min="1" max="1" width="6.140625" style="1" bestFit="1" customWidth="1"/>
    <col min="2" max="2" width="7" style="4" customWidth="1"/>
    <col min="3" max="4" width="6.5703125" style="1" bestFit="1" customWidth="1"/>
    <col min="5" max="5" width="3.7109375" style="1" customWidth="1"/>
    <col min="6" max="6" width="7" style="2" bestFit="1" customWidth="1"/>
    <col min="7" max="7" width="27.140625" style="1" customWidth="1"/>
    <col min="8" max="8" width="8.7109375" style="2" bestFit="1" customWidth="1"/>
    <col min="9" max="9" width="3.140625" style="1" customWidth="1"/>
    <col min="10" max="12" width="3" style="1" customWidth="1"/>
    <col min="13" max="13" width="3.5703125" style="1" customWidth="1"/>
    <col min="14" max="23" width="3" style="1" customWidth="1"/>
    <col min="24" max="24" width="3.5703125" style="1" bestFit="1" customWidth="1"/>
    <col min="25" max="28" width="3" style="1" customWidth="1"/>
    <col min="29" max="34" width="3.7109375" style="1" bestFit="1" customWidth="1"/>
    <col min="35" max="35" width="3.5703125" style="1" bestFit="1" customWidth="1"/>
    <col min="36" max="37" width="3.5703125" style="1" customWidth="1"/>
    <col min="38" max="39" width="3.7109375" style="1" bestFit="1" customWidth="1"/>
    <col min="40" max="40" width="3.5703125" style="85" customWidth="1"/>
    <col min="41" max="41" width="3" style="1" customWidth="1"/>
    <col min="42" max="16384" width="11.42578125" style="1"/>
  </cols>
  <sheetData>
    <row r="2" spans="1:41" ht="120.75" customHeight="1" thickBot="1">
      <c r="A2" s="6" t="s">
        <v>2</v>
      </c>
      <c r="B2" s="7" t="s">
        <v>26</v>
      </c>
      <c r="C2" s="7" t="s">
        <v>25</v>
      </c>
      <c r="D2" s="7" t="s">
        <v>27</v>
      </c>
      <c r="E2" s="8" t="s">
        <v>28</v>
      </c>
      <c r="F2" s="33" t="s">
        <v>29</v>
      </c>
      <c r="G2" s="9" t="s">
        <v>4</v>
      </c>
      <c r="H2" s="33" t="s">
        <v>30</v>
      </c>
      <c r="I2" s="10" t="s">
        <v>31</v>
      </c>
      <c r="J2" s="79" t="s">
        <v>32</v>
      </c>
      <c r="K2" s="79" t="s">
        <v>33</v>
      </c>
      <c r="L2" s="11" t="s">
        <v>34</v>
      </c>
      <c r="M2" s="11" t="s">
        <v>35</v>
      </c>
      <c r="N2" s="11" t="s">
        <v>36</v>
      </c>
      <c r="O2" s="11" t="s">
        <v>37</v>
      </c>
      <c r="P2" s="11" t="s">
        <v>38</v>
      </c>
      <c r="Q2" s="11" t="s">
        <v>39</v>
      </c>
      <c r="R2" s="11" t="s">
        <v>40</v>
      </c>
      <c r="S2" s="11" t="s">
        <v>41</v>
      </c>
      <c r="T2" s="11" t="s">
        <v>42</v>
      </c>
      <c r="U2" s="11" t="s">
        <v>43</v>
      </c>
      <c r="V2" s="11"/>
      <c r="W2" s="11" t="s">
        <v>44</v>
      </c>
      <c r="X2" s="30" t="s">
        <v>45</v>
      </c>
      <c r="Y2" s="11" t="s">
        <v>46</v>
      </c>
      <c r="Z2" s="11" t="s">
        <v>47</v>
      </c>
      <c r="AA2" s="11" t="s">
        <v>48</v>
      </c>
      <c r="AB2" s="11" t="s">
        <v>49</v>
      </c>
      <c r="AC2" s="31" t="s">
        <v>50</v>
      </c>
      <c r="AD2" s="31" t="s">
        <v>51</v>
      </c>
      <c r="AE2" s="31" t="s">
        <v>52</v>
      </c>
      <c r="AF2" s="31" t="s">
        <v>53</v>
      </c>
      <c r="AG2" s="31" t="s">
        <v>54</v>
      </c>
      <c r="AH2" s="31" t="s">
        <v>55</v>
      </c>
      <c r="AI2" s="31" t="s">
        <v>56</v>
      </c>
      <c r="AJ2" s="31" t="s">
        <v>57</v>
      </c>
      <c r="AK2" s="31" t="s">
        <v>58</v>
      </c>
      <c r="AL2" s="31" t="s">
        <v>59</v>
      </c>
      <c r="AM2" s="31" t="s">
        <v>60</v>
      </c>
      <c r="AN2" s="31" t="s">
        <v>61</v>
      </c>
      <c r="AO2" s="32" t="s">
        <v>62</v>
      </c>
    </row>
    <row r="3" spans="1:41" ht="12.75">
      <c r="A3" s="101" t="s">
        <v>24</v>
      </c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3"/>
    </row>
    <row r="4" spans="1:41">
      <c r="A4" s="13"/>
      <c r="B4" s="21"/>
      <c r="C4" s="22"/>
      <c r="D4" s="22"/>
      <c r="E4" s="22"/>
      <c r="F4" s="3"/>
      <c r="G4" s="12"/>
      <c r="H4" s="3"/>
      <c r="I4" s="3">
        <f>(2012)-YEAR(H4)</f>
        <v>112</v>
      </c>
      <c r="J4" s="16"/>
      <c r="K4" s="16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23"/>
      <c r="Y4" s="24"/>
      <c r="Z4" s="25"/>
      <c r="AA4" s="24"/>
      <c r="AB4" s="24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6">
        <f>SUM(AC4:AN4)</f>
        <v>0</v>
      </c>
    </row>
    <row r="5" spans="1:41">
      <c r="A5" s="13"/>
      <c r="B5" s="21"/>
      <c r="C5" s="22"/>
      <c r="D5" s="22"/>
      <c r="E5" s="22"/>
      <c r="F5" s="3"/>
      <c r="G5" s="12"/>
      <c r="H5" s="3"/>
      <c r="I5" s="13">
        <f t="shared" ref="I5:I66" si="0">(2012)-YEAR(H5)</f>
        <v>112</v>
      </c>
      <c r="J5" s="16"/>
      <c r="K5" s="16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23"/>
      <c r="Y5" s="24"/>
      <c r="Z5" s="25"/>
      <c r="AA5" s="24"/>
      <c r="AB5" s="24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6">
        <f t="shared" ref="AO5:AO68" si="1">SUM(AC5:AN5)</f>
        <v>0</v>
      </c>
    </row>
    <row r="6" spans="1:41">
      <c r="A6" s="13"/>
      <c r="B6" s="21"/>
      <c r="C6" s="22"/>
      <c r="D6" s="22"/>
      <c r="E6" s="22"/>
      <c r="F6" s="3"/>
      <c r="G6" s="12"/>
      <c r="H6" s="3"/>
      <c r="I6" s="13">
        <f t="shared" si="0"/>
        <v>112</v>
      </c>
      <c r="J6" s="16"/>
      <c r="K6" s="16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23"/>
      <c r="Y6" s="24"/>
      <c r="Z6" s="25"/>
      <c r="AA6" s="24"/>
      <c r="AB6" s="24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6">
        <f t="shared" si="1"/>
        <v>0</v>
      </c>
    </row>
    <row r="7" spans="1:41">
      <c r="A7" s="13"/>
      <c r="B7" s="21"/>
      <c r="C7" s="22"/>
      <c r="D7" s="22"/>
      <c r="E7" s="22"/>
      <c r="F7" s="3"/>
      <c r="G7" s="12"/>
      <c r="H7" s="3"/>
      <c r="I7" s="13">
        <f t="shared" si="0"/>
        <v>112</v>
      </c>
      <c r="J7" s="16"/>
      <c r="K7" s="16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23"/>
      <c r="Y7" s="24"/>
      <c r="Z7" s="25"/>
      <c r="AA7" s="24"/>
      <c r="AB7" s="24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6">
        <f t="shared" si="1"/>
        <v>0</v>
      </c>
    </row>
    <row r="8" spans="1:41">
      <c r="A8" s="13"/>
      <c r="B8" s="21"/>
      <c r="C8" s="22"/>
      <c r="D8" s="22"/>
      <c r="E8" s="22"/>
      <c r="F8" s="3"/>
      <c r="G8" s="12"/>
      <c r="H8" s="3"/>
      <c r="I8" s="13">
        <f t="shared" si="0"/>
        <v>112</v>
      </c>
      <c r="J8" s="16"/>
      <c r="K8" s="16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23"/>
      <c r="Y8" s="24"/>
      <c r="Z8" s="25"/>
      <c r="AA8" s="24"/>
      <c r="AB8" s="24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6">
        <f t="shared" si="1"/>
        <v>0</v>
      </c>
    </row>
    <row r="9" spans="1:41">
      <c r="A9" s="13"/>
      <c r="B9" s="21"/>
      <c r="C9" s="22"/>
      <c r="D9" s="22"/>
      <c r="E9" s="22"/>
      <c r="F9" s="3"/>
      <c r="G9" s="12"/>
      <c r="H9" s="3"/>
      <c r="I9" s="13">
        <f t="shared" si="0"/>
        <v>112</v>
      </c>
      <c r="J9" s="16"/>
      <c r="K9" s="16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23"/>
      <c r="Y9" s="24"/>
      <c r="Z9" s="25"/>
      <c r="AA9" s="24"/>
      <c r="AB9" s="24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6">
        <f t="shared" si="1"/>
        <v>0</v>
      </c>
    </row>
    <row r="10" spans="1:41">
      <c r="A10" s="13"/>
      <c r="B10" s="21"/>
      <c r="C10" s="22"/>
      <c r="D10" s="22"/>
      <c r="E10" s="22"/>
      <c r="F10" s="3"/>
      <c r="G10" s="12"/>
      <c r="H10" s="3"/>
      <c r="I10" s="13">
        <f t="shared" si="0"/>
        <v>112</v>
      </c>
      <c r="J10" s="16"/>
      <c r="K10" s="16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23"/>
      <c r="Y10" s="24"/>
      <c r="Z10" s="25"/>
      <c r="AA10" s="24"/>
      <c r="AB10" s="24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6">
        <f t="shared" si="1"/>
        <v>0</v>
      </c>
    </row>
    <row r="11" spans="1:41">
      <c r="A11" s="13"/>
      <c r="B11" s="21"/>
      <c r="C11" s="22"/>
      <c r="D11" s="22"/>
      <c r="E11" s="22"/>
      <c r="F11" s="3"/>
      <c r="G11" s="12"/>
      <c r="H11" s="3"/>
      <c r="I11" s="13">
        <f t="shared" si="0"/>
        <v>112</v>
      </c>
      <c r="J11" s="16"/>
      <c r="K11" s="16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23"/>
      <c r="Y11" s="24"/>
      <c r="Z11" s="25"/>
      <c r="AA11" s="24"/>
      <c r="AB11" s="24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6">
        <f t="shared" si="1"/>
        <v>0</v>
      </c>
    </row>
    <row r="12" spans="1:41">
      <c r="A12" s="13"/>
      <c r="B12" s="21"/>
      <c r="C12" s="22"/>
      <c r="D12" s="22"/>
      <c r="E12" s="22"/>
      <c r="F12" s="3"/>
      <c r="G12" s="12"/>
      <c r="H12" s="3"/>
      <c r="I12" s="13">
        <f t="shared" si="0"/>
        <v>112</v>
      </c>
      <c r="J12" s="16"/>
      <c r="K12" s="16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23"/>
      <c r="Y12" s="24"/>
      <c r="Z12" s="25"/>
      <c r="AA12" s="24"/>
      <c r="AB12" s="24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6">
        <f t="shared" si="1"/>
        <v>0</v>
      </c>
    </row>
    <row r="13" spans="1:41">
      <c r="A13" s="13"/>
      <c r="B13" s="21"/>
      <c r="C13" s="22"/>
      <c r="D13" s="22"/>
      <c r="E13" s="22"/>
      <c r="F13" s="3"/>
      <c r="G13" s="12"/>
      <c r="H13" s="3"/>
      <c r="I13" s="13">
        <f t="shared" si="0"/>
        <v>112</v>
      </c>
      <c r="J13" s="16"/>
      <c r="K13" s="16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23"/>
      <c r="Y13" s="24"/>
      <c r="Z13" s="25"/>
      <c r="AA13" s="24"/>
      <c r="AB13" s="24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6">
        <f t="shared" si="1"/>
        <v>0</v>
      </c>
    </row>
    <row r="14" spans="1:41">
      <c r="A14" s="13"/>
      <c r="B14" s="21"/>
      <c r="C14" s="22"/>
      <c r="D14" s="22"/>
      <c r="E14" s="22"/>
      <c r="F14" s="3"/>
      <c r="G14" s="12"/>
      <c r="H14" s="3"/>
      <c r="I14" s="13">
        <f t="shared" si="0"/>
        <v>112</v>
      </c>
      <c r="J14" s="16"/>
      <c r="K14" s="16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23"/>
      <c r="Y14" s="24"/>
      <c r="Z14" s="25"/>
      <c r="AA14" s="24"/>
      <c r="AB14" s="24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6">
        <f t="shared" si="1"/>
        <v>0</v>
      </c>
    </row>
    <row r="15" spans="1:41">
      <c r="A15" s="13"/>
      <c r="B15" s="21"/>
      <c r="C15" s="22"/>
      <c r="D15" s="22"/>
      <c r="E15" s="22"/>
      <c r="F15" s="3"/>
      <c r="G15" s="12"/>
      <c r="H15" s="3"/>
      <c r="I15" s="13">
        <f t="shared" si="0"/>
        <v>112</v>
      </c>
      <c r="J15" s="16"/>
      <c r="K15" s="16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23"/>
      <c r="Y15" s="24"/>
      <c r="Z15" s="25"/>
      <c r="AA15" s="24"/>
      <c r="AB15" s="24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6">
        <f t="shared" si="1"/>
        <v>0</v>
      </c>
    </row>
    <row r="16" spans="1:41">
      <c r="A16" s="13"/>
      <c r="B16" s="21"/>
      <c r="C16" s="22"/>
      <c r="D16" s="22"/>
      <c r="E16" s="22"/>
      <c r="F16" s="3"/>
      <c r="G16" s="12"/>
      <c r="H16" s="3"/>
      <c r="I16" s="13">
        <f t="shared" si="0"/>
        <v>112</v>
      </c>
      <c r="J16" s="16"/>
      <c r="K16" s="16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23"/>
      <c r="Y16" s="24"/>
      <c r="Z16" s="25"/>
      <c r="AA16" s="24"/>
      <c r="AB16" s="24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6">
        <f t="shared" si="1"/>
        <v>0</v>
      </c>
    </row>
    <row r="17" spans="1:41">
      <c r="A17" s="13"/>
      <c r="B17" s="21"/>
      <c r="C17" s="22"/>
      <c r="D17" s="22"/>
      <c r="E17" s="22"/>
      <c r="F17" s="3"/>
      <c r="G17" s="12"/>
      <c r="H17" s="3"/>
      <c r="I17" s="13">
        <f t="shared" si="0"/>
        <v>112</v>
      </c>
      <c r="J17" s="16"/>
      <c r="K17" s="16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23"/>
      <c r="Y17" s="24"/>
      <c r="Z17" s="25"/>
      <c r="AA17" s="24"/>
      <c r="AB17" s="24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6">
        <f t="shared" si="1"/>
        <v>0</v>
      </c>
    </row>
    <row r="18" spans="1:41">
      <c r="A18" s="13"/>
      <c r="B18" s="21"/>
      <c r="C18" s="22"/>
      <c r="D18" s="22"/>
      <c r="E18" s="22"/>
      <c r="F18" s="3"/>
      <c r="G18" s="12"/>
      <c r="H18" s="3"/>
      <c r="I18" s="13">
        <f t="shared" si="0"/>
        <v>112</v>
      </c>
      <c r="J18" s="16"/>
      <c r="K18" s="16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23"/>
      <c r="Y18" s="24"/>
      <c r="Z18" s="25"/>
      <c r="AA18" s="24"/>
      <c r="AB18" s="24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6">
        <f t="shared" si="1"/>
        <v>0</v>
      </c>
    </row>
    <row r="19" spans="1:41">
      <c r="A19" s="13"/>
      <c r="B19" s="21"/>
      <c r="C19" s="22"/>
      <c r="D19" s="22"/>
      <c r="E19" s="22"/>
      <c r="F19" s="3"/>
      <c r="G19" s="12"/>
      <c r="H19" s="3"/>
      <c r="I19" s="13">
        <f t="shared" si="0"/>
        <v>112</v>
      </c>
      <c r="J19" s="16"/>
      <c r="K19" s="16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23"/>
      <c r="Y19" s="24"/>
      <c r="Z19" s="25"/>
      <c r="AA19" s="24"/>
      <c r="AB19" s="24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6">
        <f t="shared" si="1"/>
        <v>0</v>
      </c>
    </row>
    <row r="20" spans="1:41">
      <c r="A20" s="13"/>
      <c r="B20" s="21"/>
      <c r="C20" s="22"/>
      <c r="D20" s="22"/>
      <c r="E20" s="22"/>
      <c r="F20" s="3"/>
      <c r="G20" s="12"/>
      <c r="H20" s="3"/>
      <c r="I20" s="13">
        <f t="shared" si="0"/>
        <v>112</v>
      </c>
      <c r="J20" s="16"/>
      <c r="K20" s="16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23"/>
      <c r="Y20" s="24"/>
      <c r="Z20" s="25"/>
      <c r="AA20" s="24"/>
      <c r="AB20" s="24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6">
        <f t="shared" si="1"/>
        <v>0</v>
      </c>
    </row>
    <row r="21" spans="1:41">
      <c r="A21" s="13"/>
      <c r="B21" s="21"/>
      <c r="C21" s="22"/>
      <c r="D21" s="22"/>
      <c r="E21" s="22"/>
      <c r="F21" s="3"/>
      <c r="G21" s="12"/>
      <c r="H21" s="3"/>
      <c r="I21" s="13">
        <f t="shared" si="0"/>
        <v>112</v>
      </c>
      <c r="J21" s="16"/>
      <c r="K21" s="16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23"/>
      <c r="Y21" s="24"/>
      <c r="Z21" s="25"/>
      <c r="AA21" s="24"/>
      <c r="AB21" s="24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6">
        <f t="shared" si="1"/>
        <v>0</v>
      </c>
    </row>
    <row r="22" spans="1:41">
      <c r="A22" s="13"/>
      <c r="B22" s="21"/>
      <c r="C22" s="22"/>
      <c r="D22" s="22"/>
      <c r="E22" s="22"/>
      <c r="F22" s="3"/>
      <c r="G22" s="12"/>
      <c r="H22" s="3"/>
      <c r="I22" s="13">
        <f t="shared" si="0"/>
        <v>112</v>
      </c>
      <c r="J22" s="16"/>
      <c r="K22" s="16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23"/>
      <c r="Y22" s="24"/>
      <c r="Z22" s="25"/>
      <c r="AA22" s="24"/>
      <c r="AB22" s="24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6">
        <f t="shared" si="1"/>
        <v>0</v>
      </c>
    </row>
    <row r="23" spans="1:41">
      <c r="A23" s="13"/>
      <c r="B23" s="21"/>
      <c r="C23" s="22"/>
      <c r="D23" s="22"/>
      <c r="E23" s="22"/>
      <c r="F23" s="3"/>
      <c r="G23" s="12"/>
      <c r="H23" s="3"/>
      <c r="I23" s="13">
        <f t="shared" si="0"/>
        <v>112</v>
      </c>
      <c r="J23" s="16"/>
      <c r="K23" s="16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23"/>
      <c r="Y23" s="24"/>
      <c r="Z23" s="25"/>
      <c r="AA23" s="24"/>
      <c r="AB23" s="24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6">
        <f t="shared" si="1"/>
        <v>0</v>
      </c>
    </row>
    <row r="24" spans="1:41">
      <c r="A24" s="13"/>
      <c r="B24" s="21"/>
      <c r="C24" s="22"/>
      <c r="D24" s="22"/>
      <c r="E24" s="22"/>
      <c r="F24" s="3"/>
      <c r="G24" s="12"/>
      <c r="H24" s="3"/>
      <c r="I24" s="13">
        <f t="shared" si="0"/>
        <v>112</v>
      </c>
      <c r="J24" s="16"/>
      <c r="K24" s="16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23"/>
      <c r="Y24" s="24"/>
      <c r="Z24" s="25"/>
      <c r="AA24" s="24"/>
      <c r="AB24" s="24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6">
        <f t="shared" si="1"/>
        <v>0</v>
      </c>
    </row>
    <row r="25" spans="1:41">
      <c r="A25" s="13"/>
      <c r="B25" s="21"/>
      <c r="C25" s="22"/>
      <c r="D25" s="22"/>
      <c r="E25" s="22"/>
      <c r="F25" s="3"/>
      <c r="G25" s="12"/>
      <c r="H25" s="3"/>
      <c r="I25" s="13">
        <f t="shared" si="0"/>
        <v>112</v>
      </c>
      <c r="J25" s="16"/>
      <c r="K25" s="16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23"/>
      <c r="Y25" s="24"/>
      <c r="Z25" s="25"/>
      <c r="AA25" s="24"/>
      <c r="AB25" s="24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6">
        <f t="shared" si="1"/>
        <v>0</v>
      </c>
    </row>
    <row r="26" spans="1:41">
      <c r="A26" s="13"/>
      <c r="B26" s="21"/>
      <c r="C26" s="22"/>
      <c r="D26" s="22"/>
      <c r="E26" s="22"/>
      <c r="F26" s="3"/>
      <c r="G26" s="12"/>
      <c r="H26" s="3"/>
      <c r="I26" s="13">
        <f t="shared" si="0"/>
        <v>112</v>
      </c>
      <c r="J26" s="16"/>
      <c r="K26" s="16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23"/>
      <c r="Y26" s="24"/>
      <c r="Z26" s="25"/>
      <c r="AA26" s="24"/>
      <c r="AB26" s="24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6">
        <f t="shared" si="1"/>
        <v>0</v>
      </c>
    </row>
    <row r="27" spans="1:41">
      <c r="A27" s="13"/>
      <c r="B27" s="21"/>
      <c r="C27" s="22"/>
      <c r="D27" s="22"/>
      <c r="E27" s="22"/>
      <c r="F27" s="3"/>
      <c r="G27" s="12"/>
      <c r="H27" s="3"/>
      <c r="I27" s="13">
        <f t="shared" si="0"/>
        <v>112</v>
      </c>
      <c r="J27" s="16"/>
      <c r="K27" s="16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23"/>
      <c r="Y27" s="24"/>
      <c r="Z27" s="25"/>
      <c r="AA27" s="24"/>
      <c r="AB27" s="24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6">
        <f t="shared" si="1"/>
        <v>0</v>
      </c>
    </row>
    <row r="28" spans="1:41">
      <c r="A28" s="13"/>
      <c r="B28" s="21"/>
      <c r="C28" s="22"/>
      <c r="D28" s="22"/>
      <c r="E28" s="22"/>
      <c r="F28" s="3"/>
      <c r="G28" s="12"/>
      <c r="H28" s="3"/>
      <c r="I28" s="13">
        <f t="shared" si="0"/>
        <v>112</v>
      </c>
      <c r="J28" s="16"/>
      <c r="K28" s="16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23"/>
      <c r="Y28" s="24"/>
      <c r="Z28" s="25"/>
      <c r="AA28" s="24"/>
      <c r="AB28" s="24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6">
        <f t="shared" si="1"/>
        <v>0</v>
      </c>
    </row>
    <row r="29" spans="1:41">
      <c r="A29" s="13"/>
      <c r="B29" s="21"/>
      <c r="C29" s="22"/>
      <c r="D29" s="22"/>
      <c r="E29" s="22"/>
      <c r="F29" s="3"/>
      <c r="G29" s="12"/>
      <c r="H29" s="3"/>
      <c r="I29" s="13">
        <f t="shared" si="0"/>
        <v>112</v>
      </c>
      <c r="J29" s="16"/>
      <c r="K29" s="16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23"/>
      <c r="Y29" s="24"/>
      <c r="Z29" s="25"/>
      <c r="AA29" s="24"/>
      <c r="AB29" s="24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6">
        <f t="shared" si="1"/>
        <v>0</v>
      </c>
    </row>
    <row r="30" spans="1:41">
      <c r="A30" s="13"/>
      <c r="B30" s="21"/>
      <c r="C30" s="22"/>
      <c r="D30" s="22"/>
      <c r="E30" s="22"/>
      <c r="F30" s="3"/>
      <c r="G30" s="12"/>
      <c r="H30" s="3"/>
      <c r="I30" s="13">
        <f t="shared" si="0"/>
        <v>112</v>
      </c>
      <c r="J30" s="16"/>
      <c r="K30" s="16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23"/>
      <c r="Y30" s="24"/>
      <c r="Z30" s="25"/>
      <c r="AA30" s="24"/>
      <c r="AB30" s="24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6">
        <f t="shared" si="1"/>
        <v>0</v>
      </c>
    </row>
    <row r="31" spans="1:41">
      <c r="A31" s="13"/>
      <c r="B31" s="21"/>
      <c r="C31" s="22"/>
      <c r="D31" s="22"/>
      <c r="E31" s="22"/>
      <c r="F31" s="3"/>
      <c r="G31" s="12"/>
      <c r="H31" s="3"/>
      <c r="I31" s="13">
        <f t="shared" si="0"/>
        <v>112</v>
      </c>
      <c r="J31" s="16"/>
      <c r="K31" s="16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23"/>
      <c r="Y31" s="24"/>
      <c r="Z31" s="25"/>
      <c r="AA31" s="24"/>
      <c r="AB31" s="24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6">
        <f t="shared" si="1"/>
        <v>0</v>
      </c>
    </row>
    <row r="32" spans="1:41">
      <c r="A32" s="13"/>
      <c r="B32" s="21"/>
      <c r="C32" s="22"/>
      <c r="D32" s="22"/>
      <c r="E32" s="22"/>
      <c r="F32" s="3"/>
      <c r="G32" s="12"/>
      <c r="H32" s="3"/>
      <c r="I32" s="13">
        <f t="shared" si="0"/>
        <v>112</v>
      </c>
      <c r="J32" s="16"/>
      <c r="K32" s="16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23"/>
      <c r="Y32" s="24"/>
      <c r="Z32" s="25"/>
      <c r="AA32" s="24"/>
      <c r="AB32" s="24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6">
        <f t="shared" si="1"/>
        <v>0</v>
      </c>
    </row>
    <row r="33" spans="1:41">
      <c r="A33" s="13"/>
      <c r="B33" s="21"/>
      <c r="C33" s="22"/>
      <c r="D33" s="22"/>
      <c r="E33" s="22"/>
      <c r="F33" s="3"/>
      <c r="G33" s="12"/>
      <c r="H33" s="3"/>
      <c r="I33" s="13">
        <f t="shared" si="0"/>
        <v>112</v>
      </c>
      <c r="J33" s="16"/>
      <c r="K33" s="16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23"/>
      <c r="Y33" s="24"/>
      <c r="Z33" s="25"/>
      <c r="AA33" s="24"/>
      <c r="AB33" s="24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6">
        <f t="shared" si="1"/>
        <v>0</v>
      </c>
    </row>
    <row r="34" spans="1:41">
      <c r="A34" s="13"/>
      <c r="B34" s="21"/>
      <c r="C34" s="22"/>
      <c r="D34" s="22"/>
      <c r="E34" s="22"/>
      <c r="F34" s="3"/>
      <c r="G34" s="12"/>
      <c r="H34" s="3"/>
      <c r="I34" s="13">
        <f t="shared" si="0"/>
        <v>112</v>
      </c>
      <c r="J34" s="16"/>
      <c r="K34" s="16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23"/>
      <c r="Y34" s="24"/>
      <c r="Z34" s="25"/>
      <c r="AA34" s="24"/>
      <c r="AB34" s="24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6">
        <f t="shared" si="1"/>
        <v>0</v>
      </c>
    </row>
    <row r="35" spans="1:41">
      <c r="A35" s="13"/>
      <c r="B35" s="21"/>
      <c r="C35" s="22"/>
      <c r="D35" s="22"/>
      <c r="E35" s="22"/>
      <c r="F35" s="3"/>
      <c r="G35" s="12"/>
      <c r="H35" s="3"/>
      <c r="I35" s="13">
        <f t="shared" si="0"/>
        <v>112</v>
      </c>
      <c r="J35" s="16"/>
      <c r="K35" s="16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23"/>
      <c r="Y35" s="24"/>
      <c r="Z35" s="25"/>
      <c r="AA35" s="24"/>
      <c r="AB35" s="24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6">
        <f t="shared" si="1"/>
        <v>0</v>
      </c>
    </row>
    <row r="36" spans="1:41">
      <c r="A36" s="13"/>
      <c r="B36" s="21"/>
      <c r="C36" s="22"/>
      <c r="D36" s="22"/>
      <c r="E36" s="22"/>
      <c r="F36" s="3"/>
      <c r="G36" s="12"/>
      <c r="H36" s="3"/>
      <c r="I36" s="13">
        <f t="shared" si="0"/>
        <v>112</v>
      </c>
      <c r="J36" s="16"/>
      <c r="K36" s="16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23"/>
      <c r="Y36" s="24"/>
      <c r="Z36" s="25"/>
      <c r="AA36" s="24"/>
      <c r="AB36" s="24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6">
        <f t="shared" si="1"/>
        <v>0</v>
      </c>
    </row>
    <row r="37" spans="1:41">
      <c r="A37" s="13"/>
      <c r="B37" s="21"/>
      <c r="C37" s="22"/>
      <c r="D37" s="22"/>
      <c r="E37" s="22"/>
      <c r="F37" s="3"/>
      <c r="G37" s="12"/>
      <c r="H37" s="3"/>
      <c r="I37" s="13">
        <f t="shared" si="0"/>
        <v>112</v>
      </c>
      <c r="J37" s="16"/>
      <c r="K37" s="16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23"/>
      <c r="Y37" s="24"/>
      <c r="Z37" s="25"/>
      <c r="AA37" s="24"/>
      <c r="AB37" s="24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6">
        <f t="shared" si="1"/>
        <v>0</v>
      </c>
    </row>
    <row r="38" spans="1:41">
      <c r="A38" s="13"/>
      <c r="B38" s="21"/>
      <c r="C38" s="22"/>
      <c r="D38" s="22"/>
      <c r="E38" s="22"/>
      <c r="F38" s="3"/>
      <c r="G38" s="12"/>
      <c r="H38" s="3"/>
      <c r="I38" s="13">
        <f t="shared" si="0"/>
        <v>112</v>
      </c>
      <c r="J38" s="16"/>
      <c r="K38" s="16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23"/>
      <c r="Y38" s="24"/>
      <c r="Z38" s="25"/>
      <c r="AA38" s="24"/>
      <c r="AB38" s="24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6">
        <f t="shared" si="1"/>
        <v>0</v>
      </c>
    </row>
    <row r="39" spans="1:41">
      <c r="A39" s="13"/>
      <c r="B39" s="21"/>
      <c r="C39" s="22"/>
      <c r="D39" s="22"/>
      <c r="E39" s="22"/>
      <c r="F39" s="3"/>
      <c r="G39" s="12"/>
      <c r="H39" s="3"/>
      <c r="I39" s="13">
        <f t="shared" si="0"/>
        <v>112</v>
      </c>
      <c r="J39" s="16"/>
      <c r="K39" s="16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23"/>
      <c r="Y39" s="24"/>
      <c r="Z39" s="25"/>
      <c r="AA39" s="24"/>
      <c r="AB39" s="24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6">
        <f t="shared" si="1"/>
        <v>0</v>
      </c>
    </row>
    <row r="40" spans="1:41">
      <c r="A40" s="13"/>
      <c r="B40" s="21"/>
      <c r="C40" s="22"/>
      <c r="D40" s="22"/>
      <c r="E40" s="22"/>
      <c r="F40" s="3"/>
      <c r="G40" s="12"/>
      <c r="H40" s="3"/>
      <c r="I40" s="13">
        <f t="shared" si="0"/>
        <v>112</v>
      </c>
      <c r="J40" s="16"/>
      <c r="K40" s="16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23"/>
      <c r="Y40" s="24"/>
      <c r="Z40" s="25"/>
      <c r="AA40" s="24"/>
      <c r="AB40" s="24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6">
        <f t="shared" si="1"/>
        <v>0</v>
      </c>
    </row>
    <row r="41" spans="1:41">
      <c r="A41" s="13"/>
      <c r="B41" s="21"/>
      <c r="C41" s="22"/>
      <c r="D41" s="22"/>
      <c r="E41" s="22"/>
      <c r="F41" s="3"/>
      <c r="G41" s="12"/>
      <c r="H41" s="3"/>
      <c r="I41" s="13">
        <f t="shared" si="0"/>
        <v>112</v>
      </c>
      <c r="J41" s="16"/>
      <c r="K41" s="16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23"/>
      <c r="Y41" s="24"/>
      <c r="Z41" s="25"/>
      <c r="AA41" s="24"/>
      <c r="AB41" s="24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6">
        <f t="shared" si="1"/>
        <v>0</v>
      </c>
    </row>
    <row r="42" spans="1:41">
      <c r="A42" s="13"/>
      <c r="B42" s="21"/>
      <c r="C42" s="22"/>
      <c r="D42" s="22"/>
      <c r="E42" s="22"/>
      <c r="F42" s="3"/>
      <c r="G42" s="12"/>
      <c r="H42" s="3"/>
      <c r="I42" s="13">
        <f t="shared" si="0"/>
        <v>112</v>
      </c>
      <c r="J42" s="16"/>
      <c r="K42" s="16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23"/>
      <c r="Y42" s="24"/>
      <c r="Z42" s="25"/>
      <c r="AA42" s="24"/>
      <c r="AB42" s="24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6">
        <f t="shared" si="1"/>
        <v>0</v>
      </c>
    </row>
    <row r="43" spans="1:41">
      <c r="A43" s="13"/>
      <c r="B43" s="21"/>
      <c r="C43" s="22"/>
      <c r="D43" s="22"/>
      <c r="E43" s="22"/>
      <c r="F43" s="3"/>
      <c r="G43" s="12"/>
      <c r="H43" s="3"/>
      <c r="I43" s="13">
        <f t="shared" si="0"/>
        <v>112</v>
      </c>
      <c r="J43" s="16"/>
      <c r="K43" s="16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23"/>
      <c r="Y43" s="24"/>
      <c r="Z43" s="25"/>
      <c r="AA43" s="24"/>
      <c r="AB43" s="24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6">
        <f t="shared" si="1"/>
        <v>0</v>
      </c>
    </row>
    <row r="44" spans="1:41">
      <c r="A44" s="13"/>
      <c r="B44" s="21"/>
      <c r="C44" s="22"/>
      <c r="D44" s="22"/>
      <c r="E44" s="22"/>
      <c r="F44" s="3"/>
      <c r="G44" s="12"/>
      <c r="H44" s="3"/>
      <c r="I44" s="13">
        <f t="shared" si="0"/>
        <v>112</v>
      </c>
      <c r="J44" s="16"/>
      <c r="K44" s="16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23"/>
      <c r="Y44" s="24"/>
      <c r="Z44" s="25"/>
      <c r="AA44" s="24"/>
      <c r="AB44" s="24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6">
        <f t="shared" si="1"/>
        <v>0</v>
      </c>
    </row>
    <row r="45" spans="1:41">
      <c r="A45" s="13"/>
      <c r="B45" s="21"/>
      <c r="C45" s="22"/>
      <c r="D45" s="22"/>
      <c r="E45" s="22"/>
      <c r="F45" s="3"/>
      <c r="G45" s="12"/>
      <c r="H45" s="3"/>
      <c r="I45" s="13">
        <f t="shared" si="0"/>
        <v>112</v>
      </c>
      <c r="J45" s="16"/>
      <c r="K45" s="16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23"/>
      <c r="Y45" s="24"/>
      <c r="Z45" s="25"/>
      <c r="AA45" s="24"/>
      <c r="AB45" s="24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6">
        <f t="shared" si="1"/>
        <v>0</v>
      </c>
    </row>
    <row r="46" spans="1:41">
      <c r="A46" s="13"/>
      <c r="B46" s="21"/>
      <c r="C46" s="22"/>
      <c r="D46" s="22"/>
      <c r="E46" s="22"/>
      <c r="F46" s="3"/>
      <c r="G46" s="12"/>
      <c r="H46" s="3"/>
      <c r="I46" s="13">
        <f t="shared" si="0"/>
        <v>112</v>
      </c>
      <c r="J46" s="16"/>
      <c r="K46" s="16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23"/>
      <c r="Y46" s="24"/>
      <c r="Z46" s="25"/>
      <c r="AA46" s="24"/>
      <c r="AB46" s="24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6">
        <f t="shared" si="1"/>
        <v>0</v>
      </c>
    </row>
    <row r="47" spans="1:41">
      <c r="A47" s="13"/>
      <c r="B47" s="21"/>
      <c r="C47" s="22"/>
      <c r="D47" s="22"/>
      <c r="E47" s="22"/>
      <c r="F47" s="3"/>
      <c r="G47" s="12"/>
      <c r="H47" s="3"/>
      <c r="I47" s="13">
        <f t="shared" si="0"/>
        <v>112</v>
      </c>
      <c r="J47" s="16"/>
      <c r="K47" s="16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23"/>
      <c r="Y47" s="24"/>
      <c r="Z47" s="25"/>
      <c r="AA47" s="24"/>
      <c r="AB47" s="24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6">
        <f t="shared" si="1"/>
        <v>0</v>
      </c>
    </row>
    <row r="48" spans="1:41">
      <c r="A48" s="13"/>
      <c r="B48" s="21"/>
      <c r="C48" s="22"/>
      <c r="D48" s="22"/>
      <c r="E48" s="22"/>
      <c r="F48" s="3"/>
      <c r="G48" s="12"/>
      <c r="H48" s="3"/>
      <c r="I48" s="13">
        <f t="shared" si="0"/>
        <v>112</v>
      </c>
      <c r="J48" s="16"/>
      <c r="K48" s="16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23"/>
      <c r="Y48" s="24"/>
      <c r="Z48" s="25"/>
      <c r="AA48" s="24"/>
      <c r="AB48" s="24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6">
        <f t="shared" si="1"/>
        <v>0</v>
      </c>
    </row>
    <row r="49" spans="1:41">
      <c r="A49" s="13"/>
      <c r="B49" s="21"/>
      <c r="C49" s="22"/>
      <c r="D49" s="22"/>
      <c r="E49" s="22"/>
      <c r="F49" s="3"/>
      <c r="G49" s="12"/>
      <c r="H49" s="3"/>
      <c r="I49" s="13">
        <f t="shared" si="0"/>
        <v>112</v>
      </c>
      <c r="J49" s="16"/>
      <c r="K49" s="16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23"/>
      <c r="Y49" s="24"/>
      <c r="Z49" s="25"/>
      <c r="AA49" s="24"/>
      <c r="AB49" s="24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6">
        <f t="shared" si="1"/>
        <v>0</v>
      </c>
    </row>
    <row r="50" spans="1:41">
      <c r="A50" s="13"/>
      <c r="B50" s="21"/>
      <c r="C50" s="22"/>
      <c r="D50" s="22"/>
      <c r="E50" s="22"/>
      <c r="F50" s="3"/>
      <c r="G50" s="12"/>
      <c r="H50" s="3"/>
      <c r="I50" s="13">
        <f t="shared" si="0"/>
        <v>112</v>
      </c>
      <c r="J50" s="16"/>
      <c r="K50" s="16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23"/>
      <c r="Y50" s="24"/>
      <c r="Z50" s="25"/>
      <c r="AA50" s="24"/>
      <c r="AB50" s="24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6">
        <f t="shared" si="1"/>
        <v>0</v>
      </c>
    </row>
    <row r="51" spans="1:41">
      <c r="A51" s="13"/>
      <c r="B51" s="21"/>
      <c r="C51" s="22"/>
      <c r="D51" s="22"/>
      <c r="E51" s="22"/>
      <c r="F51" s="3"/>
      <c r="G51" s="12"/>
      <c r="H51" s="3"/>
      <c r="I51" s="13">
        <f t="shared" si="0"/>
        <v>112</v>
      </c>
      <c r="J51" s="16"/>
      <c r="K51" s="16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23"/>
      <c r="Y51" s="24"/>
      <c r="Z51" s="25"/>
      <c r="AA51" s="24"/>
      <c r="AB51" s="24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6">
        <f t="shared" si="1"/>
        <v>0</v>
      </c>
    </row>
    <row r="52" spans="1:41">
      <c r="A52" s="13"/>
      <c r="B52" s="21"/>
      <c r="C52" s="22"/>
      <c r="D52" s="22"/>
      <c r="E52" s="22"/>
      <c r="F52" s="3"/>
      <c r="G52" s="12"/>
      <c r="H52" s="3"/>
      <c r="I52" s="13">
        <f t="shared" si="0"/>
        <v>112</v>
      </c>
      <c r="J52" s="16"/>
      <c r="K52" s="16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23"/>
      <c r="Y52" s="24"/>
      <c r="Z52" s="25"/>
      <c r="AA52" s="24"/>
      <c r="AB52" s="24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6">
        <f t="shared" si="1"/>
        <v>0</v>
      </c>
    </row>
    <row r="53" spans="1:41">
      <c r="A53" s="13"/>
      <c r="B53" s="21"/>
      <c r="C53" s="22"/>
      <c r="D53" s="22"/>
      <c r="E53" s="22"/>
      <c r="F53" s="3"/>
      <c r="G53" s="12"/>
      <c r="H53" s="3"/>
      <c r="I53" s="13">
        <f t="shared" si="0"/>
        <v>112</v>
      </c>
      <c r="J53" s="16"/>
      <c r="K53" s="16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23"/>
      <c r="Y53" s="24"/>
      <c r="Z53" s="25"/>
      <c r="AA53" s="24"/>
      <c r="AB53" s="24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6">
        <f t="shared" si="1"/>
        <v>0</v>
      </c>
    </row>
    <row r="54" spans="1:41">
      <c r="A54" s="13"/>
      <c r="B54" s="21"/>
      <c r="C54" s="22"/>
      <c r="D54" s="22"/>
      <c r="E54" s="22"/>
      <c r="F54" s="3"/>
      <c r="G54" s="12"/>
      <c r="H54" s="3"/>
      <c r="I54" s="13">
        <f t="shared" si="0"/>
        <v>112</v>
      </c>
      <c r="J54" s="16"/>
      <c r="K54" s="16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23"/>
      <c r="Y54" s="24"/>
      <c r="Z54" s="25"/>
      <c r="AA54" s="24"/>
      <c r="AB54" s="24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6">
        <f t="shared" si="1"/>
        <v>0</v>
      </c>
    </row>
    <row r="55" spans="1:41">
      <c r="A55" s="13"/>
      <c r="B55" s="21"/>
      <c r="C55" s="22"/>
      <c r="D55" s="22"/>
      <c r="E55" s="22"/>
      <c r="F55" s="3"/>
      <c r="G55" s="12"/>
      <c r="H55" s="3"/>
      <c r="I55" s="13">
        <f t="shared" si="0"/>
        <v>112</v>
      </c>
      <c r="J55" s="16"/>
      <c r="K55" s="16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23"/>
      <c r="Y55" s="24"/>
      <c r="Z55" s="25"/>
      <c r="AA55" s="24"/>
      <c r="AB55" s="24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6">
        <f t="shared" si="1"/>
        <v>0</v>
      </c>
    </row>
    <row r="56" spans="1:41">
      <c r="A56" s="13"/>
      <c r="B56" s="21"/>
      <c r="C56" s="22"/>
      <c r="D56" s="22"/>
      <c r="E56" s="22"/>
      <c r="F56" s="3"/>
      <c r="G56" s="12"/>
      <c r="H56" s="3"/>
      <c r="I56" s="13">
        <f t="shared" si="0"/>
        <v>112</v>
      </c>
      <c r="J56" s="16"/>
      <c r="K56" s="16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23"/>
      <c r="Y56" s="24"/>
      <c r="Z56" s="25"/>
      <c r="AA56" s="24"/>
      <c r="AB56" s="24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6">
        <f t="shared" si="1"/>
        <v>0</v>
      </c>
    </row>
    <row r="57" spans="1:41">
      <c r="A57" s="13"/>
      <c r="B57" s="21"/>
      <c r="C57" s="22"/>
      <c r="D57" s="22"/>
      <c r="E57" s="22"/>
      <c r="F57" s="3"/>
      <c r="G57" s="12"/>
      <c r="H57" s="3"/>
      <c r="I57" s="13">
        <f t="shared" si="0"/>
        <v>112</v>
      </c>
      <c r="J57" s="16"/>
      <c r="K57" s="16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23"/>
      <c r="Y57" s="24"/>
      <c r="Z57" s="25"/>
      <c r="AA57" s="24"/>
      <c r="AB57" s="24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6">
        <f t="shared" si="1"/>
        <v>0</v>
      </c>
    </row>
    <row r="58" spans="1:41">
      <c r="A58" s="13"/>
      <c r="B58" s="21"/>
      <c r="C58" s="22"/>
      <c r="D58" s="22"/>
      <c r="E58" s="22"/>
      <c r="F58" s="3"/>
      <c r="G58" s="12"/>
      <c r="H58" s="3"/>
      <c r="I58" s="13">
        <f t="shared" si="0"/>
        <v>112</v>
      </c>
      <c r="J58" s="16"/>
      <c r="K58" s="16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23"/>
      <c r="Y58" s="24"/>
      <c r="Z58" s="25"/>
      <c r="AA58" s="24"/>
      <c r="AB58" s="24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6">
        <f t="shared" si="1"/>
        <v>0</v>
      </c>
    </row>
    <row r="59" spans="1:41">
      <c r="A59" s="13"/>
      <c r="B59" s="21"/>
      <c r="C59" s="22"/>
      <c r="D59" s="22"/>
      <c r="E59" s="22"/>
      <c r="F59" s="3"/>
      <c r="G59" s="12"/>
      <c r="H59" s="3"/>
      <c r="I59" s="13">
        <f t="shared" si="0"/>
        <v>112</v>
      </c>
      <c r="J59" s="16"/>
      <c r="K59" s="16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23"/>
      <c r="Y59" s="24"/>
      <c r="Z59" s="25"/>
      <c r="AA59" s="24"/>
      <c r="AB59" s="24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6">
        <f t="shared" si="1"/>
        <v>0</v>
      </c>
    </row>
    <row r="60" spans="1:41">
      <c r="A60" s="13"/>
      <c r="B60" s="21"/>
      <c r="C60" s="22"/>
      <c r="D60" s="22"/>
      <c r="E60" s="22"/>
      <c r="F60" s="3"/>
      <c r="G60" s="12"/>
      <c r="H60" s="3"/>
      <c r="I60" s="13">
        <f t="shared" si="0"/>
        <v>112</v>
      </c>
      <c r="J60" s="16"/>
      <c r="K60" s="16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23"/>
      <c r="Y60" s="24"/>
      <c r="Z60" s="25"/>
      <c r="AA60" s="24"/>
      <c r="AB60" s="24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6">
        <f t="shared" si="1"/>
        <v>0</v>
      </c>
    </row>
    <row r="61" spans="1:41">
      <c r="A61" s="13"/>
      <c r="B61" s="21"/>
      <c r="C61" s="22"/>
      <c r="D61" s="22"/>
      <c r="E61" s="22"/>
      <c r="F61" s="3"/>
      <c r="G61" s="12"/>
      <c r="H61" s="3"/>
      <c r="I61" s="13">
        <f t="shared" si="0"/>
        <v>112</v>
      </c>
      <c r="J61" s="16"/>
      <c r="K61" s="16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23"/>
      <c r="Y61" s="24"/>
      <c r="Z61" s="25"/>
      <c r="AA61" s="24"/>
      <c r="AB61" s="24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6">
        <f t="shared" si="1"/>
        <v>0</v>
      </c>
    </row>
    <row r="62" spans="1:41">
      <c r="A62" s="13"/>
      <c r="B62" s="21"/>
      <c r="C62" s="22"/>
      <c r="D62" s="22"/>
      <c r="E62" s="22"/>
      <c r="F62" s="3"/>
      <c r="G62" s="12"/>
      <c r="H62" s="3"/>
      <c r="I62" s="13">
        <f t="shared" si="0"/>
        <v>112</v>
      </c>
      <c r="J62" s="16"/>
      <c r="K62" s="16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23"/>
      <c r="Y62" s="24"/>
      <c r="Z62" s="25"/>
      <c r="AA62" s="24"/>
      <c r="AB62" s="24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6">
        <f t="shared" si="1"/>
        <v>0</v>
      </c>
    </row>
    <row r="63" spans="1:41">
      <c r="A63" s="13"/>
      <c r="B63" s="21"/>
      <c r="C63" s="22"/>
      <c r="D63" s="22"/>
      <c r="E63" s="22"/>
      <c r="F63" s="3"/>
      <c r="G63" s="12"/>
      <c r="H63" s="3"/>
      <c r="I63" s="13">
        <f t="shared" si="0"/>
        <v>112</v>
      </c>
      <c r="J63" s="16"/>
      <c r="K63" s="16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23"/>
      <c r="Y63" s="24"/>
      <c r="Z63" s="25"/>
      <c r="AA63" s="24"/>
      <c r="AB63" s="24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6">
        <f t="shared" si="1"/>
        <v>0</v>
      </c>
    </row>
    <row r="64" spans="1:41">
      <c r="A64" s="13"/>
      <c r="B64" s="21"/>
      <c r="C64" s="22"/>
      <c r="D64" s="22"/>
      <c r="E64" s="22"/>
      <c r="F64" s="3"/>
      <c r="G64" s="12"/>
      <c r="H64" s="3"/>
      <c r="I64" s="13">
        <f t="shared" si="0"/>
        <v>112</v>
      </c>
      <c r="J64" s="16"/>
      <c r="K64" s="16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23"/>
      <c r="Y64" s="24"/>
      <c r="Z64" s="25"/>
      <c r="AA64" s="24"/>
      <c r="AB64" s="24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6">
        <f t="shared" si="1"/>
        <v>0</v>
      </c>
    </row>
    <row r="65" spans="1:41">
      <c r="A65" s="13"/>
      <c r="B65" s="21"/>
      <c r="C65" s="22"/>
      <c r="D65" s="22"/>
      <c r="E65" s="22"/>
      <c r="F65" s="3"/>
      <c r="G65" s="12"/>
      <c r="H65" s="3"/>
      <c r="I65" s="13">
        <f t="shared" si="0"/>
        <v>112</v>
      </c>
      <c r="J65" s="16"/>
      <c r="K65" s="16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23"/>
      <c r="Y65" s="24"/>
      <c r="Z65" s="25"/>
      <c r="AA65" s="24"/>
      <c r="AB65" s="24"/>
      <c r="AC65" s="22"/>
      <c r="AD65" s="22"/>
      <c r="AE65" s="22"/>
      <c r="AG65" s="22"/>
      <c r="AH65" s="22"/>
      <c r="AI65" s="22"/>
      <c r="AJ65" s="22"/>
      <c r="AK65" s="22"/>
      <c r="AL65" s="22"/>
      <c r="AM65" s="22"/>
      <c r="AN65" s="22"/>
      <c r="AO65" s="26">
        <f t="shared" si="1"/>
        <v>0</v>
      </c>
    </row>
    <row r="66" spans="1:41">
      <c r="A66" s="13"/>
      <c r="B66" s="21"/>
      <c r="C66" s="22"/>
      <c r="D66" s="22"/>
      <c r="E66" s="22"/>
      <c r="F66" s="3"/>
      <c r="G66" s="12"/>
      <c r="H66" s="3"/>
      <c r="I66" s="13">
        <f t="shared" si="0"/>
        <v>112</v>
      </c>
      <c r="J66" s="16"/>
      <c r="K66" s="16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23"/>
      <c r="Y66" s="24"/>
      <c r="Z66" s="25"/>
      <c r="AA66" s="24"/>
      <c r="AB66" s="24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6">
        <f t="shared" si="1"/>
        <v>0</v>
      </c>
    </row>
    <row r="67" spans="1:41">
      <c r="A67" s="13"/>
      <c r="B67" s="21"/>
      <c r="C67" s="22"/>
      <c r="D67" s="22"/>
      <c r="E67" s="22"/>
      <c r="F67" s="3"/>
      <c r="G67" s="12"/>
      <c r="H67" s="3"/>
      <c r="I67" s="13">
        <f t="shared" ref="I67:I130" si="2">(2012)-YEAR(H67)</f>
        <v>112</v>
      </c>
      <c r="J67" s="16"/>
      <c r="K67" s="16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23"/>
      <c r="Y67" s="24"/>
      <c r="Z67" s="25"/>
      <c r="AA67" s="24"/>
      <c r="AB67" s="24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6">
        <f t="shared" si="1"/>
        <v>0</v>
      </c>
    </row>
    <row r="68" spans="1:41">
      <c r="A68" s="13"/>
      <c r="B68" s="21"/>
      <c r="C68" s="22"/>
      <c r="D68" s="22"/>
      <c r="E68" s="22"/>
      <c r="F68" s="3"/>
      <c r="G68" s="12"/>
      <c r="H68" s="3"/>
      <c r="I68" s="13">
        <f t="shared" si="2"/>
        <v>112</v>
      </c>
      <c r="J68" s="16"/>
      <c r="K68" s="16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23"/>
      <c r="Y68" s="24"/>
      <c r="Z68" s="25"/>
      <c r="AA68" s="24"/>
      <c r="AB68" s="24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6">
        <f t="shared" si="1"/>
        <v>0</v>
      </c>
    </row>
    <row r="69" spans="1:41">
      <c r="A69" s="13"/>
      <c r="B69" s="21"/>
      <c r="C69" s="22"/>
      <c r="D69" s="22"/>
      <c r="E69" s="22"/>
      <c r="F69" s="3"/>
      <c r="G69" s="12"/>
      <c r="H69" s="3"/>
      <c r="I69" s="13">
        <f t="shared" si="2"/>
        <v>112</v>
      </c>
      <c r="J69" s="16"/>
      <c r="K69" s="16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23"/>
      <c r="Y69" s="24"/>
      <c r="Z69" s="25"/>
      <c r="AA69" s="24"/>
      <c r="AB69" s="24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6">
        <f t="shared" ref="AO69:AO132" si="3">SUM(AC69:AN69)</f>
        <v>0</v>
      </c>
    </row>
    <row r="70" spans="1:41">
      <c r="A70" s="13"/>
      <c r="B70" s="21"/>
      <c r="C70" s="22"/>
      <c r="D70" s="22"/>
      <c r="E70" s="22"/>
      <c r="F70" s="3"/>
      <c r="G70" s="12"/>
      <c r="H70" s="3"/>
      <c r="I70" s="13">
        <f t="shared" si="2"/>
        <v>112</v>
      </c>
      <c r="J70" s="16"/>
      <c r="K70" s="16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23"/>
      <c r="Y70" s="24"/>
      <c r="Z70" s="25"/>
      <c r="AA70" s="24"/>
      <c r="AB70" s="24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6">
        <f t="shared" si="3"/>
        <v>0</v>
      </c>
    </row>
    <row r="71" spans="1:41">
      <c r="A71" s="13"/>
      <c r="B71" s="21"/>
      <c r="C71" s="22"/>
      <c r="D71" s="22"/>
      <c r="E71" s="22"/>
      <c r="F71" s="3"/>
      <c r="G71" s="12"/>
      <c r="H71" s="3"/>
      <c r="I71" s="13">
        <f t="shared" si="2"/>
        <v>112</v>
      </c>
      <c r="J71" s="16"/>
      <c r="K71" s="16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23"/>
      <c r="Y71" s="24"/>
      <c r="Z71" s="25"/>
      <c r="AA71" s="24"/>
      <c r="AB71" s="24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6">
        <f t="shared" si="3"/>
        <v>0</v>
      </c>
    </row>
    <row r="72" spans="1:41">
      <c r="A72" s="13"/>
      <c r="B72" s="21"/>
      <c r="C72" s="22"/>
      <c r="D72" s="22"/>
      <c r="E72" s="22"/>
      <c r="F72" s="3"/>
      <c r="G72" s="12"/>
      <c r="H72" s="3"/>
      <c r="I72" s="13">
        <f t="shared" si="2"/>
        <v>112</v>
      </c>
      <c r="J72" s="16"/>
      <c r="K72" s="16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23"/>
      <c r="Y72" s="24"/>
      <c r="Z72" s="25"/>
      <c r="AA72" s="24"/>
      <c r="AB72" s="24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6">
        <f t="shared" si="3"/>
        <v>0</v>
      </c>
    </row>
    <row r="73" spans="1:41">
      <c r="A73" s="13"/>
      <c r="B73" s="21"/>
      <c r="C73" s="22"/>
      <c r="D73" s="22"/>
      <c r="E73" s="22"/>
      <c r="F73" s="3"/>
      <c r="G73" s="12"/>
      <c r="H73" s="3"/>
      <c r="I73" s="13">
        <f t="shared" si="2"/>
        <v>112</v>
      </c>
      <c r="J73" s="16"/>
      <c r="K73" s="16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23"/>
      <c r="Y73" s="24"/>
      <c r="Z73" s="25"/>
      <c r="AA73" s="24"/>
      <c r="AB73" s="24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6">
        <f t="shared" si="3"/>
        <v>0</v>
      </c>
    </row>
    <row r="74" spans="1:41">
      <c r="A74" s="13"/>
      <c r="B74" s="21"/>
      <c r="C74" s="22"/>
      <c r="D74" s="22"/>
      <c r="E74" s="22"/>
      <c r="F74" s="3"/>
      <c r="G74" s="12"/>
      <c r="H74" s="3"/>
      <c r="I74" s="13">
        <f t="shared" si="2"/>
        <v>112</v>
      </c>
      <c r="J74" s="16"/>
      <c r="K74" s="16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23"/>
      <c r="Y74" s="24"/>
      <c r="Z74" s="25"/>
      <c r="AA74" s="24"/>
      <c r="AB74" s="24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6">
        <f t="shared" si="3"/>
        <v>0</v>
      </c>
    </row>
    <row r="75" spans="1:41">
      <c r="A75" s="13"/>
      <c r="B75" s="21"/>
      <c r="C75" s="22"/>
      <c r="D75" s="22"/>
      <c r="E75" s="22"/>
      <c r="F75" s="3"/>
      <c r="G75" s="12"/>
      <c r="H75" s="3"/>
      <c r="I75" s="13">
        <f t="shared" si="2"/>
        <v>112</v>
      </c>
      <c r="J75" s="16"/>
      <c r="K75" s="16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23"/>
      <c r="Y75" s="24"/>
      <c r="Z75" s="25"/>
      <c r="AA75" s="24"/>
      <c r="AB75" s="24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6">
        <f t="shared" si="3"/>
        <v>0</v>
      </c>
    </row>
    <row r="76" spans="1:41">
      <c r="A76" s="13"/>
      <c r="B76" s="21"/>
      <c r="C76" s="22"/>
      <c r="D76" s="22"/>
      <c r="E76" s="22"/>
      <c r="F76" s="3"/>
      <c r="G76" s="12"/>
      <c r="H76" s="3"/>
      <c r="I76" s="13">
        <f t="shared" si="2"/>
        <v>112</v>
      </c>
      <c r="J76" s="16"/>
      <c r="K76" s="16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23"/>
      <c r="Y76" s="24"/>
      <c r="Z76" s="25"/>
      <c r="AA76" s="24"/>
      <c r="AB76" s="24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6">
        <f t="shared" si="3"/>
        <v>0</v>
      </c>
    </row>
    <row r="77" spans="1:41">
      <c r="A77" s="13"/>
      <c r="B77" s="21"/>
      <c r="C77" s="22"/>
      <c r="D77" s="22"/>
      <c r="E77" s="22"/>
      <c r="F77" s="3"/>
      <c r="G77" s="12"/>
      <c r="H77" s="3"/>
      <c r="I77" s="13">
        <f t="shared" si="2"/>
        <v>112</v>
      </c>
      <c r="J77" s="16"/>
      <c r="K77" s="16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23"/>
      <c r="Y77" s="24"/>
      <c r="Z77" s="25"/>
      <c r="AA77" s="24"/>
      <c r="AB77" s="24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6">
        <f t="shared" si="3"/>
        <v>0</v>
      </c>
    </row>
    <row r="78" spans="1:41">
      <c r="A78" s="13"/>
      <c r="B78" s="21"/>
      <c r="C78" s="22"/>
      <c r="D78" s="22"/>
      <c r="E78" s="22"/>
      <c r="F78" s="3"/>
      <c r="G78" s="12"/>
      <c r="H78" s="3"/>
      <c r="I78" s="13">
        <f t="shared" si="2"/>
        <v>112</v>
      </c>
      <c r="J78" s="16"/>
      <c r="K78" s="16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23"/>
      <c r="Y78" s="24"/>
      <c r="Z78" s="25"/>
      <c r="AA78" s="24"/>
      <c r="AB78" s="24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6">
        <f t="shared" si="3"/>
        <v>0</v>
      </c>
    </row>
    <row r="79" spans="1:41">
      <c r="A79" s="13"/>
      <c r="B79" s="21"/>
      <c r="C79" s="22"/>
      <c r="D79" s="22"/>
      <c r="E79" s="22"/>
      <c r="F79" s="3"/>
      <c r="G79" s="12"/>
      <c r="H79" s="3"/>
      <c r="I79" s="13">
        <f t="shared" si="2"/>
        <v>112</v>
      </c>
      <c r="J79" s="16"/>
      <c r="K79" s="16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23"/>
      <c r="Y79" s="24"/>
      <c r="Z79" s="25"/>
      <c r="AA79" s="24"/>
      <c r="AB79" s="24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6">
        <f t="shared" si="3"/>
        <v>0</v>
      </c>
    </row>
    <row r="80" spans="1:41">
      <c r="A80" s="13"/>
      <c r="B80" s="21"/>
      <c r="C80" s="22"/>
      <c r="D80" s="22"/>
      <c r="E80" s="22"/>
      <c r="F80" s="3"/>
      <c r="G80" s="12"/>
      <c r="H80" s="3"/>
      <c r="I80" s="13">
        <f t="shared" si="2"/>
        <v>112</v>
      </c>
      <c r="J80" s="16"/>
      <c r="K80" s="16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23"/>
      <c r="Y80" s="24"/>
      <c r="Z80" s="25"/>
      <c r="AA80" s="24"/>
      <c r="AB80" s="24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6">
        <f t="shared" si="3"/>
        <v>0</v>
      </c>
    </row>
    <row r="81" spans="1:41">
      <c r="A81" s="13"/>
      <c r="B81" s="21"/>
      <c r="C81" s="22"/>
      <c r="D81" s="22"/>
      <c r="E81" s="22"/>
      <c r="F81" s="3"/>
      <c r="G81" s="12"/>
      <c r="H81" s="3"/>
      <c r="I81" s="13">
        <f t="shared" si="2"/>
        <v>112</v>
      </c>
      <c r="J81" s="16"/>
      <c r="K81" s="16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23"/>
      <c r="Y81" s="24"/>
      <c r="Z81" s="25"/>
      <c r="AA81" s="24"/>
      <c r="AB81" s="24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6">
        <f t="shared" si="3"/>
        <v>0</v>
      </c>
    </row>
    <row r="82" spans="1:41">
      <c r="A82" s="13"/>
      <c r="B82" s="21"/>
      <c r="C82" s="22"/>
      <c r="D82" s="22"/>
      <c r="E82" s="22"/>
      <c r="F82" s="3"/>
      <c r="G82" s="12"/>
      <c r="H82" s="3"/>
      <c r="I82" s="13">
        <f t="shared" si="2"/>
        <v>112</v>
      </c>
      <c r="J82" s="16"/>
      <c r="K82" s="16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23"/>
      <c r="Y82" s="24"/>
      <c r="Z82" s="25"/>
      <c r="AA82" s="24"/>
      <c r="AB82" s="24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6">
        <f t="shared" si="3"/>
        <v>0</v>
      </c>
    </row>
    <row r="83" spans="1:41">
      <c r="A83" s="13"/>
      <c r="B83" s="21"/>
      <c r="C83" s="22"/>
      <c r="D83" s="22"/>
      <c r="E83" s="22"/>
      <c r="F83" s="3"/>
      <c r="G83" s="12"/>
      <c r="H83" s="3"/>
      <c r="I83" s="13">
        <f t="shared" si="2"/>
        <v>112</v>
      </c>
      <c r="J83" s="16"/>
      <c r="K83" s="16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23"/>
      <c r="Y83" s="24"/>
      <c r="Z83" s="25"/>
      <c r="AA83" s="24"/>
      <c r="AB83" s="24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6">
        <f t="shared" si="3"/>
        <v>0</v>
      </c>
    </row>
    <row r="84" spans="1:41">
      <c r="A84" s="13"/>
      <c r="B84" s="21"/>
      <c r="C84" s="22"/>
      <c r="D84" s="22"/>
      <c r="E84" s="22"/>
      <c r="F84" s="3"/>
      <c r="G84" s="12"/>
      <c r="H84" s="3"/>
      <c r="I84" s="13">
        <f t="shared" si="2"/>
        <v>112</v>
      </c>
      <c r="J84" s="16"/>
      <c r="K84" s="16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23"/>
      <c r="Y84" s="24"/>
      <c r="Z84" s="25"/>
      <c r="AA84" s="24"/>
      <c r="AB84" s="24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6">
        <f t="shared" si="3"/>
        <v>0</v>
      </c>
    </row>
    <row r="85" spans="1:41">
      <c r="A85" s="13"/>
      <c r="B85" s="21"/>
      <c r="C85" s="22"/>
      <c r="D85" s="22"/>
      <c r="E85" s="22"/>
      <c r="F85" s="3"/>
      <c r="G85" s="12"/>
      <c r="H85" s="3"/>
      <c r="I85" s="13">
        <f t="shared" si="2"/>
        <v>112</v>
      </c>
      <c r="J85" s="16"/>
      <c r="K85" s="16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23"/>
      <c r="Y85" s="24"/>
      <c r="Z85" s="25"/>
      <c r="AA85" s="24"/>
      <c r="AB85" s="24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6">
        <f t="shared" si="3"/>
        <v>0</v>
      </c>
    </row>
    <row r="86" spans="1:41">
      <c r="A86" s="13"/>
      <c r="B86" s="21"/>
      <c r="C86" s="22"/>
      <c r="D86" s="22"/>
      <c r="E86" s="22"/>
      <c r="F86" s="3"/>
      <c r="G86" s="12"/>
      <c r="H86" s="3"/>
      <c r="I86" s="13">
        <f t="shared" si="2"/>
        <v>112</v>
      </c>
      <c r="J86" s="16"/>
      <c r="K86" s="16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23"/>
      <c r="Y86" s="24"/>
      <c r="Z86" s="25"/>
      <c r="AA86" s="24"/>
      <c r="AB86" s="24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6">
        <f t="shared" si="3"/>
        <v>0</v>
      </c>
    </row>
    <row r="87" spans="1:41">
      <c r="A87" s="13"/>
      <c r="B87" s="21"/>
      <c r="C87" s="22"/>
      <c r="D87" s="22"/>
      <c r="E87" s="22"/>
      <c r="F87" s="3"/>
      <c r="G87" s="12"/>
      <c r="H87" s="3"/>
      <c r="I87" s="13">
        <f t="shared" si="2"/>
        <v>112</v>
      </c>
      <c r="J87" s="16"/>
      <c r="K87" s="16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23"/>
      <c r="Y87" s="24"/>
      <c r="Z87" s="25"/>
      <c r="AA87" s="24"/>
      <c r="AB87" s="24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6">
        <f t="shared" si="3"/>
        <v>0</v>
      </c>
    </row>
    <row r="88" spans="1:41">
      <c r="A88" s="13"/>
      <c r="B88" s="21"/>
      <c r="C88" s="22"/>
      <c r="D88" s="22"/>
      <c r="E88" s="22"/>
      <c r="F88" s="3"/>
      <c r="G88" s="12"/>
      <c r="H88" s="3"/>
      <c r="I88" s="13">
        <f t="shared" si="2"/>
        <v>112</v>
      </c>
      <c r="J88" s="16"/>
      <c r="K88" s="16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23"/>
      <c r="Y88" s="24"/>
      <c r="Z88" s="25"/>
      <c r="AA88" s="24"/>
      <c r="AB88" s="24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6">
        <f t="shared" si="3"/>
        <v>0</v>
      </c>
    </row>
    <row r="89" spans="1:41">
      <c r="A89" s="13"/>
      <c r="B89" s="21"/>
      <c r="C89" s="22"/>
      <c r="D89" s="22"/>
      <c r="E89" s="22"/>
      <c r="F89" s="3"/>
      <c r="G89" s="12"/>
      <c r="H89" s="3"/>
      <c r="I89" s="13">
        <f t="shared" si="2"/>
        <v>112</v>
      </c>
      <c r="J89" s="16"/>
      <c r="K89" s="16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23"/>
      <c r="Y89" s="24"/>
      <c r="Z89" s="25"/>
      <c r="AA89" s="24"/>
      <c r="AB89" s="24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6">
        <f t="shared" si="3"/>
        <v>0</v>
      </c>
    </row>
    <row r="90" spans="1:41">
      <c r="A90" s="13"/>
      <c r="B90" s="21"/>
      <c r="C90" s="22"/>
      <c r="D90" s="22"/>
      <c r="E90" s="22"/>
      <c r="F90" s="3"/>
      <c r="G90" s="12"/>
      <c r="H90" s="3"/>
      <c r="I90" s="13">
        <f t="shared" si="2"/>
        <v>112</v>
      </c>
      <c r="J90" s="16"/>
      <c r="K90" s="16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23"/>
      <c r="Y90" s="24"/>
      <c r="Z90" s="25"/>
      <c r="AA90" s="24"/>
      <c r="AB90" s="24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6">
        <f t="shared" si="3"/>
        <v>0</v>
      </c>
    </row>
    <row r="91" spans="1:41">
      <c r="A91" s="13"/>
      <c r="B91" s="21"/>
      <c r="C91" s="22"/>
      <c r="D91" s="22"/>
      <c r="E91" s="22"/>
      <c r="F91" s="3"/>
      <c r="G91" s="12"/>
      <c r="H91" s="3"/>
      <c r="I91" s="13">
        <f t="shared" si="2"/>
        <v>112</v>
      </c>
      <c r="J91" s="16"/>
      <c r="K91" s="16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23"/>
      <c r="Y91" s="24"/>
      <c r="Z91" s="25"/>
      <c r="AA91" s="24"/>
      <c r="AB91" s="24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6">
        <f t="shared" si="3"/>
        <v>0</v>
      </c>
    </row>
    <row r="92" spans="1:41">
      <c r="A92" s="13"/>
      <c r="B92" s="21"/>
      <c r="C92" s="22"/>
      <c r="D92" s="22"/>
      <c r="E92" s="22"/>
      <c r="F92" s="3"/>
      <c r="G92" s="12"/>
      <c r="H92" s="3"/>
      <c r="I92" s="13">
        <f t="shared" si="2"/>
        <v>112</v>
      </c>
      <c r="J92" s="16"/>
      <c r="K92" s="16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23"/>
      <c r="Y92" s="24"/>
      <c r="Z92" s="25"/>
      <c r="AA92" s="24"/>
      <c r="AB92" s="24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6">
        <f t="shared" si="3"/>
        <v>0</v>
      </c>
    </row>
    <row r="93" spans="1:41">
      <c r="A93" s="13"/>
      <c r="B93" s="21"/>
      <c r="C93" s="22"/>
      <c r="D93" s="22"/>
      <c r="E93" s="22"/>
      <c r="F93" s="3"/>
      <c r="G93" s="12"/>
      <c r="H93" s="3"/>
      <c r="I93" s="13">
        <f t="shared" si="2"/>
        <v>112</v>
      </c>
      <c r="J93" s="16"/>
      <c r="K93" s="16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23"/>
      <c r="Y93" s="24"/>
      <c r="Z93" s="25"/>
      <c r="AA93" s="24"/>
      <c r="AB93" s="24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6">
        <f t="shared" si="3"/>
        <v>0</v>
      </c>
    </row>
    <row r="94" spans="1:41">
      <c r="A94" s="13"/>
      <c r="B94" s="21"/>
      <c r="C94" s="22"/>
      <c r="D94" s="22"/>
      <c r="E94" s="22"/>
      <c r="F94" s="3"/>
      <c r="G94" s="12"/>
      <c r="H94" s="3"/>
      <c r="I94" s="13">
        <f t="shared" si="2"/>
        <v>112</v>
      </c>
      <c r="J94" s="16"/>
      <c r="K94" s="16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23"/>
      <c r="Y94" s="24"/>
      <c r="Z94" s="25"/>
      <c r="AA94" s="24"/>
      <c r="AB94" s="24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6">
        <f t="shared" si="3"/>
        <v>0</v>
      </c>
    </row>
    <row r="95" spans="1:41">
      <c r="A95" s="13"/>
      <c r="B95" s="21"/>
      <c r="C95" s="22"/>
      <c r="D95" s="22"/>
      <c r="E95" s="22"/>
      <c r="F95" s="3"/>
      <c r="G95" s="12"/>
      <c r="H95" s="3"/>
      <c r="I95" s="13">
        <f t="shared" si="2"/>
        <v>112</v>
      </c>
      <c r="J95" s="16"/>
      <c r="K95" s="16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23"/>
      <c r="Y95" s="24"/>
      <c r="Z95" s="25"/>
      <c r="AA95" s="24"/>
      <c r="AB95" s="24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6">
        <f t="shared" si="3"/>
        <v>0</v>
      </c>
    </row>
    <row r="96" spans="1:41">
      <c r="A96" s="13"/>
      <c r="B96" s="21"/>
      <c r="C96" s="22"/>
      <c r="D96" s="22"/>
      <c r="E96" s="22"/>
      <c r="F96" s="3"/>
      <c r="G96" s="12"/>
      <c r="H96" s="3"/>
      <c r="I96" s="13">
        <f t="shared" si="2"/>
        <v>112</v>
      </c>
      <c r="J96" s="16"/>
      <c r="K96" s="16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23"/>
      <c r="Y96" s="24"/>
      <c r="Z96" s="25"/>
      <c r="AA96" s="24"/>
      <c r="AB96" s="24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6">
        <f t="shared" si="3"/>
        <v>0</v>
      </c>
    </row>
    <row r="97" spans="1:41">
      <c r="A97" s="13"/>
      <c r="B97" s="21"/>
      <c r="C97" s="22"/>
      <c r="D97" s="22"/>
      <c r="E97" s="22"/>
      <c r="F97" s="3"/>
      <c r="G97" s="12"/>
      <c r="H97" s="3"/>
      <c r="I97" s="13">
        <f t="shared" si="2"/>
        <v>112</v>
      </c>
      <c r="J97" s="16"/>
      <c r="K97" s="16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23"/>
      <c r="Y97" s="24"/>
      <c r="Z97" s="25"/>
      <c r="AA97" s="24"/>
      <c r="AB97" s="24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6">
        <f t="shared" si="3"/>
        <v>0</v>
      </c>
    </row>
    <row r="98" spans="1:41">
      <c r="A98" s="13"/>
      <c r="B98" s="21"/>
      <c r="C98" s="22"/>
      <c r="D98" s="22"/>
      <c r="E98" s="22"/>
      <c r="F98" s="3"/>
      <c r="G98" s="12"/>
      <c r="H98" s="3"/>
      <c r="I98" s="13">
        <f t="shared" si="2"/>
        <v>112</v>
      </c>
      <c r="J98" s="16"/>
      <c r="K98" s="16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23"/>
      <c r="Y98" s="24"/>
      <c r="Z98" s="25"/>
      <c r="AA98" s="24"/>
      <c r="AB98" s="24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6">
        <f t="shared" si="3"/>
        <v>0</v>
      </c>
    </row>
    <row r="99" spans="1:41">
      <c r="A99" s="13"/>
      <c r="B99" s="21"/>
      <c r="C99" s="22"/>
      <c r="D99" s="22"/>
      <c r="E99" s="22"/>
      <c r="F99" s="3"/>
      <c r="G99" s="12"/>
      <c r="H99" s="3"/>
      <c r="I99" s="13">
        <f t="shared" si="2"/>
        <v>112</v>
      </c>
      <c r="J99" s="16"/>
      <c r="K99" s="16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23"/>
      <c r="Y99" s="24"/>
      <c r="Z99" s="25"/>
      <c r="AA99" s="24"/>
      <c r="AB99" s="24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6">
        <f t="shared" si="3"/>
        <v>0</v>
      </c>
    </row>
    <row r="100" spans="1:41">
      <c r="A100" s="13"/>
      <c r="B100" s="21"/>
      <c r="C100" s="22"/>
      <c r="D100" s="22"/>
      <c r="E100" s="22"/>
      <c r="F100" s="3"/>
      <c r="G100" s="12"/>
      <c r="H100" s="3"/>
      <c r="I100" s="13">
        <f t="shared" si="2"/>
        <v>112</v>
      </c>
      <c r="J100" s="16"/>
      <c r="K100" s="16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23"/>
      <c r="Y100" s="24"/>
      <c r="Z100" s="25"/>
      <c r="AA100" s="24"/>
      <c r="AB100" s="24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6">
        <f t="shared" si="3"/>
        <v>0</v>
      </c>
    </row>
    <row r="101" spans="1:41">
      <c r="A101" s="13"/>
      <c r="B101" s="21"/>
      <c r="C101" s="22"/>
      <c r="D101" s="22"/>
      <c r="E101" s="22"/>
      <c r="F101" s="3"/>
      <c r="G101" s="12"/>
      <c r="H101" s="3"/>
      <c r="I101" s="13">
        <f t="shared" si="2"/>
        <v>112</v>
      </c>
      <c r="J101" s="16"/>
      <c r="K101" s="16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23"/>
      <c r="Y101" s="24"/>
      <c r="Z101" s="25"/>
      <c r="AA101" s="24"/>
      <c r="AB101" s="24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6">
        <f t="shared" si="3"/>
        <v>0</v>
      </c>
    </row>
    <row r="102" spans="1:41">
      <c r="A102" s="13"/>
      <c r="B102" s="21"/>
      <c r="C102" s="22"/>
      <c r="D102" s="22"/>
      <c r="E102" s="22"/>
      <c r="F102" s="3"/>
      <c r="G102" s="12"/>
      <c r="H102" s="3"/>
      <c r="I102" s="13">
        <f t="shared" si="2"/>
        <v>112</v>
      </c>
      <c r="J102" s="16"/>
      <c r="K102" s="16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23"/>
      <c r="Y102" s="24"/>
      <c r="Z102" s="25"/>
      <c r="AA102" s="24"/>
      <c r="AB102" s="24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6">
        <f t="shared" si="3"/>
        <v>0</v>
      </c>
    </row>
    <row r="103" spans="1:41">
      <c r="A103" s="13"/>
      <c r="B103" s="21"/>
      <c r="C103" s="22"/>
      <c r="D103" s="22"/>
      <c r="E103" s="22"/>
      <c r="F103" s="3"/>
      <c r="G103" s="12"/>
      <c r="H103" s="3"/>
      <c r="I103" s="13">
        <f t="shared" si="2"/>
        <v>112</v>
      </c>
      <c r="J103" s="16"/>
      <c r="K103" s="16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23"/>
      <c r="Y103" s="24"/>
      <c r="Z103" s="25"/>
      <c r="AA103" s="24"/>
      <c r="AB103" s="24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6">
        <f t="shared" si="3"/>
        <v>0</v>
      </c>
    </row>
    <row r="104" spans="1:41">
      <c r="A104" s="13"/>
      <c r="B104" s="21"/>
      <c r="C104" s="22"/>
      <c r="D104" s="22"/>
      <c r="E104" s="22"/>
      <c r="F104" s="3"/>
      <c r="G104" s="12"/>
      <c r="H104" s="3"/>
      <c r="I104" s="13">
        <f t="shared" si="2"/>
        <v>112</v>
      </c>
      <c r="J104" s="16"/>
      <c r="K104" s="16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23"/>
      <c r="Y104" s="24"/>
      <c r="Z104" s="25"/>
      <c r="AA104" s="24"/>
      <c r="AB104" s="24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6">
        <f t="shared" si="3"/>
        <v>0</v>
      </c>
    </row>
    <row r="105" spans="1:41">
      <c r="A105" s="13"/>
      <c r="B105" s="21"/>
      <c r="C105" s="22"/>
      <c r="D105" s="22"/>
      <c r="E105" s="22"/>
      <c r="F105" s="3"/>
      <c r="G105" s="12"/>
      <c r="H105" s="3"/>
      <c r="I105" s="13">
        <f t="shared" si="2"/>
        <v>112</v>
      </c>
      <c r="J105" s="16"/>
      <c r="K105" s="16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23"/>
      <c r="Y105" s="24"/>
      <c r="Z105" s="25"/>
      <c r="AA105" s="24"/>
      <c r="AB105" s="24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6">
        <f t="shared" si="3"/>
        <v>0</v>
      </c>
    </row>
    <row r="106" spans="1:41">
      <c r="A106" s="13"/>
      <c r="B106" s="21"/>
      <c r="C106" s="22"/>
      <c r="D106" s="22"/>
      <c r="E106" s="22"/>
      <c r="F106" s="3"/>
      <c r="G106" s="12"/>
      <c r="H106" s="3"/>
      <c r="I106" s="13">
        <f t="shared" si="2"/>
        <v>112</v>
      </c>
      <c r="J106" s="16"/>
      <c r="K106" s="16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23"/>
      <c r="Y106" s="24"/>
      <c r="Z106" s="25"/>
      <c r="AA106" s="24"/>
      <c r="AB106" s="24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6">
        <f t="shared" si="3"/>
        <v>0</v>
      </c>
    </row>
    <row r="107" spans="1:41">
      <c r="A107" s="13"/>
      <c r="B107" s="21"/>
      <c r="C107" s="22"/>
      <c r="D107" s="22"/>
      <c r="E107" s="22"/>
      <c r="F107" s="3"/>
      <c r="G107" s="12"/>
      <c r="H107" s="3"/>
      <c r="I107" s="13">
        <f t="shared" si="2"/>
        <v>112</v>
      </c>
      <c r="J107" s="16"/>
      <c r="K107" s="16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23"/>
      <c r="Y107" s="24"/>
      <c r="Z107" s="25"/>
      <c r="AA107" s="24"/>
      <c r="AB107" s="24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6">
        <f t="shared" si="3"/>
        <v>0</v>
      </c>
    </row>
    <row r="108" spans="1:41">
      <c r="A108" s="13"/>
      <c r="B108" s="21"/>
      <c r="C108" s="22"/>
      <c r="D108" s="22"/>
      <c r="E108" s="22"/>
      <c r="F108" s="3"/>
      <c r="G108" s="12"/>
      <c r="H108" s="3"/>
      <c r="I108" s="13">
        <f t="shared" si="2"/>
        <v>112</v>
      </c>
      <c r="J108" s="16"/>
      <c r="K108" s="16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23"/>
      <c r="Y108" s="24"/>
      <c r="Z108" s="25"/>
      <c r="AA108" s="24"/>
      <c r="AB108" s="24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6">
        <f t="shared" si="3"/>
        <v>0</v>
      </c>
    </row>
    <row r="109" spans="1:41">
      <c r="A109" s="13"/>
      <c r="B109" s="21"/>
      <c r="C109" s="22"/>
      <c r="D109" s="22"/>
      <c r="E109" s="22"/>
      <c r="F109" s="3"/>
      <c r="G109" s="12"/>
      <c r="H109" s="3"/>
      <c r="I109" s="13">
        <f t="shared" si="2"/>
        <v>112</v>
      </c>
      <c r="J109" s="16"/>
      <c r="K109" s="16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23"/>
      <c r="Y109" s="24"/>
      <c r="Z109" s="25"/>
      <c r="AA109" s="24"/>
      <c r="AB109" s="24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6">
        <f t="shared" si="3"/>
        <v>0</v>
      </c>
    </row>
    <row r="110" spans="1:41">
      <c r="A110" s="13"/>
      <c r="B110" s="21"/>
      <c r="C110" s="22"/>
      <c r="D110" s="22"/>
      <c r="E110" s="22"/>
      <c r="F110" s="3"/>
      <c r="G110" s="12"/>
      <c r="H110" s="3"/>
      <c r="I110" s="13">
        <f t="shared" si="2"/>
        <v>112</v>
      </c>
      <c r="J110" s="16"/>
      <c r="K110" s="16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23"/>
      <c r="Y110" s="24"/>
      <c r="Z110" s="25"/>
      <c r="AA110" s="24"/>
      <c r="AB110" s="24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6">
        <f t="shared" si="3"/>
        <v>0</v>
      </c>
    </row>
    <row r="111" spans="1:41">
      <c r="A111" s="13"/>
      <c r="B111" s="21"/>
      <c r="C111" s="22"/>
      <c r="D111" s="22"/>
      <c r="E111" s="22"/>
      <c r="F111" s="3"/>
      <c r="G111" s="12"/>
      <c r="H111" s="3"/>
      <c r="I111" s="13">
        <f t="shared" si="2"/>
        <v>112</v>
      </c>
      <c r="J111" s="16"/>
      <c r="K111" s="16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23"/>
      <c r="Y111" s="24"/>
      <c r="Z111" s="25"/>
      <c r="AA111" s="24"/>
      <c r="AB111" s="24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6">
        <f t="shared" si="3"/>
        <v>0</v>
      </c>
    </row>
    <row r="112" spans="1:41">
      <c r="A112" s="13"/>
      <c r="B112" s="21"/>
      <c r="C112" s="22"/>
      <c r="D112" s="22"/>
      <c r="E112" s="22"/>
      <c r="F112" s="3"/>
      <c r="G112" s="12"/>
      <c r="H112" s="3"/>
      <c r="I112" s="13">
        <f t="shared" si="2"/>
        <v>112</v>
      </c>
      <c r="J112" s="16"/>
      <c r="K112" s="16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23"/>
      <c r="Y112" s="24"/>
      <c r="Z112" s="25"/>
      <c r="AA112" s="24"/>
      <c r="AB112" s="24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6">
        <f t="shared" si="3"/>
        <v>0</v>
      </c>
    </row>
    <row r="113" spans="1:41">
      <c r="A113" s="13"/>
      <c r="B113" s="21"/>
      <c r="C113" s="22"/>
      <c r="D113" s="22"/>
      <c r="E113" s="22"/>
      <c r="F113" s="3"/>
      <c r="G113" s="12"/>
      <c r="H113" s="3"/>
      <c r="I113" s="13">
        <f t="shared" si="2"/>
        <v>112</v>
      </c>
      <c r="J113" s="16"/>
      <c r="K113" s="16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23"/>
      <c r="Y113" s="24"/>
      <c r="Z113" s="25"/>
      <c r="AA113" s="24"/>
      <c r="AB113" s="24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6">
        <f t="shared" si="3"/>
        <v>0</v>
      </c>
    </row>
    <row r="114" spans="1:41">
      <c r="A114" s="13"/>
      <c r="B114" s="21"/>
      <c r="C114" s="22"/>
      <c r="D114" s="22"/>
      <c r="E114" s="22"/>
      <c r="F114" s="3"/>
      <c r="G114" s="12"/>
      <c r="H114" s="3"/>
      <c r="I114" s="13">
        <f t="shared" si="2"/>
        <v>112</v>
      </c>
      <c r="J114" s="16"/>
      <c r="K114" s="16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23"/>
      <c r="Y114" s="24"/>
      <c r="Z114" s="25"/>
      <c r="AA114" s="24"/>
      <c r="AB114" s="24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6">
        <f t="shared" si="3"/>
        <v>0</v>
      </c>
    </row>
    <row r="115" spans="1:41">
      <c r="A115" s="13"/>
      <c r="B115" s="21"/>
      <c r="C115" s="22"/>
      <c r="D115" s="22"/>
      <c r="E115" s="22"/>
      <c r="F115" s="3"/>
      <c r="G115" s="12"/>
      <c r="H115" s="3"/>
      <c r="I115" s="13">
        <f t="shared" si="2"/>
        <v>112</v>
      </c>
      <c r="J115" s="16"/>
      <c r="K115" s="16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23"/>
      <c r="Y115" s="24"/>
      <c r="Z115" s="25"/>
      <c r="AA115" s="24"/>
      <c r="AB115" s="24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6">
        <f t="shared" si="3"/>
        <v>0</v>
      </c>
    </row>
    <row r="116" spans="1:41">
      <c r="A116" s="13"/>
      <c r="B116" s="21"/>
      <c r="C116" s="22"/>
      <c r="D116" s="22"/>
      <c r="E116" s="22"/>
      <c r="F116" s="3"/>
      <c r="G116" s="12"/>
      <c r="H116" s="3"/>
      <c r="I116" s="13">
        <f t="shared" si="2"/>
        <v>112</v>
      </c>
      <c r="J116" s="16"/>
      <c r="K116" s="16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23"/>
      <c r="Y116" s="24"/>
      <c r="Z116" s="25"/>
      <c r="AA116" s="24"/>
      <c r="AB116" s="24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6">
        <f t="shared" si="3"/>
        <v>0</v>
      </c>
    </row>
    <row r="117" spans="1:41">
      <c r="A117" s="13"/>
      <c r="B117" s="21"/>
      <c r="C117" s="22"/>
      <c r="D117" s="22"/>
      <c r="E117" s="22"/>
      <c r="F117" s="3"/>
      <c r="G117" s="12"/>
      <c r="H117" s="3"/>
      <c r="I117" s="13">
        <f t="shared" si="2"/>
        <v>112</v>
      </c>
      <c r="J117" s="16"/>
      <c r="K117" s="16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23"/>
      <c r="Y117" s="24"/>
      <c r="Z117" s="25"/>
      <c r="AA117" s="24"/>
      <c r="AB117" s="24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6">
        <f t="shared" si="3"/>
        <v>0</v>
      </c>
    </row>
    <row r="118" spans="1:41">
      <c r="A118" s="13"/>
      <c r="B118" s="21"/>
      <c r="C118" s="22"/>
      <c r="D118" s="22"/>
      <c r="E118" s="22"/>
      <c r="F118" s="3"/>
      <c r="G118" s="12"/>
      <c r="H118" s="3"/>
      <c r="I118" s="13">
        <f t="shared" si="2"/>
        <v>112</v>
      </c>
      <c r="J118" s="16"/>
      <c r="K118" s="16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23"/>
      <c r="Y118" s="24"/>
      <c r="Z118" s="25"/>
      <c r="AA118" s="24"/>
      <c r="AB118" s="24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6">
        <f t="shared" si="3"/>
        <v>0</v>
      </c>
    </row>
    <row r="119" spans="1:41" ht="11.85" customHeight="1">
      <c r="A119" s="13"/>
      <c r="B119" s="21"/>
      <c r="C119" s="22"/>
      <c r="D119" s="22"/>
      <c r="E119" s="22"/>
      <c r="F119" s="3"/>
      <c r="G119" s="12"/>
      <c r="H119" s="3"/>
      <c r="I119" s="13">
        <f t="shared" si="2"/>
        <v>112</v>
      </c>
      <c r="J119" s="16"/>
      <c r="K119" s="16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23"/>
      <c r="Y119" s="24"/>
      <c r="Z119" s="25"/>
      <c r="AA119" s="24"/>
      <c r="AB119" s="24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6">
        <f t="shared" si="3"/>
        <v>0</v>
      </c>
    </row>
    <row r="120" spans="1:41" ht="11.85" customHeight="1">
      <c r="A120" s="13"/>
      <c r="B120" s="21"/>
      <c r="C120" s="22"/>
      <c r="D120" s="22"/>
      <c r="E120" s="22"/>
      <c r="F120" s="3"/>
      <c r="G120" s="12"/>
      <c r="H120" s="3"/>
      <c r="I120" s="13">
        <f t="shared" si="2"/>
        <v>112</v>
      </c>
      <c r="J120" s="16"/>
      <c r="K120" s="16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23"/>
      <c r="Y120" s="24"/>
      <c r="Z120" s="25"/>
      <c r="AA120" s="24"/>
      <c r="AB120" s="24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6">
        <f t="shared" si="3"/>
        <v>0</v>
      </c>
    </row>
    <row r="121" spans="1:41" ht="11.85" customHeight="1">
      <c r="A121" s="13"/>
      <c r="B121" s="21"/>
      <c r="C121" s="22"/>
      <c r="D121" s="22"/>
      <c r="E121" s="22"/>
      <c r="F121" s="3"/>
      <c r="G121" s="12"/>
      <c r="H121" s="3"/>
      <c r="I121" s="13">
        <f t="shared" si="2"/>
        <v>112</v>
      </c>
      <c r="J121" s="16"/>
      <c r="K121" s="16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23"/>
      <c r="Y121" s="24"/>
      <c r="Z121" s="25"/>
      <c r="AA121" s="24"/>
      <c r="AB121" s="24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6">
        <f t="shared" si="3"/>
        <v>0</v>
      </c>
    </row>
    <row r="122" spans="1:41" ht="11.85" customHeight="1">
      <c r="A122" s="13"/>
      <c r="B122" s="21"/>
      <c r="C122" s="22"/>
      <c r="D122" s="22"/>
      <c r="E122" s="22"/>
      <c r="F122" s="3"/>
      <c r="G122" s="12"/>
      <c r="H122" s="3"/>
      <c r="I122" s="13">
        <f t="shared" si="2"/>
        <v>112</v>
      </c>
      <c r="J122" s="16"/>
      <c r="K122" s="16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23"/>
      <c r="Y122" s="24"/>
      <c r="Z122" s="25"/>
      <c r="AA122" s="24"/>
      <c r="AB122" s="24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6">
        <f t="shared" si="3"/>
        <v>0</v>
      </c>
    </row>
    <row r="123" spans="1:41" ht="11.85" customHeight="1">
      <c r="A123" s="13"/>
      <c r="B123" s="21"/>
      <c r="C123" s="22"/>
      <c r="D123" s="22"/>
      <c r="E123" s="22"/>
      <c r="F123" s="3"/>
      <c r="G123" s="12"/>
      <c r="H123" s="3"/>
      <c r="I123" s="13">
        <f t="shared" si="2"/>
        <v>112</v>
      </c>
      <c r="J123" s="16"/>
      <c r="K123" s="16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23"/>
      <c r="Y123" s="24"/>
      <c r="Z123" s="25"/>
      <c r="AA123" s="24"/>
      <c r="AB123" s="24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6">
        <f t="shared" si="3"/>
        <v>0</v>
      </c>
    </row>
    <row r="124" spans="1:41" ht="11.85" customHeight="1">
      <c r="A124" s="13"/>
      <c r="B124" s="21"/>
      <c r="C124" s="22"/>
      <c r="D124" s="22"/>
      <c r="E124" s="22"/>
      <c r="F124" s="3"/>
      <c r="G124" s="12"/>
      <c r="H124" s="3"/>
      <c r="I124" s="13">
        <f t="shared" si="2"/>
        <v>112</v>
      </c>
      <c r="J124" s="16"/>
      <c r="K124" s="16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23"/>
      <c r="Y124" s="24"/>
      <c r="Z124" s="25"/>
      <c r="AA124" s="24"/>
      <c r="AB124" s="24"/>
      <c r="AC124" s="22"/>
      <c r="AD124" s="22"/>
      <c r="AE124" s="22"/>
      <c r="AF124" s="22"/>
      <c r="AG124" s="22"/>
      <c r="AH124" s="22"/>
      <c r="AI124" s="22"/>
      <c r="AJ124" s="22"/>
      <c r="AK124" s="22"/>
      <c r="AL124" s="27"/>
      <c r="AM124" s="27"/>
      <c r="AN124" s="27"/>
      <c r="AO124" s="26">
        <f t="shared" si="3"/>
        <v>0</v>
      </c>
    </row>
    <row r="125" spans="1:41" ht="11.85" customHeight="1">
      <c r="A125" s="13"/>
      <c r="B125" s="21"/>
      <c r="C125" s="22"/>
      <c r="D125" s="22"/>
      <c r="E125" s="22"/>
      <c r="F125" s="3"/>
      <c r="G125" s="12"/>
      <c r="H125" s="3"/>
      <c r="I125" s="13">
        <f t="shared" si="2"/>
        <v>112</v>
      </c>
      <c r="J125" s="16"/>
      <c r="K125" s="16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23"/>
      <c r="Y125" s="24"/>
      <c r="Z125" s="25"/>
      <c r="AA125" s="24"/>
      <c r="AB125" s="24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6">
        <f t="shared" si="3"/>
        <v>0</v>
      </c>
    </row>
    <row r="126" spans="1:41" ht="11.85" customHeight="1">
      <c r="A126" s="13"/>
      <c r="B126" s="21"/>
      <c r="C126" s="22"/>
      <c r="D126" s="22"/>
      <c r="E126" s="22"/>
      <c r="F126" s="3"/>
      <c r="G126" s="12"/>
      <c r="H126" s="3"/>
      <c r="I126" s="13">
        <f t="shared" si="2"/>
        <v>112</v>
      </c>
      <c r="J126" s="16"/>
      <c r="K126" s="16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23"/>
      <c r="Y126" s="24"/>
      <c r="Z126" s="25"/>
      <c r="AA126" s="24"/>
      <c r="AB126" s="24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6">
        <f t="shared" si="3"/>
        <v>0</v>
      </c>
    </row>
    <row r="127" spans="1:41" ht="11.85" customHeight="1">
      <c r="A127" s="13"/>
      <c r="B127" s="21"/>
      <c r="C127" s="22"/>
      <c r="D127" s="22"/>
      <c r="E127" s="22"/>
      <c r="F127" s="3"/>
      <c r="G127" s="12"/>
      <c r="H127" s="3"/>
      <c r="I127" s="13">
        <f t="shared" si="2"/>
        <v>112</v>
      </c>
      <c r="J127" s="16"/>
      <c r="K127" s="16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23"/>
      <c r="Y127" s="24"/>
      <c r="Z127" s="25"/>
      <c r="AA127" s="24"/>
      <c r="AB127" s="24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6">
        <f t="shared" si="3"/>
        <v>0</v>
      </c>
    </row>
    <row r="128" spans="1:41" ht="11.85" customHeight="1">
      <c r="A128" s="13"/>
      <c r="B128" s="21"/>
      <c r="C128" s="22"/>
      <c r="D128" s="22"/>
      <c r="E128" s="22"/>
      <c r="F128" s="3"/>
      <c r="G128" s="12"/>
      <c r="H128" s="3"/>
      <c r="I128" s="13">
        <f t="shared" si="2"/>
        <v>112</v>
      </c>
      <c r="J128" s="16"/>
      <c r="K128" s="16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23"/>
      <c r="Y128" s="24"/>
      <c r="Z128" s="25"/>
      <c r="AA128" s="24"/>
      <c r="AB128" s="24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6">
        <f t="shared" si="3"/>
        <v>0</v>
      </c>
    </row>
    <row r="129" spans="1:41" ht="11.85" customHeight="1">
      <c r="A129" s="13"/>
      <c r="B129" s="21"/>
      <c r="C129" s="22"/>
      <c r="D129" s="22"/>
      <c r="E129" s="22"/>
      <c r="F129" s="3"/>
      <c r="G129" s="12"/>
      <c r="H129" s="3"/>
      <c r="I129" s="13">
        <f t="shared" si="2"/>
        <v>112</v>
      </c>
      <c r="J129" s="16"/>
      <c r="K129" s="16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23"/>
      <c r="Y129" s="24"/>
      <c r="Z129" s="25"/>
      <c r="AA129" s="24"/>
      <c r="AB129" s="24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6">
        <f t="shared" si="3"/>
        <v>0</v>
      </c>
    </row>
    <row r="130" spans="1:41" ht="11.85" customHeight="1">
      <c r="A130" s="13"/>
      <c r="B130" s="21"/>
      <c r="C130" s="22"/>
      <c r="D130" s="22"/>
      <c r="E130" s="22"/>
      <c r="F130" s="3"/>
      <c r="G130" s="12"/>
      <c r="H130" s="3"/>
      <c r="I130" s="13">
        <f t="shared" si="2"/>
        <v>112</v>
      </c>
      <c r="J130" s="16"/>
      <c r="K130" s="16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23"/>
      <c r="Y130" s="24"/>
      <c r="Z130" s="25"/>
      <c r="AA130" s="24"/>
      <c r="AB130" s="24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6">
        <f t="shared" si="3"/>
        <v>0</v>
      </c>
    </row>
    <row r="131" spans="1:41" ht="11.85" customHeight="1">
      <c r="A131" s="13"/>
      <c r="B131" s="21"/>
      <c r="C131" s="22"/>
      <c r="D131" s="22"/>
      <c r="E131" s="22"/>
      <c r="F131" s="3"/>
      <c r="G131" s="12"/>
      <c r="H131" s="3"/>
      <c r="I131" s="13">
        <f t="shared" ref="I131:I194" si="4">(2012)-YEAR(H131)</f>
        <v>112</v>
      </c>
      <c r="J131" s="16"/>
      <c r="K131" s="16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23"/>
      <c r="Y131" s="24"/>
      <c r="Z131" s="25"/>
      <c r="AA131" s="24"/>
      <c r="AB131" s="24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6">
        <f t="shared" si="3"/>
        <v>0</v>
      </c>
    </row>
    <row r="132" spans="1:41" ht="11.85" customHeight="1">
      <c r="A132" s="13"/>
      <c r="B132" s="21"/>
      <c r="C132" s="22"/>
      <c r="D132" s="22"/>
      <c r="E132" s="22"/>
      <c r="F132" s="3"/>
      <c r="G132" s="12"/>
      <c r="H132" s="3"/>
      <c r="I132" s="13">
        <f t="shared" si="4"/>
        <v>112</v>
      </c>
      <c r="J132" s="16"/>
      <c r="K132" s="16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23"/>
      <c r="Y132" s="24"/>
      <c r="Z132" s="25"/>
      <c r="AA132" s="24"/>
      <c r="AB132" s="24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6">
        <f t="shared" si="3"/>
        <v>0</v>
      </c>
    </row>
    <row r="133" spans="1:41" ht="11.85" customHeight="1">
      <c r="A133" s="13"/>
      <c r="B133" s="21"/>
      <c r="C133" s="22"/>
      <c r="D133" s="22"/>
      <c r="E133" s="22"/>
      <c r="F133" s="3"/>
      <c r="G133" s="12"/>
      <c r="H133" s="3"/>
      <c r="I133" s="13">
        <f t="shared" si="4"/>
        <v>112</v>
      </c>
      <c r="J133" s="16"/>
      <c r="K133" s="16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23"/>
      <c r="Y133" s="24"/>
      <c r="Z133" s="25"/>
      <c r="AA133" s="24"/>
      <c r="AB133" s="24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6">
        <f t="shared" ref="AO133:AO196" si="5">SUM(AC133:AN133)</f>
        <v>0</v>
      </c>
    </row>
    <row r="134" spans="1:41" ht="11.85" customHeight="1">
      <c r="A134" s="13"/>
      <c r="B134" s="21"/>
      <c r="C134" s="22"/>
      <c r="D134" s="22"/>
      <c r="E134" s="22"/>
      <c r="F134" s="3"/>
      <c r="G134" s="12"/>
      <c r="H134" s="3"/>
      <c r="I134" s="13">
        <f t="shared" si="4"/>
        <v>112</v>
      </c>
      <c r="J134" s="16"/>
      <c r="K134" s="16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23"/>
      <c r="Y134" s="24"/>
      <c r="Z134" s="25"/>
      <c r="AA134" s="24"/>
      <c r="AB134" s="24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6">
        <f t="shared" si="5"/>
        <v>0</v>
      </c>
    </row>
    <row r="135" spans="1:41" ht="11.85" customHeight="1">
      <c r="A135" s="13"/>
      <c r="B135" s="21"/>
      <c r="C135" s="22"/>
      <c r="D135" s="22"/>
      <c r="E135" s="22"/>
      <c r="F135" s="3"/>
      <c r="G135" s="12"/>
      <c r="H135" s="3"/>
      <c r="I135" s="13">
        <f t="shared" si="4"/>
        <v>112</v>
      </c>
      <c r="J135" s="16"/>
      <c r="K135" s="16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23"/>
      <c r="Y135" s="24"/>
      <c r="Z135" s="25"/>
      <c r="AA135" s="24"/>
      <c r="AB135" s="24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6">
        <f t="shared" si="5"/>
        <v>0</v>
      </c>
    </row>
    <row r="136" spans="1:41" ht="11.85" customHeight="1">
      <c r="A136" s="13"/>
      <c r="B136" s="21"/>
      <c r="C136" s="22"/>
      <c r="D136" s="22"/>
      <c r="E136" s="22"/>
      <c r="F136" s="3"/>
      <c r="G136" s="12"/>
      <c r="H136" s="3"/>
      <c r="I136" s="13">
        <f t="shared" si="4"/>
        <v>112</v>
      </c>
      <c r="J136" s="16"/>
      <c r="K136" s="16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23"/>
      <c r="Y136" s="24"/>
      <c r="Z136" s="25"/>
      <c r="AA136" s="24"/>
      <c r="AB136" s="24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6">
        <f t="shared" si="5"/>
        <v>0</v>
      </c>
    </row>
    <row r="137" spans="1:41" ht="11.85" customHeight="1">
      <c r="A137" s="13"/>
      <c r="B137" s="21"/>
      <c r="C137" s="22"/>
      <c r="D137" s="22"/>
      <c r="E137" s="22"/>
      <c r="F137" s="3"/>
      <c r="G137" s="12"/>
      <c r="H137" s="3"/>
      <c r="I137" s="13">
        <f t="shared" si="4"/>
        <v>112</v>
      </c>
      <c r="J137" s="16"/>
      <c r="K137" s="16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23"/>
      <c r="Y137" s="24"/>
      <c r="Z137" s="25"/>
      <c r="AA137" s="24"/>
      <c r="AB137" s="24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6">
        <f t="shared" si="5"/>
        <v>0</v>
      </c>
    </row>
    <row r="138" spans="1:41" ht="11.85" customHeight="1">
      <c r="A138" s="13"/>
      <c r="B138" s="21"/>
      <c r="C138" s="22"/>
      <c r="D138" s="22"/>
      <c r="E138" s="22"/>
      <c r="F138" s="3"/>
      <c r="G138" s="12"/>
      <c r="H138" s="3"/>
      <c r="I138" s="13">
        <f t="shared" si="4"/>
        <v>112</v>
      </c>
      <c r="J138" s="16"/>
      <c r="K138" s="16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23"/>
      <c r="Y138" s="24"/>
      <c r="Z138" s="25"/>
      <c r="AA138" s="24"/>
      <c r="AB138" s="24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6">
        <f t="shared" si="5"/>
        <v>0</v>
      </c>
    </row>
    <row r="139" spans="1:41" ht="11.85" customHeight="1">
      <c r="A139" s="13"/>
      <c r="B139" s="21"/>
      <c r="C139" s="22"/>
      <c r="D139" s="22"/>
      <c r="E139" s="22"/>
      <c r="F139" s="3"/>
      <c r="G139" s="12"/>
      <c r="H139" s="3"/>
      <c r="I139" s="13">
        <f t="shared" si="4"/>
        <v>112</v>
      </c>
      <c r="J139" s="16"/>
      <c r="K139" s="16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23"/>
      <c r="Y139" s="24"/>
      <c r="Z139" s="25"/>
      <c r="AA139" s="24"/>
      <c r="AB139" s="24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6">
        <f t="shared" si="5"/>
        <v>0</v>
      </c>
    </row>
    <row r="140" spans="1:41" ht="11.85" customHeight="1">
      <c r="A140" s="13"/>
      <c r="B140" s="21"/>
      <c r="C140" s="22"/>
      <c r="D140" s="22"/>
      <c r="E140" s="22"/>
      <c r="F140" s="3"/>
      <c r="G140" s="12"/>
      <c r="H140" s="3"/>
      <c r="I140" s="13">
        <f t="shared" si="4"/>
        <v>112</v>
      </c>
      <c r="J140" s="16"/>
      <c r="K140" s="16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23"/>
      <c r="Y140" s="24"/>
      <c r="Z140" s="25"/>
      <c r="AA140" s="24"/>
      <c r="AB140" s="24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6">
        <f t="shared" si="5"/>
        <v>0</v>
      </c>
    </row>
    <row r="141" spans="1:41" ht="11.85" customHeight="1">
      <c r="A141" s="13"/>
      <c r="B141" s="21"/>
      <c r="C141" s="22"/>
      <c r="D141" s="22"/>
      <c r="E141" s="22"/>
      <c r="F141" s="3"/>
      <c r="G141" s="12"/>
      <c r="H141" s="3"/>
      <c r="I141" s="13">
        <f t="shared" si="4"/>
        <v>112</v>
      </c>
      <c r="J141" s="16"/>
      <c r="K141" s="16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23"/>
      <c r="Y141" s="24"/>
      <c r="Z141" s="25"/>
      <c r="AA141" s="24"/>
      <c r="AB141" s="24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6">
        <f t="shared" si="5"/>
        <v>0</v>
      </c>
    </row>
    <row r="142" spans="1:41" ht="11.85" customHeight="1">
      <c r="A142" s="13"/>
      <c r="B142" s="21"/>
      <c r="C142" s="22"/>
      <c r="D142" s="22"/>
      <c r="E142" s="22"/>
      <c r="F142" s="3"/>
      <c r="G142" s="12"/>
      <c r="H142" s="3"/>
      <c r="I142" s="13">
        <f t="shared" si="4"/>
        <v>112</v>
      </c>
      <c r="J142" s="16"/>
      <c r="K142" s="16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23"/>
      <c r="Y142" s="24"/>
      <c r="Z142" s="25"/>
      <c r="AA142" s="24"/>
      <c r="AB142" s="24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6">
        <f t="shared" si="5"/>
        <v>0</v>
      </c>
    </row>
    <row r="143" spans="1:41" ht="11.85" customHeight="1">
      <c r="A143" s="13"/>
      <c r="B143" s="21"/>
      <c r="C143" s="22"/>
      <c r="D143" s="22"/>
      <c r="E143" s="22"/>
      <c r="F143" s="3"/>
      <c r="G143" s="12"/>
      <c r="H143" s="3"/>
      <c r="I143" s="13">
        <f t="shared" si="4"/>
        <v>112</v>
      </c>
      <c r="J143" s="16"/>
      <c r="K143" s="16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23"/>
      <c r="Y143" s="24"/>
      <c r="Z143" s="25"/>
      <c r="AA143" s="24"/>
      <c r="AB143" s="24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6">
        <f t="shared" si="5"/>
        <v>0</v>
      </c>
    </row>
    <row r="144" spans="1:41" ht="11.85" customHeight="1">
      <c r="A144" s="13"/>
      <c r="B144" s="21"/>
      <c r="C144" s="22"/>
      <c r="D144" s="22"/>
      <c r="E144" s="22"/>
      <c r="F144" s="3"/>
      <c r="G144" s="12"/>
      <c r="H144" s="3"/>
      <c r="I144" s="13">
        <f t="shared" si="4"/>
        <v>112</v>
      </c>
      <c r="J144" s="16"/>
      <c r="K144" s="16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23"/>
      <c r="Y144" s="24"/>
      <c r="Z144" s="25"/>
      <c r="AA144" s="24"/>
      <c r="AB144" s="24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6">
        <f t="shared" si="5"/>
        <v>0</v>
      </c>
    </row>
    <row r="145" spans="1:41" ht="11.85" customHeight="1">
      <c r="A145" s="13"/>
      <c r="B145" s="21"/>
      <c r="C145" s="22"/>
      <c r="D145" s="22"/>
      <c r="E145" s="22"/>
      <c r="F145" s="3"/>
      <c r="G145" s="12"/>
      <c r="H145" s="3"/>
      <c r="I145" s="13">
        <f t="shared" si="4"/>
        <v>112</v>
      </c>
      <c r="J145" s="16"/>
      <c r="K145" s="16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23"/>
      <c r="Y145" s="24"/>
      <c r="Z145" s="25"/>
      <c r="AA145" s="24"/>
      <c r="AB145" s="24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6">
        <f t="shared" si="5"/>
        <v>0</v>
      </c>
    </row>
    <row r="146" spans="1:41" ht="11.85" customHeight="1">
      <c r="A146" s="13"/>
      <c r="B146" s="21"/>
      <c r="C146" s="22"/>
      <c r="D146" s="22"/>
      <c r="E146" s="22"/>
      <c r="F146" s="3"/>
      <c r="G146" s="12"/>
      <c r="H146" s="3"/>
      <c r="I146" s="13">
        <f t="shared" si="4"/>
        <v>112</v>
      </c>
      <c r="J146" s="16"/>
      <c r="K146" s="16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23"/>
      <c r="Y146" s="24"/>
      <c r="Z146" s="25"/>
      <c r="AA146" s="24"/>
      <c r="AB146" s="24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6">
        <f t="shared" si="5"/>
        <v>0</v>
      </c>
    </row>
    <row r="147" spans="1:41" ht="11.85" customHeight="1">
      <c r="A147" s="13"/>
      <c r="B147" s="21"/>
      <c r="C147" s="22"/>
      <c r="D147" s="22"/>
      <c r="E147" s="22"/>
      <c r="F147" s="3"/>
      <c r="G147" s="12"/>
      <c r="H147" s="3"/>
      <c r="I147" s="13">
        <f t="shared" si="4"/>
        <v>112</v>
      </c>
      <c r="J147" s="16"/>
      <c r="K147" s="16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23"/>
      <c r="Y147" s="24"/>
      <c r="Z147" s="25"/>
      <c r="AA147" s="24"/>
      <c r="AB147" s="24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6">
        <f t="shared" si="5"/>
        <v>0</v>
      </c>
    </row>
    <row r="148" spans="1:41" ht="11.85" customHeight="1">
      <c r="A148" s="13"/>
      <c r="B148" s="21"/>
      <c r="C148" s="22"/>
      <c r="D148" s="22"/>
      <c r="E148" s="22"/>
      <c r="F148" s="3"/>
      <c r="G148" s="12"/>
      <c r="H148" s="3"/>
      <c r="I148" s="13">
        <f t="shared" si="4"/>
        <v>112</v>
      </c>
      <c r="J148" s="16"/>
      <c r="K148" s="16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23"/>
      <c r="Y148" s="24"/>
      <c r="Z148" s="25"/>
      <c r="AA148" s="24"/>
      <c r="AB148" s="24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6">
        <f t="shared" si="5"/>
        <v>0</v>
      </c>
    </row>
    <row r="149" spans="1:41" ht="11.85" customHeight="1">
      <c r="A149" s="13"/>
      <c r="B149" s="21"/>
      <c r="C149" s="22"/>
      <c r="D149" s="22"/>
      <c r="E149" s="22"/>
      <c r="F149" s="3"/>
      <c r="G149" s="12"/>
      <c r="H149" s="3"/>
      <c r="I149" s="13">
        <f t="shared" si="4"/>
        <v>112</v>
      </c>
      <c r="J149" s="16"/>
      <c r="K149" s="16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23"/>
      <c r="Y149" s="24"/>
      <c r="Z149" s="25"/>
      <c r="AA149" s="24"/>
      <c r="AB149" s="24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6">
        <f t="shared" si="5"/>
        <v>0</v>
      </c>
    </row>
    <row r="150" spans="1:41" ht="11.85" customHeight="1">
      <c r="A150" s="13"/>
      <c r="B150" s="21"/>
      <c r="C150" s="22"/>
      <c r="D150" s="22"/>
      <c r="E150" s="22"/>
      <c r="F150" s="3"/>
      <c r="G150" s="12"/>
      <c r="H150" s="3"/>
      <c r="I150" s="13">
        <f t="shared" si="4"/>
        <v>112</v>
      </c>
      <c r="J150" s="16"/>
      <c r="K150" s="16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23"/>
      <c r="Y150" s="24"/>
      <c r="Z150" s="25"/>
      <c r="AA150" s="24"/>
      <c r="AB150" s="24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6">
        <f t="shared" si="5"/>
        <v>0</v>
      </c>
    </row>
    <row r="151" spans="1:41" ht="11.85" customHeight="1">
      <c r="A151" s="13"/>
      <c r="B151" s="21"/>
      <c r="C151" s="22"/>
      <c r="D151" s="22"/>
      <c r="E151" s="22"/>
      <c r="F151" s="3"/>
      <c r="G151" s="12"/>
      <c r="H151" s="3"/>
      <c r="I151" s="13">
        <f t="shared" si="4"/>
        <v>112</v>
      </c>
      <c r="J151" s="16"/>
      <c r="K151" s="16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23"/>
      <c r="Y151" s="24"/>
      <c r="Z151" s="25"/>
      <c r="AA151" s="24"/>
      <c r="AB151" s="24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6">
        <f t="shared" si="5"/>
        <v>0</v>
      </c>
    </row>
    <row r="152" spans="1:41" ht="11.85" customHeight="1">
      <c r="A152" s="13"/>
      <c r="B152" s="21"/>
      <c r="C152" s="22"/>
      <c r="D152" s="22"/>
      <c r="E152" s="22"/>
      <c r="F152" s="3"/>
      <c r="G152" s="12"/>
      <c r="H152" s="3"/>
      <c r="I152" s="13">
        <f t="shared" si="4"/>
        <v>112</v>
      </c>
      <c r="J152" s="16"/>
      <c r="K152" s="16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23"/>
      <c r="Y152" s="24"/>
      <c r="Z152" s="25"/>
      <c r="AA152" s="24"/>
      <c r="AB152" s="24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6">
        <f t="shared" si="5"/>
        <v>0</v>
      </c>
    </row>
    <row r="153" spans="1:41" ht="11.85" customHeight="1">
      <c r="A153" s="13"/>
      <c r="B153" s="21"/>
      <c r="C153" s="22"/>
      <c r="D153" s="22"/>
      <c r="E153" s="22"/>
      <c r="F153" s="3"/>
      <c r="G153" s="12"/>
      <c r="H153" s="3"/>
      <c r="I153" s="13">
        <f t="shared" si="4"/>
        <v>112</v>
      </c>
      <c r="J153" s="16"/>
      <c r="K153" s="16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23"/>
      <c r="Y153" s="24"/>
      <c r="Z153" s="25"/>
      <c r="AA153" s="24"/>
      <c r="AB153" s="24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6">
        <f t="shared" si="5"/>
        <v>0</v>
      </c>
    </row>
    <row r="154" spans="1:41" ht="11.85" customHeight="1">
      <c r="A154" s="13"/>
      <c r="B154" s="21"/>
      <c r="C154" s="22"/>
      <c r="D154" s="22"/>
      <c r="E154" s="22"/>
      <c r="F154" s="3"/>
      <c r="G154" s="12"/>
      <c r="H154" s="3"/>
      <c r="I154" s="13">
        <f t="shared" si="4"/>
        <v>112</v>
      </c>
      <c r="J154" s="16"/>
      <c r="K154" s="16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23"/>
      <c r="Y154" s="28"/>
      <c r="Z154" s="25"/>
      <c r="AA154" s="24"/>
      <c r="AB154" s="24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6">
        <f t="shared" si="5"/>
        <v>0</v>
      </c>
    </row>
    <row r="155" spans="1:41" ht="11.85" customHeight="1">
      <c r="A155" s="13"/>
      <c r="B155" s="21"/>
      <c r="C155" s="22"/>
      <c r="D155" s="22"/>
      <c r="E155" s="22"/>
      <c r="F155" s="3"/>
      <c r="G155" s="12"/>
      <c r="H155" s="3"/>
      <c r="I155" s="13">
        <f t="shared" si="4"/>
        <v>112</v>
      </c>
      <c r="J155" s="16"/>
      <c r="K155" s="16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23"/>
      <c r="Y155" s="24"/>
      <c r="Z155" s="25"/>
      <c r="AA155" s="24"/>
      <c r="AB155" s="24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6">
        <f t="shared" si="5"/>
        <v>0</v>
      </c>
    </row>
    <row r="156" spans="1:41" ht="11.85" customHeight="1">
      <c r="A156" s="13"/>
      <c r="B156" s="21"/>
      <c r="C156" s="22"/>
      <c r="D156" s="22"/>
      <c r="E156" s="22"/>
      <c r="F156" s="3"/>
      <c r="G156" s="12"/>
      <c r="H156" s="3"/>
      <c r="I156" s="13">
        <f t="shared" si="4"/>
        <v>112</v>
      </c>
      <c r="J156" s="16"/>
      <c r="K156" s="16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23"/>
      <c r="Y156" s="28"/>
      <c r="Z156" s="25"/>
      <c r="AA156" s="24"/>
      <c r="AB156" s="24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6">
        <f t="shared" si="5"/>
        <v>0</v>
      </c>
    </row>
    <row r="157" spans="1:41" ht="11.85" customHeight="1">
      <c r="A157" s="13"/>
      <c r="B157" s="21"/>
      <c r="C157" s="22"/>
      <c r="D157" s="22"/>
      <c r="E157" s="22"/>
      <c r="F157" s="3"/>
      <c r="G157" s="12"/>
      <c r="H157" s="3"/>
      <c r="I157" s="13">
        <f t="shared" si="4"/>
        <v>112</v>
      </c>
      <c r="J157" s="16"/>
      <c r="K157" s="16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23"/>
      <c r="Y157" s="28"/>
      <c r="Z157" s="25"/>
      <c r="AA157" s="24"/>
      <c r="AB157" s="24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6">
        <f t="shared" si="5"/>
        <v>0</v>
      </c>
    </row>
    <row r="158" spans="1:41" ht="11.85" customHeight="1">
      <c r="A158" s="13"/>
      <c r="B158" s="21"/>
      <c r="C158" s="22"/>
      <c r="D158" s="22"/>
      <c r="E158" s="22"/>
      <c r="F158" s="3"/>
      <c r="G158" s="12"/>
      <c r="H158" s="3"/>
      <c r="I158" s="13">
        <f t="shared" si="4"/>
        <v>112</v>
      </c>
      <c r="J158" s="16"/>
      <c r="K158" s="16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23"/>
      <c r="Y158" s="28"/>
      <c r="Z158" s="25"/>
      <c r="AA158" s="24"/>
      <c r="AB158" s="24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6">
        <f t="shared" si="5"/>
        <v>0</v>
      </c>
    </row>
    <row r="159" spans="1:41" ht="11.85" customHeight="1">
      <c r="A159" s="13"/>
      <c r="B159" s="21"/>
      <c r="C159" s="22"/>
      <c r="D159" s="22"/>
      <c r="E159" s="22"/>
      <c r="F159" s="3"/>
      <c r="G159" s="12"/>
      <c r="H159" s="3"/>
      <c r="I159" s="13">
        <f t="shared" si="4"/>
        <v>112</v>
      </c>
      <c r="J159" s="16"/>
      <c r="K159" s="16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23"/>
      <c r="Y159" s="28"/>
      <c r="Z159" s="25"/>
      <c r="AA159" s="24"/>
      <c r="AB159" s="24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6">
        <f t="shared" si="5"/>
        <v>0</v>
      </c>
    </row>
    <row r="160" spans="1:41" ht="11.85" customHeight="1">
      <c r="A160" s="13"/>
      <c r="B160" s="21"/>
      <c r="C160" s="22"/>
      <c r="D160" s="22"/>
      <c r="E160" s="22"/>
      <c r="F160" s="3"/>
      <c r="G160" s="12"/>
      <c r="H160" s="3"/>
      <c r="I160" s="13">
        <f t="shared" si="4"/>
        <v>112</v>
      </c>
      <c r="J160" s="16"/>
      <c r="K160" s="16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23"/>
      <c r="Y160" s="28"/>
      <c r="Z160" s="25"/>
      <c r="AA160" s="24"/>
      <c r="AB160" s="24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6">
        <f t="shared" si="5"/>
        <v>0</v>
      </c>
    </row>
    <row r="161" spans="1:41" ht="11.85" customHeight="1">
      <c r="A161" s="13"/>
      <c r="B161" s="21"/>
      <c r="C161" s="22"/>
      <c r="D161" s="22"/>
      <c r="E161" s="22"/>
      <c r="F161" s="3"/>
      <c r="G161" s="12"/>
      <c r="H161" s="3"/>
      <c r="I161" s="13">
        <f t="shared" si="4"/>
        <v>112</v>
      </c>
      <c r="J161" s="16"/>
      <c r="K161" s="16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23"/>
      <c r="Y161" s="24"/>
      <c r="Z161" s="25"/>
      <c r="AA161" s="24"/>
      <c r="AB161" s="24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6">
        <f t="shared" si="5"/>
        <v>0</v>
      </c>
    </row>
    <row r="162" spans="1:41" ht="11.85" customHeight="1">
      <c r="A162" s="13"/>
      <c r="B162" s="21"/>
      <c r="C162" s="22"/>
      <c r="D162" s="22"/>
      <c r="E162" s="22"/>
      <c r="F162" s="3"/>
      <c r="G162" s="12"/>
      <c r="H162" s="3"/>
      <c r="I162" s="13">
        <f t="shared" si="4"/>
        <v>112</v>
      </c>
      <c r="J162" s="16"/>
      <c r="K162" s="16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23"/>
      <c r="Y162" s="24"/>
      <c r="Z162" s="25"/>
      <c r="AA162" s="24"/>
      <c r="AB162" s="24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6">
        <f t="shared" si="5"/>
        <v>0</v>
      </c>
    </row>
    <row r="163" spans="1:41" ht="11.85" customHeight="1">
      <c r="A163" s="13"/>
      <c r="B163" s="21"/>
      <c r="C163" s="22"/>
      <c r="D163" s="22"/>
      <c r="E163" s="22"/>
      <c r="F163" s="3"/>
      <c r="G163" s="12"/>
      <c r="H163" s="3"/>
      <c r="I163" s="13">
        <f t="shared" si="4"/>
        <v>112</v>
      </c>
      <c r="J163" s="16"/>
      <c r="K163" s="16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23"/>
      <c r="Y163" s="24"/>
      <c r="Z163" s="25"/>
      <c r="AA163" s="24"/>
      <c r="AB163" s="24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6">
        <f t="shared" si="5"/>
        <v>0</v>
      </c>
    </row>
    <row r="164" spans="1:41" ht="11.85" customHeight="1">
      <c r="A164" s="13"/>
      <c r="B164" s="21"/>
      <c r="C164" s="22"/>
      <c r="D164" s="22"/>
      <c r="E164" s="22"/>
      <c r="F164" s="3"/>
      <c r="G164" s="12"/>
      <c r="H164" s="3"/>
      <c r="I164" s="13">
        <f t="shared" si="4"/>
        <v>112</v>
      </c>
      <c r="J164" s="16"/>
      <c r="K164" s="16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23"/>
      <c r="Y164" s="24"/>
      <c r="Z164" s="25"/>
      <c r="AA164" s="24"/>
      <c r="AB164" s="24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6">
        <f t="shared" si="5"/>
        <v>0</v>
      </c>
    </row>
    <row r="165" spans="1:41" ht="11.85" customHeight="1">
      <c r="A165" s="13"/>
      <c r="B165" s="21"/>
      <c r="C165" s="22"/>
      <c r="D165" s="22"/>
      <c r="E165" s="22"/>
      <c r="F165" s="3"/>
      <c r="G165" s="12"/>
      <c r="H165" s="3"/>
      <c r="I165" s="13">
        <f t="shared" si="4"/>
        <v>112</v>
      </c>
      <c r="J165" s="16"/>
      <c r="K165" s="16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23"/>
      <c r="Y165" s="24"/>
      <c r="Z165" s="25"/>
      <c r="AA165" s="24"/>
      <c r="AB165" s="24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6">
        <f t="shared" si="5"/>
        <v>0</v>
      </c>
    </row>
    <row r="166" spans="1:41" ht="11.85" customHeight="1">
      <c r="A166" s="13"/>
      <c r="B166" s="21"/>
      <c r="C166" s="22"/>
      <c r="D166" s="22"/>
      <c r="E166" s="22"/>
      <c r="F166" s="3"/>
      <c r="G166" s="12"/>
      <c r="H166" s="3"/>
      <c r="I166" s="13">
        <f t="shared" si="4"/>
        <v>112</v>
      </c>
      <c r="J166" s="16"/>
      <c r="K166" s="16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23"/>
      <c r="Y166" s="24"/>
      <c r="Z166" s="25"/>
      <c r="AA166" s="24"/>
      <c r="AB166" s="24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6">
        <f t="shared" si="5"/>
        <v>0</v>
      </c>
    </row>
    <row r="167" spans="1:41" ht="11.85" customHeight="1">
      <c r="A167" s="13"/>
      <c r="B167" s="21"/>
      <c r="C167" s="22"/>
      <c r="D167" s="22"/>
      <c r="E167" s="22"/>
      <c r="F167" s="3"/>
      <c r="G167" s="12"/>
      <c r="H167" s="3"/>
      <c r="I167" s="13">
        <f t="shared" si="4"/>
        <v>112</v>
      </c>
      <c r="J167" s="16"/>
      <c r="K167" s="16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23"/>
      <c r="Y167" s="24"/>
      <c r="Z167" s="25"/>
      <c r="AA167" s="24"/>
      <c r="AB167" s="24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6">
        <f t="shared" si="5"/>
        <v>0</v>
      </c>
    </row>
    <row r="168" spans="1:41" ht="11.85" customHeight="1">
      <c r="A168" s="13"/>
      <c r="B168" s="21"/>
      <c r="C168" s="22"/>
      <c r="D168" s="22"/>
      <c r="E168" s="22"/>
      <c r="F168" s="3"/>
      <c r="G168" s="12"/>
      <c r="H168" s="3"/>
      <c r="I168" s="13">
        <f t="shared" si="4"/>
        <v>112</v>
      </c>
      <c r="J168" s="16"/>
      <c r="K168" s="16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23"/>
      <c r="Y168" s="24"/>
      <c r="Z168" s="25"/>
      <c r="AA168" s="24"/>
      <c r="AB168" s="24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6">
        <f t="shared" si="5"/>
        <v>0</v>
      </c>
    </row>
    <row r="169" spans="1:41" ht="11.85" customHeight="1">
      <c r="A169" s="13"/>
      <c r="B169" s="21"/>
      <c r="C169" s="22"/>
      <c r="D169" s="22"/>
      <c r="E169" s="22"/>
      <c r="F169" s="3"/>
      <c r="G169" s="12"/>
      <c r="H169" s="3"/>
      <c r="I169" s="13">
        <f t="shared" si="4"/>
        <v>112</v>
      </c>
      <c r="J169" s="16"/>
      <c r="K169" s="16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23"/>
      <c r="Y169" s="24"/>
      <c r="Z169" s="25"/>
      <c r="AA169" s="24"/>
      <c r="AB169" s="24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6">
        <f t="shared" si="5"/>
        <v>0</v>
      </c>
    </row>
    <row r="170" spans="1:41" ht="11.85" customHeight="1">
      <c r="A170" s="13"/>
      <c r="B170" s="21"/>
      <c r="C170" s="22"/>
      <c r="D170" s="22"/>
      <c r="E170" s="22"/>
      <c r="F170" s="3"/>
      <c r="G170" s="12"/>
      <c r="H170" s="3"/>
      <c r="I170" s="13">
        <f t="shared" si="4"/>
        <v>112</v>
      </c>
      <c r="J170" s="16"/>
      <c r="K170" s="16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23"/>
      <c r="Y170" s="24"/>
      <c r="Z170" s="25"/>
      <c r="AA170" s="24"/>
      <c r="AB170" s="24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6">
        <f t="shared" si="5"/>
        <v>0</v>
      </c>
    </row>
    <row r="171" spans="1:41" ht="11.85" customHeight="1">
      <c r="A171" s="13"/>
      <c r="B171" s="21"/>
      <c r="C171" s="22"/>
      <c r="D171" s="22"/>
      <c r="E171" s="22"/>
      <c r="F171" s="3"/>
      <c r="G171" s="14"/>
      <c r="H171" s="3"/>
      <c r="I171" s="13">
        <f t="shared" si="4"/>
        <v>112</v>
      </c>
      <c r="J171" s="16"/>
      <c r="K171" s="16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23"/>
      <c r="Y171" s="24"/>
      <c r="Z171" s="25"/>
      <c r="AA171" s="24"/>
      <c r="AB171" s="24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6">
        <f t="shared" si="5"/>
        <v>0</v>
      </c>
    </row>
    <row r="172" spans="1:41" ht="11.85" customHeight="1">
      <c r="A172" s="13"/>
      <c r="B172" s="21"/>
      <c r="C172" s="22"/>
      <c r="D172" s="22"/>
      <c r="E172" s="22"/>
      <c r="F172" s="3"/>
      <c r="G172" s="12"/>
      <c r="H172" s="3"/>
      <c r="I172" s="13">
        <f t="shared" si="4"/>
        <v>112</v>
      </c>
      <c r="J172" s="16"/>
      <c r="K172" s="16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23"/>
      <c r="Y172" s="24"/>
      <c r="Z172" s="25"/>
      <c r="AA172" s="24"/>
      <c r="AB172" s="24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6">
        <f t="shared" si="5"/>
        <v>0</v>
      </c>
    </row>
    <row r="173" spans="1:41" ht="11.85" customHeight="1">
      <c r="A173" s="13"/>
      <c r="B173" s="21"/>
      <c r="C173" s="22"/>
      <c r="D173" s="22"/>
      <c r="E173" s="22"/>
      <c r="F173" s="3"/>
      <c r="G173" s="12"/>
      <c r="H173" s="3"/>
      <c r="I173" s="13">
        <f t="shared" si="4"/>
        <v>112</v>
      </c>
      <c r="J173" s="16"/>
      <c r="K173" s="16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23"/>
      <c r="Y173" s="24"/>
      <c r="Z173" s="25"/>
      <c r="AA173" s="24"/>
      <c r="AB173" s="24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6">
        <f t="shared" si="5"/>
        <v>0</v>
      </c>
    </row>
    <row r="174" spans="1:41" ht="11.85" customHeight="1">
      <c r="A174" s="13"/>
      <c r="B174" s="21"/>
      <c r="C174" s="22"/>
      <c r="D174" s="22"/>
      <c r="E174" s="22"/>
      <c r="F174" s="3"/>
      <c r="G174" s="12"/>
      <c r="H174" s="3"/>
      <c r="I174" s="13">
        <f t="shared" si="4"/>
        <v>112</v>
      </c>
      <c r="J174" s="16"/>
      <c r="K174" s="16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23"/>
      <c r="Y174" s="24"/>
      <c r="Z174" s="25"/>
      <c r="AA174" s="24"/>
      <c r="AB174" s="24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6">
        <f t="shared" si="5"/>
        <v>0</v>
      </c>
    </row>
    <row r="175" spans="1:41" ht="11.85" customHeight="1">
      <c r="A175" s="13"/>
      <c r="B175" s="21"/>
      <c r="C175" s="22"/>
      <c r="D175" s="22"/>
      <c r="E175" s="22"/>
      <c r="F175" s="3"/>
      <c r="G175" s="12"/>
      <c r="H175" s="3"/>
      <c r="I175" s="13">
        <f t="shared" si="4"/>
        <v>112</v>
      </c>
      <c r="J175" s="16"/>
      <c r="K175" s="16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23"/>
      <c r="Y175" s="24"/>
      <c r="Z175" s="25"/>
      <c r="AA175" s="24"/>
      <c r="AB175" s="24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6">
        <f t="shared" si="5"/>
        <v>0</v>
      </c>
    </row>
    <row r="176" spans="1:41" ht="12" customHeight="1">
      <c r="A176" s="13"/>
      <c r="B176" s="21"/>
      <c r="C176" s="22"/>
      <c r="D176" s="22"/>
      <c r="E176" s="22"/>
      <c r="F176" s="3"/>
      <c r="G176" s="12"/>
      <c r="H176" s="3"/>
      <c r="I176" s="13">
        <f t="shared" si="4"/>
        <v>112</v>
      </c>
      <c r="J176" s="16"/>
      <c r="K176" s="16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23"/>
      <c r="Y176" s="24"/>
      <c r="Z176" s="25"/>
      <c r="AA176" s="24"/>
      <c r="AB176" s="24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6">
        <f t="shared" si="5"/>
        <v>0</v>
      </c>
    </row>
    <row r="177" spans="1:41" ht="11.85" customHeight="1">
      <c r="A177" s="13"/>
      <c r="B177" s="21"/>
      <c r="C177" s="22"/>
      <c r="D177" s="22"/>
      <c r="E177" s="22"/>
      <c r="F177" s="3"/>
      <c r="G177" s="12"/>
      <c r="H177" s="3"/>
      <c r="I177" s="13">
        <f t="shared" si="4"/>
        <v>112</v>
      </c>
      <c r="J177" s="16"/>
      <c r="K177" s="16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23"/>
      <c r="Y177" s="24"/>
      <c r="Z177" s="25"/>
      <c r="AA177" s="24"/>
      <c r="AB177" s="24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6">
        <f t="shared" si="5"/>
        <v>0</v>
      </c>
    </row>
    <row r="178" spans="1:41" ht="11.85" customHeight="1">
      <c r="A178" s="13"/>
      <c r="B178" s="21"/>
      <c r="C178" s="22"/>
      <c r="D178" s="22"/>
      <c r="E178" s="22"/>
      <c r="F178" s="3"/>
      <c r="G178" s="12"/>
      <c r="H178" s="3"/>
      <c r="I178" s="13">
        <f t="shared" si="4"/>
        <v>112</v>
      </c>
      <c r="J178" s="16"/>
      <c r="K178" s="16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23"/>
      <c r="Y178" s="24"/>
      <c r="Z178" s="25"/>
      <c r="AA178" s="24"/>
      <c r="AB178" s="24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6">
        <f t="shared" si="5"/>
        <v>0</v>
      </c>
    </row>
    <row r="179" spans="1:41" ht="11.85" customHeight="1">
      <c r="A179" s="13"/>
      <c r="B179" s="21"/>
      <c r="C179" s="22"/>
      <c r="D179" s="22"/>
      <c r="E179" s="22"/>
      <c r="F179" s="3"/>
      <c r="G179" s="12"/>
      <c r="H179" s="3"/>
      <c r="I179" s="13">
        <f t="shared" si="4"/>
        <v>112</v>
      </c>
      <c r="J179" s="16"/>
      <c r="K179" s="16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23"/>
      <c r="Y179" s="24"/>
      <c r="Z179" s="25"/>
      <c r="AA179" s="24"/>
      <c r="AB179" s="24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6">
        <f t="shared" si="5"/>
        <v>0</v>
      </c>
    </row>
    <row r="180" spans="1:41" ht="11.85" customHeight="1">
      <c r="A180" s="13"/>
      <c r="B180" s="21"/>
      <c r="C180" s="22"/>
      <c r="D180" s="22"/>
      <c r="E180" s="22"/>
      <c r="F180" s="3"/>
      <c r="G180" s="12"/>
      <c r="H180" s="3"/>
      <c r="I180" s="13">
        <f t="shared" si="4"/>
        <v>112</v>
      </c>
      <c r="J180" s="16"/>
      <c r="K180" s="16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23"/>
      <c r="Y180" s="24"/>
      <c r="Z180" s="25"/>
      <c r="AA180" s="24"/>
      <c r="AB180" s="24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6">
        <f t="shared" si="5"/>
        <v>0</v>
      </c>
    </row>
    <row r="181" spans="1:41" ht="11.85" customHeight="1">
      <c r="A181" s="13"/>
      <c r="B181" s="21"/>
      <c r="C181" s="22"/>
      <c r="D181" s="22"/>
      <c r="E181" s="22"/>
      <c r="F181" s="3"/>
      <c r="G181" s="12"/>
      <c r="H181" s="3"/>
      <c r="I181" s="13">
        <f t="shared" si="4"/>
        <v>112</v>
      </c>
      <c r="J181" s="16"/>
      <c r="K181" s="16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23"/>
      <c r="Y181" s="24"/>
      <c r="Z181" s="25"/>
      <c r="AA181" s="24"/>
      <c r="AB181" s="24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6">
        <f t="shared" si="5"/>
        <v>0</v>
      </c>
    </row>
    <row r="182" spans="1:41" ht="11.85" customHeight="1">
      <c r="A182" s="13"/>
      <c r="B182" s="21"/>
      <c r="C182" s="22"/>
      <c r="D182" s="22"/>
      <c r="E182" s="22"/>
      <c r="F182" s="3"/>
      <c r="G182" s="12"/>
      <c r="H182" s="3"/>
      <c r="I182" s="13">
        <f t="shared" si="4"/>
        <v>112</v>
      </c>
      <c r="J182" s="16"/>
      <c r="K182" s="16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23"/>
      <c r="Y182" s="24"/>
      <c r="Z182" s="25"/>
      <c r="AA182" s="24"/>
      <c r="AB182" s="24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6">
        <f t="shared" si="5"/>
        <v>0</v>
      </c>
    </row>
    <row r="183" spans="1:41" ht="11.85" customHeight="1">
      <c r="A183" s="13"/>
      <c r="B183" s="21"/>
      <c r="C183" s="22"/>
      <c r="D183" s="22"/>
      <c r="E183" s="22"/>
      <c r="F183" s="3"/>
      <c r="G183" s="12"/>
      <c r="H183" s="3"/>
      <c r="I183" s="13">
        <f t="shared" si="4"/>
        <v>112</v>
      </c>
      <c r="J183" s="16"/>
      <c r="K183" s="16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23"/>
      <c r="Y183" s="24"/>
      <c r="Z183" s="25"/>
      <c r="AA183" s="24"/>
      <c r="AB183" s="24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6">
        <f t="shared" si="5"/>
        <v>0</v>
      </c>
    </row>
    <row r="184" spans="1:41" ht="11.85" customHeight="1">
      <c r="A184" s="13"/>
      <c r="B184" s="21"/>
      <c r="C184" s="22"/>
      <c r="D184" s="22"/>
      <c r="E184" s="22"/>
      <c r="F184" s="3"/>
      <c r="G184" s="12"/>
      <c r="H184" s="3"/>
      <c r="I184" s="13">
        <f t="shared" si="4"/>
        <v>112</v>
      </c>
      <c r="J184" s="16"/>
      <c r="K184" s="16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23"/>
      <c r="Y184" s="24"/>
      <c r="Z184" s="25"/>
      <c r="AA184" s="24"/>
      <c r="AB184" s="24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6">
        <f t="shared" si="5"/>
        <v>0</v>
      </c>
    </row>
    <row r="185" spans="1:41" ht="11.85" customHeight="1">
      <c r="A185" s="13"/>
      <c r="B185" s="21"/>
      <c r="C185" s="22"/>
      <c r="D185" s="22"/>
      <c r="E185" s="22"/>
      <c r="F185" s="3"/>
      <c r="G185" s="12"/>
      <c r="H185" s="3"/>
      <c r="I185" s="13">
        <f t="shared" si="4"/>
        <v>112</v>
      </c>
      <c r="J185" s="16"/>
      <c r="K185" s="16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23"/>
      <c r="Y185" s="24"/>
      <c r="Z185" s="25"/>
      <c r="AA185" s="24"/>
      <c r="AB185" s="24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6">
        <f t="shared" si="5"/>
        <v>0</v>
      </c>
    </row>
    <row r="186" spans="1:41" ht="11.85" customHeight="1">
      <c r="A186" s="13"/>
      <c r="B186" s="21"/>
      <c r="C186" s="22"/>
      <c r="D186" s="22"/>
      <c r="E186" s="22"/>
      <c r="F186" s="3"/>
      <c r="G186" s="12"/>
      <c r="H186" s="3"/>
      <c r="I186" s="13">
        <f t="shared" si="4"/>
        <v>112</v>
      </c>
      <c r="J186" s="16"/>
      <c r="K186" s="16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23"/>
      <c r="Y186" s="24"/>
      <c r="Z186" s="25"/>
      <c r="AA186" s="24"/>
      <c r="AB186" s="24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6">
        <f t="shared" si="5"/>
        <v>0</v>
      </c>
    </row>
    <row r="187" spans="1:41" ht="11.85" customHeight="1">
      <c r="A187" s="13"/>
      <c r="B187" s="21"/>
      <c r="C187" s="22"/>
      <c r="D187" s="22"/>
      <c r="E187" s="22"/>
      <c r="F187" s="3"/>
      <c r="G187" s="12"/>
      <c r="H187" s="3"/>
      <c r="I187" s="13">
        <f t="shared" si="4"/>
        <v>112</v>
      </c>
      <c r="J187" s="16"/>
      <c r="K187" s="16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23"/>
      <c r="Y187" s="24"/>
      <c r="Z187" s="25"/>
      <c r="AA187" s="24"/>
      <c r="AB187" s="24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6">
        <f t="shared" si="5"/>
        <v>0</v>
      </c>
    </row>
    <row r="188" spans="1:41" ht="11.85" customHeight="1">
      <c r="A188" s="13"/>
      <c r="B188" s="21"/>
      <c r="C188" s="22"/>
      <c r="D188" s="22"/>
      <c r="E188" s="22"/>
      <c r="F188" s="3"/>
      <c r="G188" s="12"/>
      <c r="H188" s="3"/>
      <c r="I188" s="13">
        <f t="shared" si="4"/>
        <v>112</v>
      </c>
      <c r="J188" s="16"/>
      <c r="K188" s="16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23"/>
      <c r="Y188" s="24"/>
      <c r="Z188" s="25"/>
      <c r="AA188" s="24"/>
      <c r="AB188" s="24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6">
        <f t="shared" si="5"/>
        <v>0</v>
      </c>
    </row>
    <row r="189" spans="1:41" ht="11.85" customHeight="1">
      <c r="A189" s="13"/>
      <c r="B189" s="21"/>
      <c r="C189" s="22"/>
      <c r="D189" s="22"/>
      <c r="E189" s="22"/>
      <c r="F189" s="3"/>
      <c r="G189" s="12"/>
      <c r="H189" s="3"/>
      <c r="I189" s="13">
        <f t="shared" si="4"/>
        <v>112</v>
      </c>
      <c r="J189" s="16"/>
      <c r="K189" s="16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23"/>
      <c r="Y189" s="24"/>
      <c r="Z189" s="25"/>
      <c r="AA189" s="24"/>
      <c r="AB189" s="24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6">
        <f t="shared" si="5"/>
        <v>0</v>
      </c>
    </row>
    <row r="190" spans="1:41" ht="11.85" customHeight="1">
      <c r="A190" s="13"/>
      <c r="B190" s="21"/>
      <c r="C190" s="22"/>
      <c r="D190" s="22"/>
      <c r="E190" s="22"/>
      <c r="F190" s="3"/>
      <c r="G190" s="12"/>
      <c r="H190" s="3"/>
      <c r="I190" s="13">
        <f t="shared" si="4"/>
        <v>112</v>
      </c>
      <c r="J190" s="16"/>
      <c r="K190" s="16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23"/>
      <c r="Y190" s="24"/>
      <c r="Z190" s="25"/>
      <c r="AA190" s="24"/>
      <c r="AB190" s="24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6">
        <f t="shared" si="5"/>
        <v>0</v>
      </c>
    </row>
    <row r="191" spans="1:41" ht="11.85" customHeight="1">
      <c r="A191" s="13"/>
      <c r="B191" s="21"/>
      <c r="C191" s="22"/>
      <c r="D191" s="22"/>
      <c r="E191" s="22"/>
      <c r="F191" s="3"/>
      <c r="G191" s="12"/>
      <c r="H191" s="3"/>
      <c r="I191" s="13">
        <f t="shared" si="4"/>
        <v>112</v>
      </c>
      <c r="J191" s="16"/>
      <c r="K191" s="16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23"/>
      <c r="Y191" s="24"/>
      <c r="Z191" s="25"/>
      <c r="AA191" s="24"/>
      <c r="AB191" s="24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6">
        <f t="shared" si="5"/>
        <v>0</v>
      </c>
    </row>
    <row r="192" spans="1:41" ht="11.85" customHeight="1">
      <c r="A192" s="13"/>
      <c r="B192" s="21"/>
      <c r="C192" s="22"/>
      <c r="D192" s="22"/>
      <c r="E192" s="22"/>
      <c r="F192" s="3"/>
      <c r="G192" s="12"/>
      <c r="H192" s="3"/>
      <c r="I192" s="13">
        <f t="shared" si="4"/>
        <v>112</v>
      </c>
      <c r="J192" s="16"/>
      <c r="K192" s="16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23"/>
      <c r="Y192" s="24"/>
      <c r="Z192" s="25"/>
      <c r="AA192" s="24"/>
      <c r="AB192" s="24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6">
        <f t="shared" si="5"/>
        <v>0</v>
      </c>
    </row>
    <row r="193" spans="1:41" ht="11.85" customHeight="1">
      <c r="A193" s="13"/>
      <c r="B193" s="21"/>
      <c r="C193" s="22"/>
      <c r="D193" s="22"/>
      <c r="E193" s="22"/>
      <c r="F193" s="3"/>
      <c r="G193" s="12"/>
      <c r="H193" s="3"/>
      <c r="I193" s="13">
        <f t="shared" si="4"/>
        <v>112</v>
      </c>
      <c r="J193" s="16"/>
      <c r="K193" s="16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23"/>
      <c r="Y193" s="24"/>
      <c r="Z193" s="25"/>
      <c r="AA193" s="24"/>
      <c r="AB193" s="24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6">
        <f t="shared" si="5"/>
        <v>0</v>
      </c>
    </row>
    <row r="194" spans="1:41" ht="11.85" customHeight="1">
      <c r="A194" s="13"/>
      <c r="B194" s="21"/>
      <c r="C194" s="22"/>
      <c r="D194" s="22"/>
      <c r="E194" s="22"/>
      <c r="F194" s="3"/>
      <c r="G194" s="12"/>
      <c r="H194" s="3"/>
      <c r="I194" s="13">
        <f t="shared" si="4"/>
        <v>112</v>
      </c>
      <c r="J194" s="16"/>
      <c r="K194" s="16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23"/>
      <c r="Y194" s="24"/>
      <c r="Z194" s="25"/>
      <c r="AA194" s="24"/>
      <c r="AB194" s="24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6">
        <f t="shared" si="5"/>
        <v>0</v>
      </c>
    </row>
    <row r="195" spans="1:41" ht="11.85" customHeight="1">
      <c r="A195" s="13"/>
      <c r="B195" s="21"/>
      <c r="C195" s="22"/>
      <c r="D195" s="22"/>
      <c r="E195" s="22"/>
      <c r="F195" s="3"/>
      <c r="G195" s="12"/>
      <c r="H195" s="3"/>
      <c r="I195" s="13">
        <f t="shared" ref="I195:I258" si="6">(2012)-YEAR(H195)</f>
        <v>112</v>
      </c>
      <c r="J195" s="16"/>
      <c r="K195" s="16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23"/>
      <c r="Y195" s="24"/>
      <c r="Z195" s="25"/>
      <c r="AA195" s="24"/>
      <c r="AB195" s="24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6">
        <f t="shared" si="5"/>
        <v>0</v>
      </c>
    </row>
    <row r="196" spans="1:41" ht="11.85" customHeight="1">
      <c r="A196" s="13"/>
      <c r="B196" s="21"/>
      <c r="C196" s="22"/>
      <c r="D196" s="22"/>
      <c r="E196" s="22"/>
      <c r="F196" s="3"/>
      <c r="G196" s="12"/>
      <c r="H196" s="3"/>
      <c r="I196" s="13">
        <f t="shared" si="6"/>
        <v>112</v>
      </c>
      <c r="J196" s="16"/>
      <c r="K196" s="16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23"/>
      <c r="Y196" s="24"/>
      <c r="Z196" s="25"/>
      <c r="AA196" s="24"/>
      <c r="AB196" s="24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6">
        <f t="shared" si="5"/>
        <v>0</v>
      </c>
    </row>
    <row r="197" spans="1:41" ht="11.85" customHeight="1">
      <c r="A197" s="13"/>
      <c r="B197" s="21"/>
      <c r="C197" s="22"/>
      <c r="D197" s="22"/>
      <c r="E197" s="22"/>
      <c r="F197" s="3"/>
      <c r="G197" s="12"/>
      <c r="H197" s="3"/>
      <c r="I197" s="13">
        <f t="shared" si="6"/>
        <v>112</v>
      </c>
      <c r="J197" s="16"/>
      <c r="K197" s="16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23"/>
      <c r="Y197" s="24"/>
      <c r="Z197" s="25"/>
      <c r="AA197" s="24"/>
      <c r="AB197" s="24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6">
        <f t="shared" ref="AO197:AO260" si="7">SUM(AC197:AN197)</f>
        <v>0</v>
      </c>
    </row>
    <row r="198" spans="1:41" ht="11.85" customHeight="1">
      <c r="A198" s="13"/>
      <c r="B198" s="21"/>
      <c r="C198" s="22"/>
      <c r="D198" s="22"/>
      <c r="E198" s="22"/>
      <c r="F198" s="3"/>
      <c r="G198" s="12"/>
      <c r="H198" s="3"/>
      <c r="I198" s="13">
        <f t="shared" si="6"/>
        <v>112</v>
      </c>
      <c r="J198" s="16"/>
      <c r="K198" s="16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23"/>
      <c r="Y198" s="24"/>
      <c r="Z198" s="25"/>
      <c r="AA198" s="24"/>
      <c r="AB198" s="24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6">
        <f t="shared" si="7"/>
        <v>0</v>
      </c>
    </row>
    <row r="199" spans="1:41" ht="11.85" customHeight="1">
      <c r="A199" s="13"/>
      <c r="B199" s="21"/>
      <c r="C199" s="22"/>
      <c r="D199" s="22"/>
      <c r="E199" s="22"/>
      <c r="F199" s="3"/>
      <c r="G199" s="12"/>
      <c r="H199" s="3"/>
      <c r="I199" s="13">
        <f t="shared" si="6"/>
        <v>112</v>
      </c>
      <c r="J199" s="16"/>
      <c r="K199" s="16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23"/>
      <c r="Y199" s="24"/>
      <c r="Z199" s="25"/>
      <c r="AA199" s="24"/>
      <c r="AB199" s="24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6">
        <f t="shared" si="7"/>
        <v>0</v>
      </c>
    </row>
    <row r="200" spans="1:41" ht="11.85" customHeight="1">
      <c r="A200" s="13"/>
      <c r="B200" s="21"/>
      <c r="C200" s="22"/>
      <c r="D200" s="22"/>
      <c r="E200" s="22"/>
      <c r="F200" s="3"/>
      <c r="G200" s="12"/>
      <c r="H200" s="3"/>
      <c r="I200" s="13">
        <f t="shared" si="6"/>
        <v>112</v>
      </c>
      <c r="J200" s="16"/>
      <c r="K200" s="16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23"/>
      <c r="Y200" s="24"/>
      <c r="Z200" s="25"/>
      <c r="AA200" s="24"/>
      <c r="AB200" s="24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6">
        <f t="shared" si="7"/>
        <v>0</v>
      </c>
    </row>
    <row r="201" spans="1:41" ht="11.85" customHeight="1">
      <c r="A201" s="13"/>
      <c r="B201" s="21"/>
      <c r="C201" s="22"/>
      <c r="D201" s="22"/>
      <c r="E201" s="22"/>
      <c r="F201" s="3"/>
      <c r="G201" s="12"/>
      <c r="H201" s="3"/>
      <c r="I201" s="13">
        <f t="shared" si="6"/>
        <v>112</v>
      </c>
      <c r="J201" s="16"/>
      <c r="K201" s="16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23"/>
      <c r="Y201" s="24"/>
      <c r="Z201" s="25"/>
      <c r="AA201" s="24"/>
      <c r="AB201" s="24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6">
        <f t="shared" si="7"/>
        <v>0</v>
      </c>
    </row>
    <row r="202" spans="1:41" ht="11.85" customHeight="1">
      <c r="A202" s="13"/>
      <c r="B202" s="21"/>
      <c r="C202" s="22"/>
      <c r="D202" s="22"/>
      <c r="E202" s="22"/>
      <c r="F202" s="3"/>
      <c r="G202" s="12"/>
      <c r="H202" s="3"/>
      <c r="I202" s="13">
        <f t="shared" si="6"/>
        <v>112</v>
      </c>
      <c r="J202" s="16"/>
      <c r="K202" s="16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23"/>
      <c r="Y202" s="24"/>
      <c r="Z202" s="25"/>
      <c r="AA202" s="24"/>
      <c r="AB202" s="24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6">
        <f t="shared" si="7"/>
        <v>0</v>
      </c>
    </row>
    <row r="203" spans="1:41" ht="11.85" customHeight="1">
      <c r="A203" s="13"/>
      <c r="B203" s="21"/>
      <c r="C203" s="22"/>
      <c r="D203" s="22"/>
      <c r="E203" s="22"/>
      <c r="F203" s="3"/>
      <c r="G203" s="12"/>
      <c r="H203" s="3"/>
      <c r="I203" s="13">
        <f t="shared" si="6"/>
        <v>112</v>
      </c>
      <c r="J203" s="16"/>
      <c r="K203" s="16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23"/>
      <c r="Y203" s="24"/>
      <c r="Z203" s="25"/>
      <c r="AA203" s="24"/>
      <c r="AB203" s="24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6">
        <f t="shared" si="7"/>
        <v>0</v>
      </c>
    </row>
    <row r="204" spans="1:41" ht="11.85" customHeight="1">
      <c r="A204" s="13"/>
      <c r="B204" s="21"/>
      <c r="C204" s="22"/>
      <c r="D204" s="22"/>
      <c r="E204" s="22"/>
      <c r="F204" s="3"/>
      <c r="G204" s="12"/>
      <c r="H204" s="3"/>
      <c r="I204" s="13">
        <f t="shared" si="6"/>
        <v>112</v>
      </c>
      <c r="J204" s="16"/>
      <c r="K204" s="16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23"/>
      <c r="Y204" s="24"/>
      <c r="Z204" s="25"/>
      <c r="AA204" s="24"/>
      <c r="AB204" s="24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6">
        <f t="shared" si="7"/>
        <v>0</v>
      </c>
    </row>
    <row r="205" spans="1:41" ht="11.85" customHeight="1">
      <c r="A205" s="13"/>
      <c r="B205" s="21"/>
      <c r="C205" s="22"/>
      <c r="D205" s="22"/>
      <c r="E205" s="22"/>
      <c r="F205" s="3"/>
      <c r="G205" s="12"/>
      <c r="H205" s="3"/>
      <c r="I205" s="13">
        <f t="shared" si="6"/>
        <v>112</v>
      </c>
      <c r="J205" s="16"/>
      <c r="K205" s="16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23"/>
      <c r="Y205" s="24"/>
      <c r="Z205" s="25"/>
      <c r="AA205" s="24"/>
      <c r="AB205" s="24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6">
        <f t="shared" si="7"/>
        <v>0</v>
      </c>
    </row>
    <row r="206" spans="1:41" ht="11.85" customHeight="1">
      <c r="A206" s="13"/>
      <c r="B206" s="21"/>
      <c r="C206" s="22"/>
      <c r="D206" s="22"/>
      <c r="E206" s="22"/>
      <c r="F206" s="3"/>
      <c r="G206" s="12"/>
      <c r="H206" s="3"/>
      <c r="I206" s="13">
        <f t="shared" si="6"/>
        <v>112</v>
      </c>
      <c r="J206" s="16"/>
      <c r="K206" s="16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23"/>
      <c r="Y206" s="24"/>
      <c r="Z206" s="25"/>
      <c r="AA206" s="24"/>
      <c r="AB206" s="24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6">
        <f t="shared" si="7"/>
        <v>0</v>
      </c>
    </row>
    <row r="207" spans="1:41" ht="11.85" customHeight="1">
      <c r="A207" s="13"/>
      <c r="B207" s="21"/>
      <c r="C207" s="22"/>
      <c r="D207" s="22"/>
      <c r="E207" s="22"/>
      <c r="F207" s="3"/>
      <c r="G207" s="12"/>
      <c r="H207" s="3"/>
      <c r="I207" s="13">
        <f t="shared" si="6"/>
        <v>112</v>
      </c>
      <c r="J207" s="16"/>
      <c r="K207" s="16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23"/>
      <c r="Y207" s="24"/>
      <c r="Z207" s="25"/>
      <c r="AA207" s="24"/>
      <c r="AB207" s="24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6">
        <f t="shared" si="7"/>
        <v>0</v>
      </c>
    </row>
    <row r="208" spans="1:41" ht="11.85" customHeight="1">
      <c r="A208" s="13"/>
      <c r="B208" s="21"/>
      <c r="C208" s="22"/>
      <c r="D208" s="22"/>
      <c r="E208" s="22"/>
      <c r="F208" s="3"/>
      <c r="G208" s="12"/>
      <c r="H208" s="3"/>
      <c r="I208" s="13">
        <f t="shared" si="6"/>
        <v>112</v>
      </c>
      <c r="J208" s="16"/>
      <c r="K208" s="16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23"/>
      <c r="Y208" s="24"/>
      <c r="Z208" s="25"/>
      <c r="AA208" s="24"/>
      <c r="AB208" s="24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6">
        <f t="shared" si="7"/>
        <v>0</v>
      </c>
    </row>
    <row r="209" spans="1:41" ht="11.85" customHeight="1">
      <c r="A209" s="13"/>
      <c r="B209" s="21"/>
      <c r="C209" s="22"/>
      <c r="D209" s="22"/>
      <c r="E209" s="22"/>
      <c r="F209" s="3"/>
      <c r="G209" s="12"/>
      <c r="H209" s="3"/>
      <c r="I209" s="13">
        <f t="shared" si="6"/>
        <v>112</v>
      </c>
      <c r="J209" s="16"/>
      <c r="K209" s="16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23"/>
      <c r="Y209" s="24"/>
      <c r="Z209" s="25"/>
      <c r="AA209" s="24"/>
      <c r="AB209" s="24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6">
        <f t="shared" si="7"/>
        <v>0</v>
      </c>
    </row>
    <row r="210" spans="1:41" ht="11.85" customHeight="1">
      <c r="A210" s="13"/>
      <c r="B210" s="21"/>
      <c r="C210" s="22"/>
      <c r="D210" s="22"/>
      <c r="E210" s="22"/>
      <c r="F210" s="3"/>
      <c r="G210" s="12"/>
      <c r="H210" s="3"/>
      <c r="I210" s="13">
        <f t="shared" si="6"/>
        <v>112</v>
      </c>
      <c r="J210" s="16"/>
      <c r="K210" s="16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23"/>
      <c r="Y210" s="24"/>
      <c r="Z210" s="25"/>
      <c r="AA210" s="24"/>
      <c r="AB210" s="24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6">
        <f t="shared" si="7"/>
        <v>0</v>
      </c>
    </row>
    <row r="211" spans="1:41" ht="11.85" customHeight="1">
      <c r="A211" s="13"/>
      <c r="B211" s="21"/>
      <c r="C211" s="22"/>
      <c r="D211" s="22"/>
      <c r="E211" s="22"/>
      <c r="F211" s="3"/>
      <c r="G211" s="12"/>
      <c r="H211" s="3"/>
      <c r="I211" s="13">
        <f t="shared" si="6"/>
        <v>112</v>
      </c>
      <c r="J211" s="16"/>
      <c r="K211" s="16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23"/>
      <c r="Y211" s="24"/>
      <c r="Z211" s="25"/>
      <c r="AA211" s="24"/>
      <c r="AB211" s="24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6">
        <f t="shared" si="7"/>
        <v>0</v>
      </c>
    </row>
    <row r="212" spans="1:41" ht="11.85" customHeight="1">
      <c r="A212" s="13"/>
      <c r="B212" s="21"/>
      <c r="C212" s="22"/>
      <c r="D212" s="22"/>
      <c r="E212" s="22"/>
      <c r="F212" s="3"/>
      <c r="G212" s="12"/>
      <c r="H212" s="3"/>
      <c r="I212" s="13">
        <f t="shared" si="6"/>
        <v>112</v>
      </c>
      <c r="J212" s="16"/>
      <c r="K212" s="16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23"/>
      <c r="Y212" s="24"/>
      <c r="Z212" s="25"/>
      <c r="AA212" s="24"/>
      <c r="AB212" s="24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6">
        <f t="shared" si="7"/>
        <v>0</v>
      </c>
    </row>
    <row r="213" spans="1:41" ht="11.85" customHeight="1">
      <c r="A213" s="13"/>
      <c r="B213" s="21"/>
      <c r="C213" s="22"/>
      <c r="D213" s="22"/>
      <c r="E213" s="22"/>
      <c r="F213" s="3"/>
      <c r="G213" s="12"/>
      <c r="H213" s="3"/>
      <c r="I213" s="13">
        <f t="shared" si="6"/>
        <v>112</v>
      </c>
      <c r="J213" s="16"/>
      <c r="K213" s="16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23"/>
      <c r="Y213" s="24"/>
      <c r="Z213" s="25"/>
      <c r="AA213" s="24"/>
      <c r="AB213" s="24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6">
        <f t="shared" si="7"/>
        <v>0</v>
      </c>
    </row>
    <row r="214" spans="1:41" ht="11.85" customHeight="1">
      <c r="A214" s="13"/>
      <c r="B214" s="21"/>
      <c r="C214" s="22"/>
      <c r="D214" s="22"/>
      <c r="E214" s="22"/>
      <c r="F214" s="3"/>
      <c r="G214" s="12"/>
      <c r="H214" s="3"/>
      <c r="I214" s="13">
        <f t="shared" si="6"/>
        <v>112</v>
      </c>
      <c r="J214" s="16"/>
      <c r="K214" s="16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23"/>
      <c r="Y214" s="24"/>
      <c r="Z214" s="25"/>
      <c r="AA214" s="24"/>
      <c r="AB214" s="24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6">
        <f t="shared" si="7"/>
        <v>0</v>
      </c>
    </row>
    <row r="215" spans="1:41" ht="11.85" customHeight="1">
      <c r="A215" s="13"/>
      <c r="B215" s="21"/>
      <c r="C215" s="22"/>
      <c r="D215" s="22"/>
      <c r="E215" s="22"/>
      <c r="F215" s="3"/>
      <c r="G215" s="12"/>
      <c r="H215" s="3"/>
      <c r="I215" s="13">
        <f t="shared" si="6"/>
        <v>112</v>
      </c>
      <c r="J215" s="16"/>
      <c r="K215" s="16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23"/>
      <c r="Y215" s="24"/>
      <c r="Z215" s="25"/>
      <c r="AA215" s="24"/>
      <c r="AB215" s="24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6">
        <f t="shared" si="7"/>
        <v>0</v>
      </c>
    </row>
    <row r="216" spans="1:41" ht="11.85" customHeight="1">
      <c r="A216" s="13"/>
      <c r="B216" s="21"/>
      <c r="C216" s="22"/>
      <c r="D216" s="22"/>
      <c r="E216" s="22"/>
      <c r="F216" s="3"/>
      <c r="G216" s="12"/>
      <c r="H216" s="3"/>
      <c r="I216" s="13">
        <f t="shared" si="6"/>
        <v>112</v>
      </c>
      <c r="J216" s="16"/>
      <c r="K216" s="16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23"/>
      <c r="Y216" s="24"/>
      <c r="Z216" s="25"/>
      <c r="AA216" s="24"/>
      <c r="AB216" s="24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6">
        <f t="shared" si="7"/>
        <v>0</v>
      </c>
    </row>
    <row r="217" spans="1:41" ht="11.85" customHeight="1">
      <c r="A217" s="13"/>
      <c r="B217" s="21"/>
      <c r="C217" s="22"/>
      <c r="D217" s="22"/>
      <c r="E217" s="22"/>
      <c r="F217" s="3"/>
      <c r="G217" s="12"/>
      <c r="H217" s="3"/>
      <c r="I217" s="13">
        <f t="shared" si="6"/>
        <v>112</v>
      </c>
      <c r="J217" s="16"/>
      <c r="K217" s="16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23"/>
      <c r="Y217" s="24"/>
      <c r="Z217" s="25"/>
      <c r="AA217" s="24"/>
      <c r="AB217" s="24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6">
        <f t="shared" si="7"/>
        <v>0</v>
      </c>
    </row>
    <row r="218" spans="1:41" ht="11.85" customHeight="1">
      <c r="A218" s="13"/>
      <c r="B218" s="21"/>
      <c r="C218" s="22"/>
      <c r="D218" s="22"/>
      <c r="E218" s="22"/>
      <c r="F218" s="3"/>
      <c r="G218" s="12"/>
      <c r="H218" s="3"/>
      <c r="I218" s="13">
        <f t="shared" si="6"/>
        <v>112</v>
      </c>
      <c r="J218" s="16"/>
      <c r="K218" s="16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23"/>
      <c r="Y218" s="24"/>
      <c r="Z218" s="25"/>
      <c r="AA218" s="24"/>
      <c r="AB218" s="24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6">
        <f t="shared" si="7"/>
        <v>0</v>
      </c>
    </row>
    <row r="219" spans="1:41" ht="11.85" customHeight="1">
      <c r="A219" s="13"/>
      <c r="B219" s="21"/>
      <c r="C219" s="22"/>
      <c r="D219" s="22"/>
      <c r="E219" s="22"/>
      <c r="F219" s="3"/>
      <c r="G219" s="12"/>
      <c r="H219" s="3"/>
      <c r="I219" s="13">
        <f t="shared" si="6"/>
        <v>112</v>
      </c>
      <c r="J219" s="16"/>
      <c r="K219" s="16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23"/>
      <c r="Y219" s="24"/>
      <c r="Z219" s="25"/>
      <c r="AA219" s="24"/>
      <c r="AB219" s="24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6">
        <f t="shared" si="7"/>
        <v>0</v>
      </c>
    </row>
    <row r="220" spans="1:41" ht="11.85" customHeight="1">
      <c r="A220" s="13"/>
      <c r="B220" s="21"/>
      <c r="C220" s="22"/>
      <c r="D220" s="22"/>
      <c r="E220" s="22"/>
      <c r="F220" s="3"/>
      <c r="G220" s="12"/>
      <c r="H220" s="3"/>
      <c r="I220" s="13">
        <f t="shared" si="6"/>
        <v>112</v>
      </c>
      <c r="J220" s="16"/>
      <c r="K220" s="16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23"/>
      <c r="Y220" s="24"/>
      <c r="Z220" s="25"/>
      <c r="AA220" s="24"/>
      <c r="AB220" s="24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6">
        <f t="shared" si="7"/>
        <v>0</v>
      </c>
    </row>
    <row r="221" spans="1:41" ht="11.85" customHeight="1">
      <c r="A221" s="13"/>
      <c r="B221" s="21"/>
      <c r="C221" s="22"/>
      <c r="D221" s="22"/>
      <c r="E221" s="22"/>
      <c r="F221" s="3"/>
      <c r="G221" s="12"/>
      <c r="H221" s="3"/>
      <c r="I221" s="13">
        <f t="shared" si="6"/>
        <v>112</v>
      </c>
      <c r="J221" s="16"/>
      <c r="K221" s="16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23"/>
      <c r="Y221" s="24"/>
      <c r="Z221" s="25"/>
      <c r="AA221" s="24"/>
      <c r="AB221" s="24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6">
        <f t="shared" si="7"/>
        <v>0</v>
      </c>
    </row>
    <row r="222" spans="1:41" ht="11.85" customHeight="1">
      <c r="A222" s="13"/>
      <c r="B222" s="21"/>
      <c r="C222" s="22"/>
      <c r="D222" s="22"/>
      <c r="E222" s="22"/>
      <c r="F222" s="3"/>
      <c r="G222" s="12"/>
      <c r="H222" s="3"/>
      <c r="I222" s="13">
        <f t="shared" si="6"/>
        <v>112</v>
      </c>
      <c r="J222" s="16"/>
      <c r="K222" s="16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23"/>
      <c r="Y222" s="24"/>
      <c r="Z222" s="25"/>
      <c r="AA222" s="24"/>
      <c r="AB222" s="24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6">
        <f t="shared" si="7"/>
        <v>0</v>
      </c>
    </row>
    <row r="223" spans="1:41" ht="11.85" customHeight="1">
      <c r="A223" s="13"/>
      <c r="B223" s="21"/>
      <c r="C223" s="22"/>
      <c r="D223" s="22"/>
      <c r="E223" s="22"/>
      <c r="F223" s="3"/>
      <c r="G223" s="12"/>
      <c r="H223" s="3"/>
      <c r="I223" s="13">
        <f t="shared" si="6"/>
        <v>112</v>
      </c>
      <c r="J223" s="16"/>
      <c r="K223" s="16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23"/>
      <c r="Y223" s="24"/>
      <c r="Z223" s="25"/>
      <c r="AA223" s="24"/>
      <c r="AB223" s="24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6">
        <f t="shared" si="7"/>
        <v>0</v>
      </c>
    </row>
    <row r="224" spans="1:41" ht="11.85" customHeight="1">
      <c r="A224" s="13"/>
      <c r="B224" s="21"/>
      <c r="C224" s="22"/>
      <c r="D224" s="22"/>
      <c r="E224" s="22"/>
      <c r="F224" s="3"/>
      <c r="G224" s="12"/>
      <c r="H224" s="3"/>
      <c r="I224" s="13">
        <f t="shared" si="6"/>
        <v>112</v>
      </c>
      <c r="J224" s="16"/>
      <c r="K224" s="16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23"/>
      <c r="Y224" s="24"/>
      <c r="Z224" s="25"/>
      <c r="AA224" s="24"/>
      <c r="AB224" s="24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6">
        <f t="shared" si="7"/>
        <v>0</v>
      </c>
    </row>
    <row r="225" spans="1:41" ht="11.85" customHeight="1">
      <c r="A225" s="13"/>
      <c r="B225" s="21"/>
      <c r="C225" s="22"/>
      <c r="D225" s="22"/>
      <c r="E225" s="22"/>
      <c r="F225" s="3"/>
      <c r="G225" s="12"/>
      <c r="H225" s="3"/>
      <c r="I225" s="13">
        <f t="shared" si="6"/>
        <v>112</v>
      </c>
      <c r="J225" s="16"/>
      <c r="K225" s="16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23"/>
      <c r="Y225" s="24"/>
      <c r="Z225" s="25"/>
      <c r="AA225" s="24"/>
      <c r="AB225" s="24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6">
        <f t="shared" si="7"/>
        <v>0</v>
      </c>
    </row>
    <row r="226" spans="1:41" ht="11.85" customHeight="1">
      <c r="A226" s="13"/>
      <c r="B226" s="21"/>
      <c r="C226" s="22"/>
      <c r="D226" s="22"/>
      <c r="E226" s="22"/>
      <c r="F226" s="3"/>
      <c r="G226" s="12"/>
      <c r="H226" s="3"/>
      <c r="I226" s="13">
        <f t="shared" si="6"/>
        <v>112</v>
      </c>
      <c r="J226" s="16"/>
      <c r="K226" s="16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23"/>
      <c r="Y226" s="24"/>
      <c r="Z226" s="25"/>
      <c r="AA226" s="24"/>
      <c r="AB226" s="24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6">
        <f t="shared" si="7"/>
        <v>0</v>
      </c>
    </row>
    <row r="227" spans="1:41" ht="11.85" customHeight="1">
      <c r="A227" s="13"/>
      <c r="B227" s="21"/>
      <c r="C227" s="22"/>
      <c r="D227" s="22"/>
      <c r="E227" s="22"/>
      <c r="F227" s="3"/>
      <c r="G227" s="12"/>
      <c r="H227" s="3"/>
      <c r="I227" s="13">
        <f t="shared" si="6"/>
        <v>112</v>
      </c>
      <c r="J227" s="16"/>
      <c r="K227" s="16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23"/>
      <c r="Y227" s="24"/>
      <c r="Z227" s="25"/>
      <c r="AA227" s="24"/>
      <c r="AB227" s="24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6">
        <f t="shared" si="7"/>
        <v>0</v>
      </c>
    </row>
    <row r="228" spans="1:41" ht="11.85" customHeight="1">
      <c r="A228" s="13"/>
      <c r="B228" s="21"/>
      <c r="C228" s="22"/>
      <c r="D228" s="22"/>
      <c r="E228" s="22"/>
      <c r="F228" s="3"/>
      <c r="G228" s="12"/>
      <c r="H228" s="3"/>
      <c r="I228" s="13">
        <f t="shared" si="6"/>
        <v>112</v>
      </c>
      <c r="J228" s="16"/>
      <c r="K228" s="16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23"/>
      <c r="Y228" s="24"/>
      <c r="Z228" s="25"/>
      <c r="AA228" s="24"/>
      <c r="AB228" s="24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6">
        <f t="shared" si="7"/>
        <v>0</v>
      </c>
    </row>
    <row r="229" spans="1:41" ht="11.85" customHeight="1">
      <c r="A229" s="13"/>
      <c r="B229" s="21"/>
      <c r="C229" s="22"/>
      <c r="D229" s="22"/>
      <c r="E229" s="22"/>
      <c r="F229" s="3"/>
      <c r="G229" s="12"/>
      <c r="H229" s="3"/>
      <c r="I229" s="13">
        <f t="shared" si="6"/>
        <v>112</v>
      </c>
      <c r="J229" s="16"/>
      <c r="K229" s="16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23"/>
      <c r="Y229" s="24"/>
      <c r="Z229" s="25"/>
      <c r="AA229" s="24"/>
      <c r="AB229" s="24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6">
        <f t="shared" si="7"/>
        <v>0</v>
      </c>
    </row>
    <row r="230" spans="1:41" ht="11.85" customHeight="1">
      <c r="A230" s="13"/>
      <c r="B230" s="21"/>
      <c r="C230" s="22"/>
      <c r="D230" s="22"/>
      <c r="E230" s="22"/>
      <c r="F230" s="3"/>
      <c r="G230" s="12"/>
      <c r="H230" s="3"/>
      <c r="I230" s="13">
        <f t="shared" si="6"/>
        <v>112</v>
      </c>
      <c r="J230" s="16"/>
      <c r="K230" s="16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23"/>
      <c r="Y230" s="24"/>
      <c r="Z230" s="25"/>
      <c r="AA230" s="24"/>
      <c r="AB230" s="24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6">
        <f t="shared" si="7"/>
        <v>0</v>
      </c>
    </row>
    <row r="231" spans="1:41" ht="11.85" customHeight="1">
      <c r="A231" s="13"/>
      <c r="B231" s="21"/>
      <c r="C231" s="22"/>
      <c r="D231" s="22"/>
      <c r="E231" s="22"/>
      <c r="F231" s="3"/>
      <c r="G231" s="12"/>
      <c r="H231" s="3"/>
      <c r="I231" s="13">
        <f t="shared" si="6"/>
        <v>112</v>
      </c>
      <c r="J231" s="16"/>
      <c r="K231" s="16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23"/>
      <c r="Y231" s="24"/>
      <c r="Z231" s="25"/>
      <c r="AA231" s="24"/>
      <c r="AB231" s="24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6">
        <f t="shared" si="7"/>
        <v>0</v>
      </c>
    </row>
    <row r="232" spans="1:41" ht="11.85" customHeight="1">
      <c r="A232" s="13"/>
      <c r="B232" s="21"/>
      <c r="C232" s="22"/>
      <c r="D232" s="22"/>
      <c r="E232" s="22"/>
      <c r="F232" s="3"/>
      <c r="G232" s="12"/>
      <c r="H232" s="3"/>
      <c r="I232" s="13">
        <f t="shared" si="6"/>
        <v>112</v>
      </c>
      <c r="J232" s="16"/>
      <c r="K232" s="16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23"/>
      <c r="Y232" s="24"/>
      <c r="Z232" s="25"/>
      <c r="AA232" s="24"/>
      <c r="AB232" s="24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6">
        <f t="shared" si="7"/>
        <v>0</v>
      </c>
    </row>
    <row r="233" spans="1:41" ht="11.85" customHeight="1">
      <c r="A233" s="13"/>
      <c r="B233" s="21"/>
      <c r="C233" s="22"/>
      <c r="D233" s="22"/>
      <c r="E233" s="22"/>
      <c r="F233" s="3"/>
      <c r="G233" s="12"/>
      <c r="H233" s="3"/>
      <c r="I233" s="13">
        <f t="shared" si="6"/>
        <v>112</v>
      </c>
      <c r="J233" s="16"/>
      <c r="K233" s="16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23"/>
      <c r="Y233" s="24"/>
      <c r="Z233" s="25"/>
      <c r="AA233" s="24"/>
      <c r="AB233" s="24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6">
        <f t="shared" si="7"/>
        <v>0</v>
      </c>
    </row>
    <row r="234" spans="1:41" ht="11.85" customHeight="1">
      <c r="A234" s="13"/>
      <c r="B234" s="21"/>
      <c r="C234" s="22"/>
      <c r="D234" s="22"/>
      <c r="E234" s="22"/>
      <c r="F234" s="3"/>
      <c r="G234" s="12"/>
      <c r="H234" s="3"/>
      <c r="I234" s="13">
        <f t="shared" si="6"/>
        <v>112</v>
      </c>
      <c r="J234" s="16"/>
      <c r="K234" s="16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23"/>
      <c r="Y234" s="24"/>
      <c r="Z234" s="25"/>
      <c r="AA234" s="24"/>
      <c r="AB234" s="24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6">
        <f t="shared" si="7"/>
        <v>0</v>
      </c>
    </row>
    <row r="235" spans="1:41" ht="11.85" customHeight="1">
      <c r="A235" s="13"/>
      <c r="B235" s="21"/>
      <c r="C235" s="22"/>
      <c r="D235" s="22"/>
      <c r="E235" s="22"/>
      <c r="F235" s="3"/>
      <c r="G235" s="12"/>
      <c r="H235" s="3"/>
      <c r="I235" s="13">
        <f t="shared" si="6"/>
        <v>112</v>
      </c>
      <c r="J235" s="16"/>
      <c r="K235" s="16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23"/>
      <c r="Y235" s="24"/>
      <c r="Z235" s="25"/>
      <c r="AA235" s="24"/>
      <c r="AB235" s="24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6">
        <f t="shared" si="7"/>
        <v>0</v>
      </c>
    </row>
    <row r="236" spans="1:41" ht="11.85" customHeight="1">
      <c r="A236" s="13"/>
      <c r="B236" s="21"/>
      <c r="C236" s="22"/>
      <c r="D236" s="22"/>
      <c r="E236" s="22"/>
      <c r="F236" s="3"/>
      <c r="G236" s="12"/>
      <c r="H236" s="3"/>
      <c r="I236" s="13">
        <f t="shared" si="6"/>
        <v>112</v>
      </c>
      <c r="J236" s="16"/>
      <c r="K236" s="16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23"/>
      <c r="Y236" s="24"/>
      <c r="Z236" s="25"/>
      <c r="AA236" s="24"/>
      <c r="AB236" s="24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6">
        <f t="shared" si="7"/>
        <v>0</v>
      </c>
    </row>
    <row r="237" spans="1:41" ht="11.85" customHeight="1">
      <c r="A237" s="13"/>
      <c r="B237" s="21"/>
      <c r="C237" s="22"/>
      <c r="D237" s="22"/>
      <c r="E237" s="22"/>
      <c r="F237" s="3"/>
      <c r="G237" s="12"/>
      <c r="H237" s="3"/>
      <c r="I237" s="13">
        <f t="shared" si="6"/>
        <v>112</v>
      </c>
      <c r="J237" s="16"/>
      <c r="K237" s="16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23"/>
      <c r="Y237" s="24"/>
      <c r="Z237" s="25"/>
      <c r="AA237" s="24"/>
      <c r="AB237" s="24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6">
        <f t="shared" si="7"/>
        <v>0</v>
      </c>
    </row>
    <row r="238" spans="1:41" ht="11.85" customHeight="1">
      <c r="A238" s="13"/>
      <c r="B238" s="21"/>
      <c r="C238" s="22"/>
      <c r="D238" s="22"/>
      <c r="E238" s="22"/>
      <c r="F238" s="3"/>
      <c r="G238" s="12"/>
      <c r="H238" s="3"/>
      <c r="I238" s="13">
        <f t="shared" si="6"/>
        <v>112</v>
      </c>
      <c r="J238" s="16"/>
      <c r="K238" s="16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23"/>
      <c r="Y238" s="24"/>
      <c r="Z238" s="25"/>
      <c r="AA238" s="24"/>
      <c r="AB238" s="24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6">
        <f t="shared" si="7"/>
        <v>0</v>
      </c>
    </row>
    <row r="239" spans="1:41" ht="11.85" customHeight="1">
      <c r="A239" s="13"/>
      <c r="B239" s="21"/>
      <c r="C239" s="22"/>
      <c r="D239" s="22"/>
      <c r="E239" s="22"/>
      <c r="F239" s="3"/>
      <c r="G239" s="12"/>
      <c r="H239" s="3"/>
      <c r="I239" s="13">
        <f t="shared" si="6"/>
        <v>112</v>
      </c>
      <c r="J239" s="16"/>
      <c r="K239" s="16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23"/>
      <c r="Y239" s="24"/>
      <c r="Z239" s="25"/>
      <c r="AA239" s="24"/>
      <c r="AB239" s="24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6">
        <f t="shared" si="7"/>
        <v>0</v>
      </c>
    </row>
    <row r="240" spans="1:41" ht="11.85" customHeight="1">
      <c r="A240" s="13"/>
      <c r="B240" s="21"/>
      <c r="C240" s="22"/>
      <c r="D240" s="22"/>
      <c r="E240" s="22"/>
      <c r="F240" s="3"/>
      <c r="G240" s="12"/>
      <c r="H240" s="3"/>
      <c r="I240" s="13">
        <f t="shared" si="6"/>
        <v>112</v>
      </c>
      <c r="J240" s="16"/>
      <c r="K240" s="16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23"/>
      <c r="Y240" s="24"/>
      <c r="Z240" s="25"/>
      <c r="AA240" s="24"/>
      <c r="AB240" s="24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6">
        <f t="shared" si="7"/>
        <v>0</v>
      </c>
    </row>
    <row r="241" spans="1:41" ht="11.85" customHeight="1">
      <c r="A241" s="13"/>
      <c r="B241" s="21"/>
      <c r="C241" s="22"/>
      <c r="D241" s="22"/>
      <c r="E241" s="22"/>
      <c r="F241" s="3"/>
      <c r="G241" s="12"/>
      <c r="H241" s="3"/>
      <c r="I241" s="13">
        <f t="shared" si="6"/>
        <v>112</v>
      </c>
      <c r="J241" s="16"/>
      <c r="K241" s="16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23"/>
      <c r="Y241" s="24"/>
      <c r="Z241" s="25"/>
      <c r="AA241" s="24"/>
      <c r="AB241" s="24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6">
        <f t="shared" si="7"/>
        <v>0</v>
      </c>
    </row>
    <row r="242" spans="1:41" ht="11.85" customHeight="1">
      <c r="A242" s="13"/>
      <c r="B242" s="21"/>
      <c r="C242" s="22"/>
      <c r="D242" s="22"/>
      <c r="E242" s="22"/>
      <c r="F242" s="3"/>
      <c r="G242" s="12"/>
      <c r="H242" s="3"/>
      <c r="I242" s="13">
        <f t="shared" si="6"/>
        <v>112</v>
      </c>
      <c r="J242" s="16"/>
      <c r="K242" s="16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23"/>
      <c r="Y242" s="24"/>
      <c r="Z242" s="25"/>
      <c r="AA242" s="24"/>
      <c r="AB242" s="24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6">
        <f t="shared" si="7"/>
        <v>0</v>
      </c>
    </row>
    <row r="243" spans="1:41" ht="11.85" customHeight="1">
      <c r="A243" s="13"/>
      <c r="B243" s="21"/>
      <c r="C243" s="22"/>
      <c r="D243" s="22"/>
      <c r="E243" s="22"/>
      <c r="F243" s="3"/>
      <c r="G243" s="12"/>
      <c r="H243" s="3"/>
      <c r="I243" s="13">
        <f t="shared" si="6"/>
        <v>112</v>
      </c>
      <c r="J243" s="16"/>
      <c r="K243" s="16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23"/>
      <c r="Y243" s="24"/>
      <c r="Z243" s="25"/>
      <c r="AA243" s="24"/>
      <c r="AB243" s="24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6">
        <f t="shared" si="7"/>
        <v>0</v>
      </c>
    </row>
    <row r="244" spans="1:41" ht="11.85" customHeight="1">
      <c r="A244" s="13"/>
      <c r="B244" s="21"/>
      <c r="C244" s="22"/>
      <c r="D244" s="22"/>
      <c r="E244" s="22"/>
      <c r="F244" s="3"/>
      <c r="G244" s="12"/>
      <c r="H244" s="3"/>
      <c r="I244" s="13">
        <f t="shared" si="6"/>
        <v>112</v>
      </c>
      <c r="J244" s="16"/>
      <c r="K244" s="16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23"/>
      <c r="Y244" s="24"/>
      <c r="Z244" s="25"/>
      <c r="AA244" s="24"/>
      <c r="AB244" s="24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6">
        <f t="shared" si="7"/>
        <v>0</v>
      </c>
    </row>
    <row r="245" spans="1:41" ht="11.85" customHeight="1">
      <c r="A245" s="13"/>
      <c r="B245" s="21"/>
      <c r="C245" s="22"/>
      <c r="D245" s="22"/>
      <c r="E245" s="22"/>
      <c r="F245" s="3"/>
      <c r="G245" s="12"/>
      <c r="H245" s="3"/>
      <c r="I245" s="13">
        <f t="shared" si="6"/>
        <v>112</v>
      </c>
      <c r="J245" s="16"/>
      <c r="K245" s="16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23"/>
      <c r="Y245" s="24"/>
      <c r="Z245" s="25"/>
      <c r="AA245" s="24"/>
      <c r="AB245" s="24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6">
        <f t="shared" si="7"/>
        <v>0</v>
      </c>
    </row>
    <row r="246" spans="1:41" ht="11.85" customHeight="1">
      <c r="A246" s="13"/>
      <c r="B246" s="21"/>
      <c r="C246" s="22"/>
      <c r="D246" s="22"/>
      <c r="E246" s="22"/>
      <c r="F246" s="3"/>
      <c r="G246" s="12"/>
      <c r="H246" s="3"/>
      <c r="I246" s="13">
        <f t="shared" si="6"/>
        <v>112</v>
      </c>
      <c r="J246" s="16"/>
      <c r="K246" s="16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23"/>
      <c r="Y246" s="24"/>
      <c r="Z246" s="25"/>
      <c r="AA246" s="24"/>
      <c r="AB246" s="24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6">
        <f t="shared" si="7"/>
        <v>0</v>
      </c>
    </row>
    <row r="247" spans="1:41" ht="11.85" customHeight="1">
      <c r="A247" s="13"/>
      <c r="B247" s="21"/>
      <c r="C247" s="22"/>
      <c r="D247" s="22"/>
      <c r="E247" s="22"/>
      <c r="F247" s="3"/>
      <c r="G247" s="12"/>
      <c r="H247" s="3"/>
      <c r="I247" s="13">
        <f t="shared" si="6"/>
        <v>112</v>
      </c>
      <c r="J247" s="16"/>
      <c r="K247" s="16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23"/>
      <c r="Y247" s="24"/>
      <c r="Z247" s="25"/>
      <c r="AA247" s="24"/>
      <c r="AB247" s="24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6">
        <f t="shared" si="7"/>
        <v>0</v>
      </c>
    </row>
    <row r="248" spans="1:41" ht="11.85" customHeight="1">
      <c r="A248" s="13"/>
      <c r="B248" s="21"/>
      <c r="C248" s="22"/>
      <c r="D248" s="22"/>
      <c r="E248" s="22"/>
      <c r="F248" s="3"/>
      <c r="G248" s="12"/>
      <c r="H248" s="3"/>
      <c r="I248" s="13">
        <f t="shared" si="6"/>
        <v>112</v>
      </c>
      <c r="J248" s="16"/>
      <c r="K248" s="16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23"/>
      <c r="Y248" s="24"/>
      <c r="Z248" s="25"/>
      <c r="AA248" s="24"/>
      <c r="AB248" s="24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6">
        <f t="shared" si="7"/>
        <v>0</v>
      </c>
    </row>
    <row r="249" spans="1:41" ht="11.85" customHeight="1">
      <c r="A249" s="13"/>
      <c r="B249" s="21"/>
      <c r="C249" s="22"/>
      <c r="D249" s="22"/>
      <c r="E249" s="22"/>
      <c r="F249" s="3"/>
      <c r="G249" s="12"/>
      <c r="H249" s="3"/>
      <c r="I249" s="13">
        <f t="shared" si="6"/>
        <v>112</v>
      </c>
      <c r="J249" s="16"/>
      <c r="K249" s="16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23"/>
      <c r="Y249" s="24"/>
      <c r="Z249" s="25"/>
      <c r="AA249" s="24"/>
      <c r="AB249" s="24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6">
        <f t="shared" si="7"/>
        <v>0</v>
      </c>
    </row>
    <row r="250" spans="1:41" ht="11.85" customHeight="1">
      <c r="A250" s="13"/>
      <c r="B250" s="21"/>
      <c r="C250" s="22"/>
      <c r="D250" s="22"/>
      <c r="E250" s="22"/>
      <c r="F250" s="3"/>
      <c r="G250" s="12"/>
      <c r="H250" s="3"/>
      <c r="I250" s="13">
        <f t="shared" si="6"/>
        <v>112</v>
      </c>
      <c r="J250" s="16"/>
      <c r="K250" s="16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23"/>
      <c r="Y250" s="24"/>
      <c r="Z250" s="25"/>
      <c r="AA250" s="24"/>
      <c r="AB250" s="24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6">
        <f t="shared" si="7"/>
        <v>0</v>
      </c>
    </row>
    <row r="251" spans="1:41" ht="11.85" customHeight="1">
      <c r="A251" s="13"/>
      <c r="B251" s="21"/>
      <c r="C251" s="22"/>
      <c r="D251" s="22"/>
      <c r="E251" s="22"/>
      <c r="F251" s="3"/>
      <c r="G251" s="12"/>
      <c r="H251" s="3"/>
      <c r="I251" s="13">
        <f t="shared" si="6"/>
        <v>112</v>
      </c>
      <c r="J251" s="16"/>
      <c r="K251" s="16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23"/>
      <c r="Y251" s="24"/>
      <c r="Z251" s="25"/>
      <c r="AA251" s="24"/>
      <c r="AB251" s="24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6">
        <f t="shared" si="7"/>
        <v>0</v>
      </c>
    </row>
    <row r="252" spans="1:41" ht="11.85" customHeight="1">
      <c r="A252" s="13"/>
      <c r="B252" s="21"/>
      <c r="C252" s="22"/>
      <c r="D252" s="22"/>
      <c r="E252" s="22"/>
      <c r="F252" s="3"/>
      <c r="G252" s="12"/>
      <c r="H252" s="3"/>
      <c r="I252" s="13">
        <f t="shared" si="6"/>
        <v>112</v>
      </c>
      <c r="J252" s="16"/>
      <c r="K252" s="16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23"/>
      <c r="Y252" s="24"/>
      <c r="Z252" s="25"/>
      <c r="AA252" s="24"/>
      <c r="AB252" s="24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6">
        <f t="shared" si="7"/>
        <v>0</v>
      </c>
    </row>
    <row r="253" spans="1:41" ht="11.85" customHeight="1">
      <c r="A253" s="13"/>
      <c r="B253" s="21"/>
      <c r="C253" s="22"/>
      <c r="D253" s="22"/>
      <c r="E253" s="22"/>
      <c r="F253" s="3"/>
      <c r="G253" s="12"/>
      <c r="H253" s="3"/>
      <c r="I253" s="13">
        <f t="shared" si="6"/>
        <v>112</v>
      </c>
      <c r="J253" s="16"/>
      <c r="K253" s="16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23"/>
      <c r="Y253" s="24"/>
      <c r="Z253" s="25"/>
      <c r="AA253" s="24"/>
      <c r="AB253" s="24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6">
        <f t="shared" si="7"/>
        <v>0</v>
      </c>
    </row>
    <row r="254" spans="1:41" ht="11.85" customHeight="1">
      <c r="A254" s="13"/>
      <c r="B254" s="21"/>
      <c r="C254" s="22"/>
      <c r="D254" s="22"/>
      <c r="E254" s="22"/>
      <c r="F254" s="3"/>
      <c r="G254" s="12"/>
      <c r="H254" s="3"/>
      <c r="I254" s="13">
        <f t="shared" si="6"/>
        <v>112</v>
      </c>
      <c r="J254" s="16"/>
      <c r="K254" s="16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23"/>
      <c r="Y254" s="24"/>
      <c r="Z254" s="25"/>
      <c r="AA254" s="24"/>
      <c r="AB254" s="24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6">
        <f t="shared" si="7"/>
        <v>0</v>
      </c>
    </row>
    <row r="255" spans="1:41" ht="11.85" customHeight="1">
      <c r="A255" s="13"/>
      <c r="B255" s="21"/>
      <c r="C255" s="22"/>
      <c r="D255" s="22"/>
      <c r="E255" s="22"/>
      <c r="F255" s="3"/>
      <c r="G255" s="12"/>
      <c r="H255" s="3"/>
      <c r="I255" s="13">
        <f t="shared" si="6"/>
        <v>112</v>
      </c>
      <c r="J255" s="16"/>
      <c r="K255" s="16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23"/>
      <c r="Y255" s="24"/>
      <c r="Z255" s="25"/>
      <c r="AA255" s="24"/>
      <c r="AB255" s="24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6">
        <f t="shared" si="7"/>
        <v>0</v>
      </c>
    </row>
    <row r="256" spans="1:41" ht="11.85" customHeight="1">
      <c r="A256" s="13"/>
      <c r="B256" s="21"/>
      <c r="C256" s="22"/>
      <c r="D256" s="22"/>
      <c r="E256" s="22"/>
      <c r="F256" s="3"/>
      <c r="G256" s="12"/>
      <c r="H256" s="3"/>
      <c r="I256" s="13">
        <f t="shared" si="6"/>
        <v>112</v>
      </c>
      <c r="J256" s="16"/>
      <c r="K256" s="16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23"/>
      <c r="Y256" s="24"/>
      <c r="Z256" s="25"/>
      <c r="AA256" s="24"/>
      <c r="AB256" s="24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6">
        <f t="shared" si="7"/>
        <v>0</v>
      </c>
    </row>
    <row r="257" spans="1:41" ht="11.85" customHeight="1">
      <c r="A257" s="13"/>
      <c r="B257" s="21"/>
      <c r="C257" s="22"/>
      <c r="D257" s="22"/>
      <c r="E257" s="22"/>
      <c r="F257" s="3"/>
      <c r="G257" s="12"/>
      <c r="H257" s="3"/>
      <c r="I257" s="13">
        <f t="shared" si="6"/>
        <v>112</v>
      </c>
      <c r="J257" s="16"/>
      <c r="K257" s="16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23"/>
      <c r="Y257" s="24"/>
      <c r="Z257" s="25"/>
      <c r="AA257" s="24"/>
      <c r="AB257" s="24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6">
        <f t="shared" si="7"/>
        <v>0</v>
      </c>
    </row>
    <row r="258" spans="1:41" ht="11.85" customHeight="1">
      <c r="A258" s="13"/>
      <c r="B258" s="21"/>
      <c r="C258" s="22"/>
      <c r="D258" s="22"/>
      <c r="E258" s="22"/>
      <c r="F258" s="3"/>
      <c r="G258" s="12"/>
      <c r="H258" s="3"/>
      <c r="I258" s="13">
        <f t="shared" si="6"/>
        <v>112</v>
      </c>
      <c r="J258" s="16"/>
      <c r="K258" s="16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23"/>
      <c r="Y258" s="24"/>
      <c r="Z258" s="25"/>
      <c r="AA258" s="24"/>
      <c r="AB258" s="24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6">
        <f t="shared" si="7"/>
        <v>0</v>
      </c>
    </row>
    <row r="259" spans="1:41" ht="11.85" customHeight="1">
      <c r="A259" s="13"/>
      <c r="B259" s="21"/>
      <c r="C259" s="22"/>
      <c r="D259" s="22"/>
      <c r="E259" s="22"/>
      <c r="F259" s="3"/>
      <c r="G259" s="12"/>
      <c r="H259" s="3"/>
      <c r="I259" s="13">
        <f t="shared" ref="I259:I322" si="8">(2012)-YEAR(H259)</f>
        <v>112</v>
      </c>
      <c r="J259" s="16"/>
      <c r="K259" s="16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23"/>
      <c r="Y259" s="24"/>
      <c r="Z259" s="25"/>
      <c r="AA259" s="24"/>
      <c r="AB259" s="24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6">
        <f t="shared" si="7"/>
        <v>0</v>
      </c>
    </row>
    <row r="260" spans="1:41" ht="11.85" customHeight="1">
      <c r="A260" s="13"/>
      <c r="B260" s="21"/>
      <c r="C260" s="22"/>
      <c r="D260" s="22"/>
      <c r="E260" s="22"/>
      <c r="F260" s="3"/>
      <c r="G260" s="12"/>
      <c r="H260" s="3"/>
      <c r="I260" s="13">
        <f t="shared" si="8"/>
        <v>112</v>
      </c>
      <c r="J260" s="16"/>
      <c r="K260" s="16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23"/>
      <c r="Y260" s="24"/>
      <c r="Z260" s="24"/>
      <c r="AA260" s="24"/>
      <c r="AB260" s="24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6">
        <f t="shared" si="7"/>
        <v>0</v>
      </c>
    </row>
    <row r="261" spans="1:41" ht="11.85" customHeight="1">
      <c r="A261" s="13"/>
      <c r="B261" s="21"/>
      <c r="C261" s="22"/>
      <c r="D261" s="22"/>
      <c r="E261" s="22"/>
      <c r="F261" s="3"/>
      <c r="G261" s="12"/>
      <c r="H261" s="3"/>
      <c r="I261" s="13">
        <f t="shared" si="8"/>
        <v>112</v>
      </c>
      <c r="J261" s="16"/>
      <c r="K261" s="16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23"/>
      <c r="Y261" s="24"/>
      <c r="Z261" s="24"/>
      <c r="AA261" s="24"/>
      <c r="AB261" s="24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6">
        <f t="shared" ref="AO261:AO324" si="9">SUM(AC261:AN261)</f>
        <v>0</v>
      </c>
    </row>
    <row r="262" spans="1:41" ht="11.85" customHeight="1">
      <c r="A262" s="13"/>
      <c r="B262" s="21"/>
      <c r="C262" s="22"/>
      <c r="D262" s="22"/>
      <c r="E262" s="22"/>
      <c r="F262" s="3"/>
      <c r="G262" s="12"/>
      <c r="H262" s="3"/>
      <c r="I262" s="13">
        <f t="shared" si="8"/>
        <v>112</v>
      </c>
      <c r="J262" s="16"/>
      <c r="K262" s="16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23"/>
      <c r="Y262" s="24"/>
      <c r="Z262" s="25"/>
      <c r="AA262" s="24"/>
      <c r="AB262" s="24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6">
        <f t="shared" si="9"/>
        <v>0</v>
      </c>
    </row>
    <row r="263" spans="1:41" ht="11.85" customHeight="1">
      <c r="A263" s="13"/>
      <c r="B263" s="21"/>
      <c r="C263" s="22"/>
      <c r="D263" s="22"/>
      <c r="E263" s="22"/>
      <c r="F263" s="3"/>
      <c r="G263" s="12"/>
      <c r="H263" s="3"/>
      <c r="I263" s="13">
        <f t="shared" si="8"/>
        <v>112</v>
      </c>
      <c r="J263" s="16"/>
      <c r="K263" s="16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23"/>
      <c r="Y263" s="24"/>
      <c r="Z263" s="25"/>
      <c r="AA263" s="24"/>
      <c r="AB263" s="24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6">
        <f t="shared" si="9"/>
        <v>0</v>
      </c>
    </row>
    <row r="264" spans="1:41" ht="11.85" customHeight="1">
      <c r="A264" s="13"/>
      <c r="B264" s="21"/>
      <c r="C264" s="22"/>
      <c r="D264" s="22"/>
      <c r="E264" s="22"/>
      <c r="F264" s="3"/>
      <c r="G264" s="12"/>
      <c r="H264" s="3"/>
      <c r="I264" s="13">
        <f t="shared" si="8"/>
        <v>112</v>
      </c>
      <c r="J264" s="16"/>
      <c r="K264" s="16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23"/>
      <c r="Y264" s="24"/>
      <c r="Z264" s="25"/>
      <c r="AA264" s="24"/>
      <c r="AB264" s="24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6">
        <f t="shared" si="9"/>
        <v>0</v>
      </c>
    </row>
    <row r="265" spans="1:41" ht="11.85" customHeight="1">
      <c r="A265" s="13"/>
      <c r="B265" s="21"/>
      <c r="C265" s="22"/>
      <c r="D265" s="22"/>
      <c r="E265" s="22"/>
      <c r="F265" s="3"/>
      <c r="G265" s="12"/>
      <c r="H265" s="3"/>
      <c r="I265" s="13">
        <f t="shared" si="8"/>
        <v>112</v>
      </c>
      <c r="J265" s="16"/>
      <c r="K265" s="16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23"/>
      <c r="Y265" s="28"/>
      <c r="Z265" s="25"/>
      <c r="AA265" s="24"/>
      <c r="AB265" s="24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6">
        <f t="shared" si="9"/>
        <v>0</v>
      </c>
    </row>
    <row r="266" spans="1:41" ht="11.85" customHeight="1">
      <c r="A266" s="13"/>
      <c r="B266" s="21"/>
      <c r="C266" s="22"/>
      <c r="D266" s="22"/>
      <c r="E266" s="22"/>
      <c r="F266" s="3"/>
      <c r="G266" s="12"/>
      <c r="H266" s="3"/>
      <c r="I266" s="13">
        <f t="shared" si="8"/>
        <v>112</v>
      </c>
      <c r="J266" s="16"/>
      <c r="K266" s="16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23"/>
      <c r="Y266" s="24"/>
      <c r="Z266" s="25"/>
      <c r="AA266" s="24"/>
      <c r="AB266" s="24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6">
        <f t="shared" si="9"/>
        <v>0</v>
      </c>
    </row>
    <row r="267" spans="1:41" ht="11.85" customHeight="1">
      <c r="A267" s="13"/>
      <c r="B267" s="21"/>
      <c r="C267" s="22"/>
      <c r="D267" s="22"/>
      <c r="E267" s="22"/>
      <c r="F267" s="3"/>
      <c r="G267" s="12"/>
      <c r="H267" s="3"/>
      <c r="I267" s="13">
        <f t="shared" si="8"/>
        <v>112</v>
      </c>
      <c r="J267" s="16"/>
      <c r="K267" s="16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23"/>
      <c r="Y267" s="24"/>
      <c r="Z267" s="25"/>
      <c r="AA267" s="24"/>
      <c r="AB267" s="24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6">
        <f t="shared" si="9"/>
        <v>0</v>
      </c>
    </row>
    <row r="268" spans="1:41" ht="11.85" customHeight="1">
      <c r="A268" s="13"/>
      <c r="B268" s="21"/>
      <c r="C268" s="22"/>
      <c r="D268" s="22"/>
      <c r="E268" s="22"/>
      <c r="F268" s="3"/>
      <c r="G268" s="12"/>
      <c r="H268" s="3"/>
      <c r="I268" s="13">
        <f t="shared" si="8"/>
        <v>112</v>
      </c>
      <c r="J268" s="16"/>
      <c r="K268" s="16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23"/>
      <c r="Y268" s="24"/>
      <c r="Z268" s="25"/>
      <c r="AA268" s="24"/>
      <c r="AB268" s="24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6">
        <f t="shared" si="9"/>
        <v>0</v>
      </c>
    </row>
    <row r="269" spans="1:41" ht="11.85" customHeight="1">
      <c r="A269" s="13"/>
      <c r="B269" s="21"/>
      <c r="C269" s="22"/>
      <c r="D269" s="22"/>
      <c r="E269" s="22"/>
      <c r="F269" s="3"/>
      <c r="G269" s="12"/>
      <c r="H269" s="3"/>
      <c r="I269" s="13">
        <f t="shared" si="8"/>
        <v>112</v>
      </c>
      <c r="J269" s="16"/>
      <c r="K269" s="16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23"/>
      <c r="Y269" s="24"/>
      <c r="Z269" s="25"/>
      <c r="AA269" s="24"/>
      <c r="AB269" s="24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6">
        <f t="shared" si="9"/>
        <v>0</v>
      </c>
    </row>
    <row r="270" spans="1:41" ht="11.85" customHeight="1">
      <c r="A270" s="13"/>
      <c r="B270" s="21"/>
      <c r="C270" s="22"/>
      <c r="D270" s="22"/>
      <c r="E270" s="22"/>
      <c r="F270" s="3"/>
      <c r="G270" s="12"/>
      <c r="H270" s="3"/>
      <c r="I270" s="13">
        <f t="shared" si="8"/>
        <v>112</v>
      </c>
      <c r="J270" s="16"/>
      <c r="K270" s="16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23"/>
      <c r="Y270" s="24"/>
      <c r="Z270" s="25"/>
      <c r="AA270" s="24"/>
      <c r="AB270" s="24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6">
        <f t="shared" si="9"/>
        <v>0</v>
      </c>
    </row>
    <row r="271" spans="1:41" ht="11.85" customHeight="1">
      <c r="A271" s="13"/>
      <c r="B271" s="21"/>
      <c r="C271" s="22"/>
      <c r="D271" s="22"/>
      <c r="E271" s="22"/>
      <c r="F271" s="3"/>
      <c r="G271" s="12"/>
      <c r="H271" s="3"/>
      <c r="I271" s="13">
        <f t="shared" si="8"/>
        <v>112</v>
      </c>
      <c r="J271" s="16"/>
      <c r="K271" s="16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23"/>
      <c r="Y271" s="24"/>
      <c r="Z271" s="24"/>
      <c r="AA271" s="24"/>
      <c r="AB271" s="24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6">
        <f t="shared" si="9"/>
        <v>0</v>
      </c>
    </row>
    <row r="272" spans="1:41" ht="11.85" customHeight="1">
      <c r="A272" s="13"/>
      <c r="B272" s="21"/>
      <c r="C272" s="22"/>
      <c r="D272" s="22"/>
      <c r="E272" s="22"/>
      <c r="F272" s="3"/>
      <c r="G272" s="12"/>
      <c r="H272" s="3"/>
      <c r="I272" s="13">
        <f t="shared" si="8"/>
        <v>112</v>
      </c>
      <c r="J272" s="16"/>
      <c r="K272" s="16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23"/>
      <c r="Y272" s="24"/>
      <c r="Z272" s="25"/>
      <c r="AA272" s="24"/>
      <c r="AB272" s="24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6">
        <f t="shared" si="9"/>
        <v>0</v>
      </c>
    </row>
    <row r="273" spans="1:41" ht="11.85" customHeight="1">
      <c r="A273" s="13"/>
      <c r="B273" s="21"/>
      <c r="C273" s="22"/>
      <c r="D273" s="22"/>
      <c r="E273" s="22"/>
      <c r="F273" s="3"/>
      <c r="G273" s="12"/>
      <c r="H273" s="3"/>
      <c r="I273" s="13">
        <f t="shared" si="8"/>
        <v>112</v>
      </c>
      <c r="J273" s="16"/>
      <c r="K273" s="16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23"/>
      <c r="Y273" s="24"/>
      <c r="Z273" s="25"/>
      <c r="AA273" s="24"/>
      <c r="AB273" s="24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6">
        <f t="shared" si="9"/>
        <v>0</v>
      </c>
    </row>
    <row r="274" spans="1:41" ht="11.85" customHeight="1">
      <c r="A274" s="13"/>
      <c r="B274" s="21"/>
      <c r="C274" s="22"/>
      <c r="D274" s="22"/>
      <c r="E274" s="22"/>
      <c r="F274" s="3"/>
      <c r="G274" s="12"/>
      <c r="H274" s="3"/>
      <c r="I274" s="13">
        <f t="shared" si="8"/>
        <v>112</v>
      </c>
      <c r="J274" s="16"/>
      <c r="K274" s="16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23"/>
      <c r="Y274" s="24"/>
      <c r="Z274" s="25"/>
      <c r="AA274" s="24"/>
      <c r="AB274" s="24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6">
        <f t="shared" si="9"/>
        <v>0</v>
      </c>
    </row>
    <row r="275" spans="1:41" ht="11.85" customHeight="1">
      <c r="A275" s="13"/>
      <c r="B275" s="21"/>
      <c r="C275" s="22"/>
      <c r="D275" s="22"/>
      <c r="E275" s="22"/>
      <c r="F275" s="3"/>
      <c r="G275" s="12"/>
      <c r="H275" s="3"/>
      <c r="I275" s="13">
        <f t="shared" si="8"/>
        <v>112</v>
      </c>
      <c r="J275" s="16"/>
      <c r="K275" s="16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23"/>
      <c r="Y275" s="24"/>
      <c r="Z275" s="25"/>
      <c r="AA275" s="24"/>
      <c r="AB275" s="24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6">
        <f t="shared" si="9"/>
        <v>0</v>
      </c>
    </row>
    <row r="276" spans="1:41" ht="11.85" customHeight="1">
      <c r="A276" s="13"/>
      <c r="B276" s="21"/>
      <c r="C276" s="22"/>
      <c r="D276" s="22"/>
      <c r="E276" s="22"/>
      <c r="F276" s="3"/>
      <c r="G276" s="12"/>
      <c r="H276" s="3"/>
      <c r="I276" s="13">
        <f t="shared" si="8"/>
        <v>112</v>
      </c>
      <c r="J276" s="16"/>
      <c r="K276" s="16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23"/>
      <c r="Y276" s="24"/>
      <c r="Z276" s="25"/>
      <c r="AA276" s="24"/>
      <c r="AB276" s="24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6">
        <f t="shared" si="9"/>
        <v>0</v>
      </c>
    </row>
    <row r="277" spans="1:41" ht="11.85" customHeight="1">
      <c r="A277" s="13"/>
      <c r="B277" s="21"/>
      <c r="C277" s="22"/>
      <c r="D277" s="22"/>
      <c r="E277" s="22"/>
      <c r="F277" s="3"/>
      <c r="G277" s="12"/>
      <c r="H277" s="3"/>
      <c r="I277" s="13">
        <f t="shared" si="8"/>
        <v>112</v>
      </c>
      <c r="J277" s="16"/>
      <c r="K277" s="16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23"/>
      <c r="Y277" s="24"/>
      <c r="Z277" s="25"/>
      <c r="AA277" s="24"/>
      <c r="AB277" s="24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6">
        <f t="shared" si="9"/>
        <v>0</v>
      </c>
    </row>
    <row r="278" spans="1:41" ht="11.85" customHeight="1">
      <c r="A278" s="13"/>
      <c r="B278" s="21"/>
      <c r="C278" s="22"/>
      <c r="D278" s="22"/>
      <c r="E278" s="22"/>
      <c r="F278" s="3"/>
      <c r="G278" s="12"/>
      <c r="H278" s="3"/>
      <c r="I278" s="13">
        <f t="shared" si="8"/>
        <v>112</v>
      </c>
      <c r="J278" s="16"/>
      <c r="K278" s="16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23"/>
      <c r="Y278" s="24"/>
      <c r="Z278" s="25"/>
      <c r="AA278" s="24"/>
      <c r="AB278" s="24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6">
        <f t="shared" si="9"/>
        <v>0</v>
      </c>
    </row>
    <row r="279" spans="1:41" ht="11.85" customHeight="1">
      <c r="A279" s="13"/>
      <c r="B279" s="21"/>
      <c r="C279" s="22"/>
      <c r="D279" s="22"/>
      <c r="E279" s="22"/>
      <c r="F279" s="3"/>
      <c r="G279" s="12"/>
      <c r="H279" s="3"/>
      <c r="I279" s="13">
        <f t="shared" si="8"/>
        <v>112</v>
      </c>
      <c r="J279" s="16"/>
      <c r="K279" s="16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23"/>
      <c r="Y279" s="24"/>
      <c r="Z279" s="25"/>
      <c r="AA279" s="24"/>
      <c r="AB279" s="24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6">
        <f t="shared" si="9"/>
        <v>0</v>
      </c>
    </row>
    <row r="280" spans="1:41" ht="11.85" customHeight="1">
      <c r="A280" s="13"/>
      <c r="B280" s="21"/>
      <c r="C280" s="22"/>
      <c r="D280" s="22"/>
      <c r="E280" s="22"/>
      <c r="F280" s="3"/>
      <c r="G280" s="12"/>
      <c r="H280" s="3"/>
      <c r="I280" s="13">
        <f t="shared" si="8"/>
        <v>112</v>
      </c>
      <c r="J280" s="16"/>
      <c r="K280" s="16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23"/>
      <c r="Y280" s="24"/>
      <c r="Z280" s="25"/>
      <c r="AA280" s="24"/>
      <c r="AB280" s="24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6">
        <f t="shared" si="9"/>
        <v>0</v>
      </c>
    </row>
    <row r="281" spans="1:41" ht="11.85" customHeight="1">
      <c r="A281" s="13"/>
      <c r="B281" s="21"/>
      <c r="C281" s="22"/>
      <c r="D281" s="22"/>
      <c r="E281" s="22"/>
      <c r="F281" s="3"/>
      <c r="G281" s="12"/>
      <c r="H281" s="3"/>
      <c r="I281" s="13">
        <f t="shared" si="8"/>
        <v>112</v>
      </c>
      <c r="J281" s="16"/>
      <c r="K281" s="16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23"/>
      <c r="Y281" s="24"/>
      <c r="Z281" s="25"/>
      <c r="AA281" s="24"/>
      <c r="AB281" s="24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6">
        <f t="shared" si="9"/>
        <v>0</v>
      </c>
    </row>
    <row r="282" spans="1:41" ht="11.85" customHeight="1">
      <c r="A282" s="13"/>
      <c r="B282" s="21"/>
      <c r="C282" s="22"/>
      <c r="D282" s="22"/>
      <c r="E282" s="22"/>
      <c r="F282" s="3"/>
      <c r="G282" s="12"/>
      <c r="H282" s="3"/>
      <c r="I282" s="13">
        <f t="shared" si="8"/>
        <v>112</v>
      </c>
      <c r="J282" s="16"/>
      <c r="K282" s="16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23"/>
      <c r="Y282" s="24"/>
      <c r="Z282" s="25"/>
      <c r="AA282" s="24"/>
      <c r="AB282" s="24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6">
        <f t="shared" si="9"/>
        <v>0</v>
      </c>
    </row>
    <row r="283" spans="1:41" ht="11.85" customHeight="1">
      <c r="A283" s="13"/>
      <c r="B283" s="21"/>
      <c r="C283" s="22"/>
      <c r="D283" s="22"/>
      <c r="E283" s="22"/>
      <c r="F283" s="3"/>
      <c r="G283" s="12"/>
      <c r="H283" s="3"/>
      <c r="I283" s="13">
        <f t="shared" si="8"/>
        <v>112</v>
      </c>
      <c r="J283" s="16"/>
      <c r="K283" s="16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23"/>
      <c r="Y283" s="24"/>
      <c r="Z283" s="25"/>
      <c r="AA283" s="24"/>
      <c r="AB283" s="24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6">
        <f t="shared" si="9"/>
        <v>0</v>
      </c>
    </row>
    <row r="284" spans="1:41" ht="11.85" customHeight="1">
      <c r="A284" s="13"/>
      <c r="B284" s="21"/>
      <c r="C284" s="22"/>
      <c r="D284" s="22"/>
      <c r="E284" s="22"/>
      <c r="F284" s="3"/>
      <c r="G284" s="12"/>
      <c r="H284" s="3"/>
      <c r="I284" s="13">
        <f t="shared" si="8"/>
        <v>112</v>
      </c>
      <c r="J284" s="16"/>
      <c r="K284" s="16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23"/>
      <c r="Y284" s="24"/>
      <c r="Z284" s="24"/>
      <c r="AA284" s="24"/>
      <c r="AB284" s="24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6">
        <f t="shared" si="9"/>
        <v>0</v>
      </c>
    </row>
    <row r="285" spans="1:41" ht="11.85" customHeight="1">
      <c r="A285" s="13"/>
      <c r="B285" s="21"/>
      <c r="C285" s="22"/>
      <c r="D285" s="22"/>
      <c r="E285" s="22"/>
      <c r="F285" s="3"/>
      <c r="G285" s="12"/>
      <c r="H285" s="3"/>
      <c r="I285" s="13">
        <f t="shared" si="8"/>
        <v>112</v>
      </c>
      <c r="J285" s="16"/>
      <c r="K285" s="16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23"/>
      <c r="Y285" s="24"/>
      <c r="Z285" s="25"/>
      <c r="AA285" s="24"/>
      <c r="AB285" s="24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6">
        <f t="shared" si="9"/>
        <v>0</v>
      </c>
    </row>
    <row r="286" spans="1:41" ht="11.85" customHeight="1">
      <c r="A286" s="13"/>
      <c r="B286" s="21"/>
      <c r="C286" s="22"/>
      <c r="D286" s="22"/>
      <c r="E286" s="22"/>
      <c r="F286" s="3"/>
      <c r="G286" s="12"/>
      <c r="H286" s="3"/>
      <c r="I286" s="13">
        <f t="shared" si="8"/>
        <v>112</v>
      </c>
      <c r="J286" s="16"/>
      <c r="K286" s="16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23"/>
      <c r="Y286" s="24"/>
      <c r="Z286" s="25"/>
      <c r="AA286" s="24"/>
      <c r="AB286" s="24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6">
        <f t="shared" si="9"/>
        <v>0</v>
      </c>
    </row>
    <row r="287" spans="1:41" ht="11.85" customHeight="1">
      <c r="A287" s="13"/>
      <c r="B287" s="21"/>
      <c r="C287" s="22"/>
      <c r="D287" s="22"/>
      <c r="E287" s="22"/>
      <c r="F287" s="3"/>
      <c r="G287" s="12"/>
      <c r="H287" s="3"/>
      <c r="I287" s="13">
        <f t="shared" si="8"/>
        <v>112</v>
      </c>
      <c r="J287" s="16"/>
      <c r="K287" s="16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23"/>
      <c r="Y287" s="24"/>
      <c r="Z287" s="25"/>
      <c r="AA287" s="24"/>
      <c r="AB287" s="24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6">
        <f t="shared" si="9"/>
        <v>0</v>
      </c>
    </row>
    <row r="288" spans="1:41" ht="11.85" customHeight="1">
      <c r="A288" s="13"/>
      <c r="B288" s="21"/>
      <c r="C288" s="22"/>
      <c r="D288" s="22"/>
      <c r="E288" s="22"/>
      <c r="F288" s="3"/>
      <c r="G288" s="12"/>
      <c r="H288" s="3"/>
      <c r="I288" s="13">
        <f t="shared" si="8"/>
        <v>112</v>
      </c>
      <c r="J288" s="16"/>
      <c r="K288" s="16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23"/>
      <c r="Y288" s="24"/>
      <c r="Z288" s="25"/>
      <c r="AA288" s="24"/>
      <c r="AB288" s="24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6">
        <f t="shared" si="9"/>
        <v>0</v>
      </c>
    </row>
    <row r="289" spans="1:41" ht="11.85" customHeight="1">
      <c r="A289" s="13"/>
      <c r="B289" s="21"/>
      <c r="C289" s="22"/>
      <c r="D289" s="22"/>
      <c r="E289" s="22"/>
      <c r="F289" s="3"/>
      <c r="G289" s="12"/>
      <c r="H289" s="3"/>
      <c r="I289" s="13">
        <f t="shared" si="8"/>
        <v>112</v>
      </c>
      <c r="J289" s="16"/>
      <c r="K289" s="16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23"/>
      <c r="Y289" s="24"/>
      <c r="Z289" s="25"/>
      <c r="AA289" s="24"/>
      <c r="AB289" s="24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6">
        <f t="shared" si="9"/>
        <v>0</v>
      </c>
    </row>
    <row r="290" spans="1:41" ht="11.85" customHeight="1">
      <c r="A290" s="13"/>
      <c r="B290" s="21"/>
      <c r="C290" s="22"/>
      <c r="D290" s="22"/>
      <c r="E290" s="22"/>
      <c r="F290" s="3"/>
      <c r="G290" s="12"/>
      <c r="H290" s="3"/>
      <c r="I290" s="13">
        <f t="shared" si="8"/>
        <v>112</v>
      </c>
      <c r="J290" s="16"/>
      <c r="K290" s="16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23"/>
      <c r="Y290" s="24"/>
      <c r="Z290" s="25"/>
      <c r="AA290" s="24"/>
      <c r="AB290" s="24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6">
        <f t="shared" si="9"/>
        <v>0</v>
      </c>
    </row>
    <row r="291" spans="1:41" ht="11.85" customHeight="1">
      <c r="A291" s="13"/>
      <c r="B291" s="21"/>
      <c r="C291" s="22"/>
      <c r="D291" s="22"/>
      <c r="E291" s="22"/>
      <c r="F291" s="3"/>
      <c r="G291" s="12"/>
      <c r="H291" s="3"/>
      <c r="I291" s="13">
        <f t="shared" si="8"/>
        <v>112</v>
      </c>
      <c r="J291" s="16"/>
      <c r="K291" s="16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23"/>
      <c r="Y291" s="24"/>
      <c r="Z291" s="25"/>
      <c r="AA291" s="24"/>
      <c r="AB291" s="24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6">
        <f t="shared" si="9"/>
        <v>0</v>
      </c>
    </row>
    <row r="292" spans="1:41" ht="11.85" customHeight="1">
      <c r="A292" s="13"/>
      <c r="B292" s="21"/>
      <c r="C292" s="22"/>
      <c r="D292" s="22"/>
      <c r="E292" s="22"/>
      <c r="F292" s="3"/>
      <c r="G292" s="12"/>
      <c r="H292" s="3"/>
      <c r="I292" s="13">
        <f t="shared" si="8"/>
        <v>112</v>
      </c>
      <c r="K292" s="16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23"/>
      <c r="Y292" s="24"/>
      <c r="Z292" s="25"/>
      <c r="AA292" s="24"/>
      <c r="AB292" s="24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6">
        <f t="shared" si="9"/>
        <v>0</v>
      </c>
    </row>
    <row r="293" spans="1:41" ht="11.85" customHeight="1">
      <c r="A293" s="13"/>
      <c r="B293" s="21"/>
      <c r="C293" s="22"/>
      <c r="D293" s="22"/>
      <c r="E293" s="22"/>
      <c r="F293" s="3"/>
      <c r="G293" s="12"/>
      <c r="H293" s="3"/>
      <c r="I293" s="13">
        <f t="shared" si="8"/>
        <v>112</v>
      </c>
      <c r="J293" s="16"/>
      <c r="K293" s="16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23"/>
      <c r="Y293" s="24"/>
      <c r="Z293" s="25"/>
      <c r="AA293" s="24"/>
      <c r="AB293" s="24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6">
        <f t="shared" si="9"/>
        <v>0</v>
      </c>
    </row>
    <row r="294" spans="1:41" ht="11.85" customHeight="1">
      <c r="A294" s="13"/>
      <c r="B294" s="21"/>
      <c r="C294" s="22"/>
      <c r="D294" s="22"/>
      <c r="E294" s="22"/>
      <c r="F294" s="3"/>
      <c r="G294" s="12"/>
      <c r="H294" s="3"/>
      <c r="I294" s="13">
        <f t="shared" si="8"/>
        <v>112</v>
      </c>
      <c r="J294" s="16"/>
      <c r="K294" s="16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23"/>
      <c r="Y294" s="24"/>
      <c r="Z294" s="25"/>
      <c r="AA294" s="24"/>
      <c r="AB294" s="24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6">
        <f t="shared" si="9"/>
        <v>0</v>
      </c>
    </row>
    <row r="295" spans="1:41" ht="11.85" customHeight="1">
      <c r="A295" s="13"/>
      <c r="B295" s="21"/>
      <c r="C295" s="22"/>
      <c r="D295" s="22"/>
      <c r="E295" s="22"/>
      <c r="F295" s="3"/>
      <c r="G295" s="12"/>
      <c r="H295" s="3"/>
      <c r="I295" s="13">
        <f t="shared" si="8"/>
        <v>112</v>
      </c>
      <c r="J295" s="16"/>
      <c r="K295" s="16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23"/>
      <c r="Y295" s="24"/>
      <c r="Z295" s="25"/>
      <c r="AA295" s="24"/>
      <c r="AB295" s="24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6">
        <f t="shared" si="9"/>
        <v>0</v>
      </c>
    </row>
    <row r="296" spans="1:41" ht="11.85" customHeight="1">
      <c r="A296" s="13"/>
      <c r="B296" s="21"/>
      <c r="C296" s="22"/>
      <c r="D296" s="22"/>
      <c r="E296" s="22"/>
      <c r="F296" s="3"/>
      <c r="G296" s="12"/>
      <c r="H296" s="3"/>
      <c r="I296" s="13">
        <f t="shared" si="8"/>
        <v>112</v>
      </c>
      <c r="J296" s="16"/>
      <c r="K296" s="16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23"/>
      <c r="Y296" s="24"/>
      <c r="Z296" s="25"/>
      <c r="AA296" s="24"/>
      <c r="AB296" s="24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6">
        <f t="shared" si="9"/>
        <v>0</v>
      </c>
    </row>
    <row r="297" spans="1:41" ht="11.85" customHeight="1">
      <c r="A297" s="13"/>
      <c r="B297" s="21"/>
      <c r="C297" s="22"/>
      <c r="D297" s="22"/>
      <c r="E297" s="22"/>
      <c r="F297" s="3"/>
      <c r="G297" s="12"/>
      <c r="H297" s="3"/>
      <c r="I297" s="13">
        <f t="shared" si="8"/>
        <v>112</v>
      </c>
      <c r="J297" s="16"/>
      <c r="K297" s="16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23"/>
      <c r="Y297" s="24"/>
      <c r="Z297" s="25"/>
      <c r="AA297" s="24"/>
      <c r="AB297" s="24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6">
        <f t="shared" si="9"/>
        <v>0</v>
      </c>
    </row>
    <row r="298" spans="1:41" ht="11.85" customHeight="1">
      <c r="A298" s="13"/>
      <c r="B298" s="21"/>
      <c r="C298" s="22"/>
      <c r="D298" s="22"/>
      <c r="E298" s="22"/>
      <c r="F298" s="3"/>
      <c r="G298" s="12"/>
      <c r="H298" s="3"/>
      <c r="I298" s="13">
        <f t="shared" si="8"/>
        <v>112</v>
      </c>
      <c r="J298" s="16"/>
      <c r="K298" s="16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23"/>
      <c r="Y298" s="24"/>
      <c r="Z298" s="25"/>
      <c r="AA298" s="24"/>
      <c r="AB298" s="24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6">
        <f t="shared" si="9"/>
        <v>0</v>
      </c>
    </row>
    <row r="299" spans="1:41" ht="11.85" customHeight="1">
      <c r="A299" s="13"/>
      <c r="B299" s="21"/>
      <c r="C299" s="22"/>
      <c r="D299" s="22"/>
      <c r="E299" s="22"/>
      <c r="F299" s="3"/>
      <c r="G299" s="12"/>
      <c r="H299" s="3"/>
      <c r="I299" s="13">
        <f t="shared" si="8"/>
        <v>112</v>
      </c>
      <c r="J299" s="16"/>
      <c r="K299" s="16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23"/>
      <c r="Y299" s="24"/>
      <c r="Z299" s="25"/>
      <c r="AA299" s="24"/>
      <c r="AB299" s="24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6">
        <f t="shared" si="9"/>
        <v>0</v>
      </c>
    </row>
    <row r="300" spans="1:41" ht="11.85" customHeight="1">
      <c r="A300" s="13"/>
      <c r="B300" s="21"/>
      <c r="C300" s="22"/>
      <c r="D300" s="22"/>
      <c r="E300" s="22"/>
      <c r="F300" s="3"/>
      <c r="G300" s="12"/>
      <c r="H300" s="3"/>
      <c r="I300" s="13">
        <f t="shared" si="8"/>
        <v>112</v>
      </c>
      <c r="J300" s="16"/>
      <c r="K300" s="16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23"/>
      <c r="Y300" s="24"/>
      <c r="Z300" s="25"/>
      <c r="AA300" s="24"/>
      <c r="AB300" s="24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6">
        <f t="shared" si="9"/>
        <v>0</v>
      </c>
    </row>
    <row r="301" spans="1:41" ht="11.85" customHeight="1">
      <c r="A301" s="13"/>
      <c r="B301" s="21"/>
      <c r="C301" s="22"/>
      <c r="D301" s="22"/>
      <c r="E301" s="22"/>
      <c r="F301" s="3"/>
      <c r="G301" s="12"/>
      <c r="H301" s="3"/>
      <c r="I301" s="13">
        <f t="shared" si="8"/>
        <v>112</v>
      </c>
      <c r="J301" s="16"/>
      <c r="K301" s="16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23"/>
      <c r="Y301" s="24"/>
      <c r="Z301" s="25"/>
      <c r="AA301" s="24"/>
      <c r="AB301" s="24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6">
        <f t="shared" si="9"/>
        <v>0</v>
      </c>
    </row>
    <row r="302" spans="1:41" ht="11.85" customHeight="1">
      <c r="A302" s="13"/>
      <c r="B302" s="21"/>
      <c r="C302" s="22"/>
      <c r="D302" s="22"/>
      <c r="E302" s="22"/>
      <c r="F302" s="3"/>
      <c r="G302" s="12"/>
      <c r="H302" s="3"/>
      <c r="I302" s="13">
        <f t="shared" si="8"/>
        <v>112</v>
      </c>
      <c r="J302" s="16"/>
      <c r="K302" s="16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23"/>
      <c r="Y302" s="24"/>
      <c r="Z302" s="25"/>
      <c r="AA302" s="24"/>
      <c r="AB302" s="24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6">
        <f t="shared" si="9"/>
        <v>0</v>
      </c>
    </row>
    <row r="303" spans="1:41" ht="11.85" customHeight="1">
      <c r="A303" s="13"/>
      <c r="B303" s="21"/>
      <c r="C303" s="22"/>
      <c r="D303" s="22"/>
      <c r="E303" s="22"/>
      <c r="F303" s="3"/>
      <c r="G303" s="12"/>
      <c r="H303" s="3"/>
      <c r="I303" s="13">
        <f t="shared" si="8"/>
        <v>112</v>
      </c>
      <c r="J303" s="16"/>
      <c r="K303" s="16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23"/>
      <c r="Y303" s="24"/>
      <c r="Z303" s="25"/>
      <c r="AA303" s="24"/>
      <c r="AB303" s="24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6">
        <f t="shared" si="9"/>
        <v>0</v>
      </c>
    </row>
    <row r="304" spans="1:41" ht="11.85" customHeight="1">
      <c r="A304" s="13"/>
      <c r="B304" s="21"/>
      <c r="C304" s="22"/>
      <c r="D304" s="22"/>
      <c r="E304" s="22"/>
      <c r="F304" s="3"/>
      <c r="G304" s="12"/>
      <c r="H304" s="3"/>
      <c r="I304" s="13">
        <f t="shared" si="8"/>
        <v>112</v>
      </c>
      <c r="J304" s="16"/>
      <c r="K304" s="16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23"/>
      <c r="Y304" s="24"/>
      <c r="Z304" s="25"/>
      <c r="AA304" s="24"/>
      <c r="AB304" s="24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6">
        <f t="shared" si="9"/>
        <v>0</v>
      </c>
    </row>
    <row r="305" spans="1:41" ht="11.85" customHeight="1">
      <c r="A305" s="13"/>
      <c r="B305" s="21"/>
      <c r="C305" s="22"/>
      <c r="D305" s="22"/>
      <c r="E305" s="22"/>
      <c r="F305" s="3"/>
      <c r="G305" s="12"/>
      <c r="H305" s="3"/>
      <c r="I305" s="13">
        <f t="shared" si="8"/>
        <v>112</v>
      </c>
      <c r="J305" s="16"/>
      <c r="K305" s="16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23"/>
      <c r="Y305" s="24"/>
      <c r="Z305" s="25"/>
      <c r="AA305" s="24"/>
      <c r="AB305" s="24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6">
        <f t="shared" si="9"/>
        <v>0</v>
      </c>
    </row>
    <row r="306" spans="1:41" ht="11.85" customHeight="1">
      <c r="A306" s="13"/>
      <c r="B306" s="21"/>
      <c r="C306" s="22"/>
      <c r="D306" s="22"/>
      <c r="E306" s="22"/>
      <c r="F306" s="3"/>
      <c r="G306" s="12"/>
      <c r="H306" s="3"/>
      <c r="I306" s="13">
        <f t="shared" si="8"/>
        <v>112</v>
      </c>
      <c r="J306" s="16"/>
      <c r="K306" s="16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23"/>
      <c r="Y306" s="24"/>
      <c r="Z306" s="25"/>
      <c r="AA306" s="24"/>
      <c r="AB306" s="24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6">
        <f t="shared" si="9"/>
        <v>0</v>
      </c>
    </row>
    <row r="307" spans="1:41" ht="11.85" customHeight="1">
      <c r="A307" s="13"/>
      <c r="B307" s="21"/>
      <c r="C307" s="22"/>
      <c r="D307" s="22"/>
      <c r="E307" s="22"/>
      <c r="F307" s="3"/>
      <c r="G307" s="12"/>
      <c r="H307" s="3"/>
      <c r="I307" s="13">
        <f t="shared" si="8"/>
        <v>112</v>
      </c>
      <c r="J307" s="16"/>
      <c r="K307" s="16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23"/>
      <c r="Y307" s="24"/>
      <c r="Z307" s="25"/>
      <c r="AA307" s="24"/>
      <c r="AB307" s="24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6">
        <f t="shared" si="9"/>
        <v>0</v>
      </c>
    </row>
    <row r="308" spans="1:41" ht="11.85" customHeight="1">
      <c r="A308" s="13"/>
      <c r="B308" s="21"/>
      <c r="C308" s="22"/>
      <c r="D308" s="22"/>
      <c r="E308" s="22"/>
      <c r="F308" s="3"/>
      <c r="G308" s="12"/>
      <c r="H308" s="3"/>
      <c r="I308" s="13">
        <f t="shared" si="8"/>
        <v>112</v>
      </c>
      <c r="J308" s="16"/>
      <c r="K308" s="16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23"/>
      <c r="Y308" s="24"/>
      <c r="Z308" s="25"/>
      <c r="AA308" s="24"/>
      <c r="AB308" s="24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6">
        <f t="shared" si="9"/>
        <v>0</v>
      </c>
    </row>
    <row r="309" spans="1:41" ht="11.85" customHeight="1">
      <c r="A309" s="13"/>
      <c r="B309" s="21"/>
      <c r="C309" s="22"/>
      <c r="D309" s="22"/>
      <c r="E309" s="22"/>
      <c r="F309" s="3"/>
      <c r="G309" s="12"/>
      <c r="H309" s="3"/>
      <c r="I309" s="13">
        <f t="shared" si="8"/>
        <v>112</v>
      </c>
      <c r="J309" s="16"/>
      <c r="K309" s="16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23"/>
      <c r="Y309" s="24"/>
      <c r="Z309" s="25"/>
      <c r="AA309" s="24"/>
      <c r="AB309" s="24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6">
        <f t="shared" si="9"/>
        <v>0</v>
      </c>
    </row>
    <row r="310" spans="1:41" ht="11.85" customHeight="1">
      <c r="A310" s="13"/>
      <c r="B310" s="21"/>
      <c r="C310" s="22"/>
      <c r="D310" s="22"/>
      <c r="E310" s="22"/>
      <c r="F310" s="3"/>
      <c r="G310" s="12"/>
      <c r="H310" s="3"/>
      <c r="I310" s="13">
        <f t="shared" si="8"/>
        <v>112</v>
      </c>
      <c r="J310" s="16"/>
      <c r="K310" s="16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23"/>
      <c r="Y310" s="24"/>
      <c r="Z310" s="25"/>
      <c r="AA310" s="24"/>
      <c r="AB310" s="24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6">
        <f t="shared" si="9"/>
        <v>0</v>
      </c>
    </row>
    <row r="311" spans="1:41" ht="11.85" customHeight="1">
      <c r="A311" s="13"/>
      <c r="B311" s="21"/>
      <c r="C311" s="22"/>
      <c r="D311" s="22"/>
      <c r="E311" s="22"/>
      <c r="F311" s="3"/>
      <c r="G311" s="12"/>
      <c r="H311" s="3"/>
      <c r="I311" s="13">
        <f t="shared" si="8"/>
        <v>112</v>
      </c>
      <c r="J311" s="16"/>
      <c r="K311" s="16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23"/>
      <c r="Y311" s="24"/>
      <c r="Z311" s="25"/>
      <c r="AA311" s="24"/>
      <c r="AB311" s="24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6">
        <f t="shared" si="9"/>
        <v>0</v>
      </c>
    </row>
    <row r="312" spans="1:41" ht="11.85" customHeight="1">
      <c r="A312" s="13"/>
      <c r="B312" s="21"/>
      <c r="C312" s="22"/>
      <c r="D312" s="22"/>
      <c r="E312" s="22"/>
      <c r="F312" s="3"/>
      <c r="G312" s="12"/>
      <c r="H312" s="3"/>
      <c r="I312" s="13">
        <f t="shared" si="8"/>
        <v>112</v>
      </c>
      <c r="J312" s="16"/>
      <c r="K312" s="16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23"/>
      <c r="Y312" s="24"/>
      <c r="Z312" s="25"/>
      <c r="AA312" s="24"/>
      <c r="AB312" s="24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6">
        <f t="shared" si="9"/>
        <v>0</v>
      </c>
    </row>
    <row r="313" spans="1:41" ht="11.85" customHeight="1">
      <c r="A313" s="13"/>
      <c r="B313" s="21"/>
      <c r="C313" s="22"/>
      <c r="D313" s="22"/>
      <c r="E313" s="22"/>
      <c r="F313" s="3"/>
      <c r="G313" s="12"/>
      <c r="H313" s="3"/>
      <c r="I313" s="13">
        <f t="shared" si="8"/>
        <v>112</v>
      </c>
      <c r="J313" s="16"/>
      <c r="K313" s="16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23"/>
      <c r="Y313" s="24"/>
      <c r="Z313" s="25"/>
      <c r="AA313" s="24"/>
      <c r="AB313" s="24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6">
        <f t="shared" si="9"/>
        <v>0</v>
      </c>
    </row>
    <row r="314" spans="1:41" ht="11.85" customHeight="1">
      <c r="A314" s="13"/>
      <c r="B314" s="21"/>
      <c r="C314" s="22"/>
      <c r="D314" s="22"/>
      <c r="E314" s="22"/>
      <c r="F314" s="3"/>
      <c r="G314" s="12"/>
      <c r="H314" s="3"/>
      <c r="I314" s="13">
        <f t="shared" si="8"/>
        <v>112</v>
      </c>
      <c r="J314" s="16"/>
      <c r="K314" s="16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23"/>
      <c r="Y314" s="24"/>
      <c r="Z314" s="25"/>
      <c r="AA314" s="24"/>
      <c r="AB314" s="24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6">
        <f t="shared" si="9"/>
        <v>0</v>
      </c>
    </row>
    <row r="315" spans="1:41" ht="11.85" customHeight="1">
      <c r="A315" s="13"/>
      <c r="B315" s="21"/>
      <c r="C315" s="22"/>
      <c r="D315" s="22"/>
      <c r="E315" s="22"/>
      <c r="F315" s="3"/>
      <c r="G315" s="12"/>
      <c r="H315" s="3"/>
      <c r="I315" s="13">
        <f t="shared" si="8"/>
        <v>112</v>
      </c>
      <c r="J315" s="16"/>
      <c r="K315" s="16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23"/>
      <c r="Y315" s="24"/>
      <c r="Z315" s="25"/>
      <c r="AA315" s="24"/>
      <c r="AB315" s="24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6">
        <f t="shared" si="9"/>
        <v>0</v>
      </c>
    </row>
    <row r="316" spans="1:41" ht="11.85" customHeight="1">
      <c r="A316" s="13"/>
      <c r="B316" s="21"/>
      <c r="C316" s="22"/>
      <c r="D316" s="22"/>
      <c r="E316" s="22"/>
      <c r="F316" s="3"/>
      <c r="G316" s="12"/>
      <c r="H316" s="3"/>
      <c r="I316" s="13">
        <f t="shared" si="8"/>
        <v>112</v>
      </c>
      <c r="J316" s="16"/>
      <c r="K316" s="16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23"/>
      <c r="Y316" s="24"/>
      <c r="Z316" s="25"/>
      <c r="AA316" s="24"/>
      <c r="AB316" s="24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6">
        <f t="shared" si="9"/>
        <v>0</v>
      </c>
    </row>
    <row r="317" spans="1:41" ht="11.85" customHeight="1">
      <c r="A317" s="13"/>
      <c r="B317" s="21"/>
      <c r="C317" s="22"/>
      <c r="D317" s="22"/>
      <c r="E317" s="22"/>
      <c r="F317" s="3"/>
      <c r="G317" s="12"/>
      <c r="H317" s="3"/>
      <c r="I317" s="13">
        <f t="shared" si="8"/>
        <v>112</v>
      </c>
      <c r="J317" s="16"/>
      <c r="K317" s="16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23"/>
      <c r="Y317" s="24"/>
      <c r="Z317" s="25"/>
      <c r="AA317" s="24"/>
      <c r="AB317" s="24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6">
        <f t="shared" si="9"/>
        <v>0</v>
      </c>
    </row>
    <row r="318" spans="1:41" ht="11.85" customHeight="1">
      <c r="A318" s="13"/>
      <c r="B318" s="21"/>
      <c r="C318" s="22"/>
      <c r="D318" s="22"/>
      <c r="E318" s="22"/>
      <c r="F318" s="3"/>
      <c r="G318" s="12"/>
      <c r="H318" s="3"/>
      <c r="I318" s="13">
        <f t="shared" si="8"/>
        <v>112</v>
      </c>
      <c r="J318" s="16"/>
      <c r="K318" s="16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23"/>
      <c r="Y318" s="24"/>
      <c r="Z318" s="25"/>
      <c r="AA318" s="24"/>
      <c r="AB318" s="24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6">
        <f t="shared" si="9"/>
        <v>0</v>
      </c>
    </row>
    <row r="319" spans="1:41" ht="11.85" customHeight="1">
      <c r="A319" s="13"/>
      <c r="B319" s="21"/>
      <c r="C319" s="22"/>
      <c r="D319" s="22"/>
      <c r="E319" s="22"/>
      <c r="F319" s="3"/>
      <c r="G319" s="12"/>
      <c r="H319" s="3"/>
      <c r="I319" s="13">
        <f t="shared" si="8"/>
        <v>112</v>
      </c>
      <c r="J319" s="16"/>
      <c r="K319" s="16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23"/>
      <c r="Y319" s="24"/>
      <c r="Z319" s="24"/>
      <c r="AA319" s="24"/>
      <c r="AB319" s="24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6">
        <f t="shared" si="9"/>
        <v>0</v>
      </c>
    </row>
    <row r="320" spans="1:41" ht="11.85" customHeight="1">
      <c r="A320" s="13"/>
      <c r="B320" s="21"/>
      <c r="C320" s="22"/>
      <c r="D320" s="22"/>
      <c r="E320" s="22"/>
      <c r="F320" s="3"/>
      <c r="G320" s="12"/>
      <c r="H320" s="3"/>
      <c r="I320" s="13">
        <f t="shared" si="8"/>
        <v>112</v>
      </c>
      <c r="J320" s="16"/>
      <c r="K320" s="16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23"/>
      <c r="Y320" s="24"/>
      <c r="Z320" s="24"/>
      <c r="AA320" s="24"/>
      <c r="AB320" s="24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6">
        <f t="shared" si="9"/>
        <v>0</v>
      </c>
    </row>
    <row r="321" spans="1:41" ht="11.85" customHeight="1">
      <c r="A321" s="13"/>
      <c r="B321" s="21"/>
      <c r="C321" s="22"/>
      <c r="D321" s="22"/>
      <c r="E321" s="22"/>
      <c r="F321" s="3"/>
      <c r="G321" s="12"/>
      <c r="H321" s="3"/>
      <c r="I321" s="13">
        <f t="shared" si="8"/>
        <v>112</v>
      </c>
      <c r="J321" s="16"/>
      <c r="K321" s="16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23"/>
      <c r="Y321" s="25"/>
      <c r="Z321" s="24"/>
      <c r="AA321" s="24"/>
      <c r="AB321" s="24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6">
        <f t="shared" si="9"/>
        <v>0</v>
      </c>
    </row>
    <row r="322" spans="1:41" ht="11.85" customHeight="1">
      <c r="A322" s="13"/>
      <c r="B322" s="21"/>
      <c r="C322" s="22"/>
      <c r="D322" s="22"/>
      <c r="E322" s="22"/>
      <c r="F322" s="3"/>
      <c r="G322" s="12"/>
      <c r="H322" s="3"/>
      <c r="I322" s="13">
        <f t="shared" si="8"/>
        <v>112</v>
      </c>
      <c r="J322" s="16"/>
      <c r="K322" s="16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23"/>
      <c r="Y322" s="25"/>
      <c r="Z322" s="25"/>
      <c r="AA322" s="24"/>
      <c r="AB322" s="24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6">
        <f t="shared" si="9"/>
        <v>0</v>
      </c>
    </row>
    <row r="323" spans="1:41" ht="11.85" customHeight="1">
      <c r="A323" s="13"/>
      <c r="B323" s="21"/>
      <c r="C323" s="22"/>
      <c r="D323" s="22"/>
      <c r="E323" s="22"/>
      <c r="F323" s="3"/>
      <c r="G323" s="12"/>
      <c r="H323" s="3"/>
      <c r="I323" s="13">
        <f t="shared" ref="I323:I386" si="10">(2012)-YEAR(H323)</f>
        <v>112</v>
      </c>
      <c r="J323" s="16"/>
      <c r="K323" s="16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23"/>
      <c r="Y323" s="25"/>
      <c r="Z323" s="25"/>
      <c r="AA323" s="24"/>
      <c r="AB323" s="24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6">
        <f t="shared" si="9"/>
        <v>0</v>
      </c>
    </row>
    <row r="324" spans="1:41" ht="11.85" customHeight="1">
      <c r="A324" s="13"/>
      <c r="B324" s="21"/>
      <c r="C324" s="22"/>
      <c r="D324" s="22"/>
      <c r="E324" s="22"/>
      <c r="F324" s="3"/>
      <c r="G324" s="12"/>
      <c r="H324" s="3"/>
      <c r="I324" s="13">
        <f t="shared" si="10"/>
        <v>112</v>
      </c>
      <c r="J324" s="16"/>
      <c r="K324" s="16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23"/>
      <c r="Y324" s="25"/>
      <c r="Z324" s="25"/>
      <c r="AA324" s="24"/>
      <c r="AB324" s="24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6">
        <f t="shared" si="9"/>
        <v>0</v>
      </c>
    </row>
    <row r="325" spans="1:41" ht="11.85" customHeight="1">
      <c r="A325" s="13"/>
      <c r="B325" s="21"/>
      <c r="C325" s="22"/>
      <c r="D325" s="22"/>
      <c r="E325" s="22"/>
      <c r="F325" s="3"/>
      <c r="G325" s="12"/>
      <c r="H325" s="3"/>
      <c r="I325" s="13">
        <f t="shared" si="10"/>
        <v>112</v>
      </c>
      <c r="J325" s="16"/>
      <c r="K325" s="16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23"/>
      <c r="Y325" s="25"/>
      <c r="Z325" s="25"/>
      <c r="AA325" s="24"/>
      <c r="AB325" s="24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6">
        <f t="shared" ref="AO325:AO388" si="11">SUM(AC325:AN325)</f>
        <v>0</v>
      </c>
    </row>
    <row r="326" spans="1:41" ht="11.85" customHeight="1">
      <c r="A326" s="13"/>
      <c r="B326" s="21"/>
      <c r="C326" s="22"/>
      <c r="D326" s="22"/>
      <c r="E326" s="22"/>
      <c r="F326" s="3"/>
      <c r="G326" s="12"/>
      <c r="H326" s="3"/>
      <c r="I326" s="13">
        <f t="shared" si="10"/>
        <v>112</v>
      </c>
      <c r="J326" s="16"/>
      <c r="K326" s="16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23"/>
      <c r="Y326" s="25"/>
      <c r="Z326" s="25"/>
      <c r="AA326" s="24"/>
      <c r="AB326" s="24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6">
        <f t="shared" si="11"/>
        <v>0</v>
      </c>
    </row>
    <row r="327" spans="1:41" ht="11.85" customHeight="1">
      <c r="A327" s="13"/>
      <c r="B327" s="21"/>
      <c r="C327" s="22"/>
      <c r="D327" s="22"/>
      <c r="E327" s="22"/>
      <c r="F327" s="3"/>
      <c r="G327" s="12"/>
      <c r="H327" s="3"/>
      <c r="I327" s="13">
        <f t="shared" si="10"/>
        <v>112</v>
      </c>
      <c r="J327" s="16"/>
      <c r="K327" s="16"/>
      <c r="L327" s="13"/>
      <c r="M327" s="15"/>
      <c r="N327" s="13"/>
      <c r="O327" s="15"/>
      <c r="P327" s="15"/>
      <c r="Q327" s="15"/>
      <c r="R327" s="15"/>
      <c r="S327" s="15"/>
      <c r="T327" s="15"/>
      <c r="U327" s="15"/>
      <c r="V327" s="15"/>
      <c r="W327" s="15"/>
      <c r="X327" s="23"/>
      <c r="Y327" s="25"/>
      <c r="Z327" s="25"/>
      <c r="AA327" s="24"/>
      <c r="AB327" s="24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6">
        <f t="shared" si="11"/>
        <v>0</v>
      </c>
    </row>
    <row r="328" spans="1:41" ht="11.85" customHeight="1">
      <c r="A328" s="13"/>
      <c r="B328" s="21"/>
      <c r="C328" s="22"/>
      <c r="D328" s="22"/>
      <c r="E328" s="22"/>
      <c r="F328" s="3"/>
      <c r="G328" s="12"/>
      <c r="H328" s="3"/>
      <c r="I328" s="13">
        <f t="shared" si="10"/>
        <v>112</v>
      </c>
      <c r="J328" s="16"/>
      <c r="K328" s="16"/>
      <c r="L328" s="13"/>
      <c r="M328" s="15"/>
      <c r="N328" s="13"/>
      <c r="O328" s="15"/>
      <c r="P328" s="15"/>
      <c r="Q328" s="15"/>
      <c r="R328" s="15"/>
      <c r="S328" s="15"/>
      <c r="T328" s="15"/>
      <c r="U328" s="15"/>
      <c r="V328" s="15"/>
      <c r="W328" s="15"/>
      <c r="X328" s="23"/>
      <c r="Y328" s="25"/>
      <c r="Z328" s="25"/>
      <c r="AA328" s="24"/>
      <c r="AB328" s="24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6">
        <f t="shared" si="11"/>
        <v>0</v>
      </c>
    </row>
    <row r="329" spans="1:41" ht="11.85" customHeight="1">
      <c r="A329" s="13"/>
      <c r="B329" s="21"/>
      <c r="C329" s="22"/>
      <c r="D329" s="22"/>
      <c r="E329" s="22"/>
      <c r="F329" s="3"/>
      <c r="G329" s="12"/>
      <c r="H329" s="3"/>
      <c r="I329" s="13">
        <f t="shared" si="10"/>
        <v>112</v>
      </c>
      <c r="J329" s="16"/>
      <c r="K329" s="16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23"/>
      <c r="Y329" s="24"/>
      <c r="Z329" s="24"/>
      <c r="AA329" s="24"/>
      <c r="AB329" s="24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6">
        <f t="shared" si="11"/>
        <v>0</v>
      </c>
    </row>
    <row r="330" spans="1:41" ht="11.85" customHeight="1">
      <c r="A330" s="13"/>
      <c r="B330" s="21"/>
      <c r="C330" s="22"/>
      <c r="D330" s="22"/>
      <c r="E330" s="22"/>
      <c r="F330" s="3"/>
      <c r="G330" s="12"/>
      <c r="H330" s="3"/>
      <c r="I330" s="13">
        <f t="shared" si="10"/>
        <v>112</v>
      </c>
      <c r="J330" s="16"/>
      <c r="K330" s="16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23"/>
      <c r="Y330" s="24"/>
      <c r="Z330" s="24"/>
      <c r="AA330" s="24"/>
      <c r="AB330" s="24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6">
        <f t="shared" si="11"/>
        <v>0</v>
      </c>
    </row>
    <row r="331" spans="1:41" ht="11.85" customHeight="1">
      <c r="A331" s="13"/>
      <c r="B331" s="21"/>
      <c r="C331" s="22"/>
      <c r="D331" s="22"/>
      <c r="E331" s="22"/>
      <c r="F331" s="3"/>
      <c r="G331" s="12"/>
      <c r="H331" s="3"/>
      <c r="I331" s="13">
        <f t="shared" si="10"/>
        <v>112</v>
      </c>
      <c r="J331" s="16"/>
      <c r="K331" s="16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23"/>
      <c r="Y331" s="24"/>
      <c r="Z331" s="24"/>
      <c r="AA331" s="24"/>
      <c r="AB331" s="24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6">
        <f t="shared" si="11"/>
        <v>0</v>
      </c>
    </row>
    <row r="332" spans="1:41" ht="11.85" customHeight="1">
      <c r="A332" s="13"/>
      <c r="B332" s="21"/>
      <c r="C332" s="22"/>
      <c r="D332" s="22"/>
      <c r="E332" s="22"/>
      <c r="F332" s="3"/>
      <c r="G332" s="12"/>
      <c r="H332" s="3"/>
      <c r="I332" s="13">
        <f t="shared" si="10"/>
        <v>112</v>
      </c>
      <c r="J332" s="16"/>
      <c r="K332" s="16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23"/>
      <c r="Y332" s="24"/>
      <c r="Z332" s="24"/>
      <c r="AA332" s="24"/>
      <c r="AB332" s="24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6">
        <f t="shared" si="11"/>
        <v>0</v>
      </c>
    </row>
    <row r="333" spans="1:41" ht="11.85" customHeight="1">
      <c r="A333" s="13"/>
      <c r="B333" s="21"/>
      <c r="C333" s="22"/>
      <c r="D333" s="22"/>
      <c r="E333" s="22"/>
      <c r="F333" s="3"/>
      <c r="G333" s="12"/>
      <c r="H333" s="3"/>
      <c r="I333" s="13">
        <f t="shared" si="10"/>
        <v>112</v>
      </c>
      <c r="J333" s="16"/>
      <c r="K333" s="16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23"/>
      <c r="Y333" s="24"/>
      <c r="Z333" s="24"/>
      <c r="AA333" s="24"/>
      <c r="AB333" s="24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6">
        <f t="shared" si="11"/>
        <v>0</v>
      </c>
    </row>
    <row r="334" spans="1:41" ht="11.85" customHeight="1">
      <c r="A334" s="13"/>
      <c r="B334" s="21"/>
      <c r="C334" s="22"/>
      <c r="D334" s="22"/>
      <c r="E334" s="22"/>
      <c r="F334" s="3"/>
      <c r="G334" s="12"/>
      <c r="H334" s="3"/>
      <c r="I334" s="13">
        <f t="shared" si="10"/>
        <v>112</v>
      </c>
      <c r="J334" s="16"/>
      <c r="K334" s="16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23"/>
      <c r="Y334" s="24"/>
      <c r="Z334" s="24"/>
      <c r="AA334" s="24"/>
      <c r="AB334" s="24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6">
        <f t="shared" si="11"/>
        <v>0</v>
      </c>
    </row>
    <row r="335" spans="1:41" ht="11.85" customHeight="1">
      <c r="A335" s="13"/>
      <c r="B335" s="21"/>
      <c r="C335" s="22"/>
      <c r="D335" s="22"/>
      <c r="E335" s="22"/>
      <c r="F335" s="3"/>
      <c r="G335" s="12"/>
      <c r="H335" s="3"/>
      <c r="I335" s="13">
        <f t="shared" si="10"/>
        <v>112</v>
      </c>
      <c r="J335" s="16"/>
      <c r="K335" s="16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23"/>
      <c r="Y335" s="24"/>
      <c r="Z335" s="24"/>
      <c r="AA335" s="24"/>
      <c r="AB335" s="24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6">
        <f t="shared" si="11"/>
        <v>0</v>
      </c>
    </row>
    <row r="336" spans="1:41" ht="11.85" customHeight="1">
      <c r="A336" s="13"/>
      <c r="B336" s="21"/>
      <c r="C336" s="22"/>
      <c r="D336" s="22"/>
      <c r="E336" s="22"/>
      <c r="F336" s="3"/>
      <c r="G336" s="12"/>
      <c r="H336" s="3"/>
      <c r="I336" s="13">
        <f t="shared" si="10"/>
        <v>112</v>
      </c>
      <c r="J336" s="16"/>
      <c r="K336" s="16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23"/>
      <c r="Y336" s="24"/>
      <c r="Z336" s="24"/>
      <c r="AA336" s="24"/>
      <c r="AB336" s="24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6">
        <f t="shared" si="11"/>
        <v>0</v>
      </c>
    </row>
    <row r="337" spans="1:41" ht="11.85" customHeight="1">
      <c r="A337" s="13"/>
      <c r="B337" s="21"/>
      <c r="C337" s="22"/>
      <c r="D337" s="22"/>
      <c r="E337" s="22"/>
      <c r="F337" s="3"/>
      <c r="G337" s="12"/>
      <c r="H337" s="3"/>
      <c r="I337" s="13">
        <f t="shared" si="10"/>
        <v>112</v>
      </c>
      <c r="J337" s="16"/>
      <c r="K337" s="16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23"/>
      <c r="Y337" s="24"/>
      <c r="Z337" s="24"/>
      <c r="AA337" s="24"/>
      <c r="AB337" s="24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6">
        <f t="shared" si="11"/>
        <v>0</v>
      </c>
    </row>
    <row r="338" spans="1:41" ht="11.85" customHeight="1">
      <c r="A338" s="13"/>
      <c r="B338" s="21"/>
      <c r="C338" s="22"/>
      <c r="D338" s="22"/>
      <c r="E338" s="22"/>
      <c r="F338" s="3"/>
      <c r="G338" s="12"/>
      <c r="H338" s="3"/>
      <c r="I338" s="13">
        <f t="shared" si="10"/>
        <v>112</v>
      </c>
      <c r="J338" s="16"/>
      <c r="K338" s="16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23"/>
      <c r="Y338" s="24"/>
      <c r="Z338" s="24"/>
      <c r="AA338" s="24"/>
      <c r="AB338" s="24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6">
        <f t="shared" si="11"/>
        <v>0</v>
      </c>
    </row>
    <row r="339" spans="1:41" ht="11.85" customHeight="1">
      <c r="A339" s="13"/>
      <c r="B339" s="21"/>
      <c r="C339" s="22"/>
      <c r="D339" s="22"/>
      <c r="E339" s="22"/>
      <c r="F339" s="3"/>
      <c r="G339" s="12"/>
      <c r="H339" s="3"/>
      <c r="I339" s="13">
        <f t="shared" si="10"/>
        <v>112</v>
      </c>
      <c r="J339" s="16"/>
      <c r="K339" s="16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23"/>
      <c r="Y339" s="24"/>
      <c r="Z339" s="24"/>
      <c r="AA339" s="24"/>
      <c r="AB339" s="24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6">
        <f t="shared" si="11"/>
        <v>0</v>
      </c>
    </row>
    <row r="340" spans="1:41" ht="11.85" customHeight="1">
      <c r="A340" s="13"/>
      <c r="B340" s="21"/>
      <c r="C340" s="22"/>
      <c r="D340" s="22"/>
      <c r="E340" s="22"/>
      <c r="F340" s="3"/>
      <c r="G340" s="12"/>
      <c r="H340" s="3"/>
      <c r="I340" s="13">
        <f t="shared" si="10"/>
        <v>112</v>
      </c>
      <c r="J340" s="16"/>
      <c r="K340" s="16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23"/>
      <c r="Y340" s="24"/>
      <c r="Z340" s="24"/>
      <c r="AA340" s="24"/>
      <c r="AB340" s="24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6">
        <f t="shared" si="11"/>
        <v>0</v>
      </c>
    </row>
    <row r="341" spans="1:41" ht="11.85" customHeight="1">
      <c r="A341" s="13"/>
      <c r="B341" s="21"/>
      <c r="C341" s="22"/>
      <c r="D341" s="22"/>
      <c r="E341" s="22"/>
      <c r="F341" s="3"/>
      <c r="G341" s="12"/>
      <c r="H341" s="3"/>
      <c r="I341" s="13">
        <f t="shared" si="10"/>
        <v>112</v>
      </c>
      <c r="J341" s="16"/>
      <c r="K341" s="16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23"/>
      <c r="Y341" s="24"/>
      <c r="Z341" s="24"/>
      <c r="AA341" s="24"/>
      <c r="AB341" s="24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6">
        <f t="shared" si="11"/>
        <v>0</v>
      </c>
    </row>
    <row r="342" spans="1:41" ht="11.85" customHeight="1">
      <c r="A342" s="13"/>
      <c r="B342" s="21"/>
      <c r="C342" s="22"/>
      <c r="D342" s="22"/>
      <c r="E342" s="22"/>
      <c r="F342" s="3"/>
      <c r="G342" s="12"/>
      <c r="H342" s="3"/>
      <c r="I342" s="13">
        <f t="shared" si="10"/>
        <v>112</v>
      </c>
      <c r="J342" s="16"/>
      <c r="K342" s="16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23"/>
      <c r="Y342" s="24"/>
      <c r="Z342" s="24"/>
      <c r="AA342" s="24"/>
      <c r="AB342" s="24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6">
        <f t="shared" si="11"/>
        <v>0</v>
      </c>
    </row>
    <row r="343" spans="1:41" ht="11.85" customHeight="1">
      <c r="A343" s="13"/>
      <c r="B343" s="21"/>
      <c r="C343" s="22"/>
      <c r="D343" s="22"/>
      <c r="E343" s="22"/>
      <c r="F343" s="3"/>
      <c r="G343" s="12"/>
      <c r="H343" s="3"/>
      <c r="I343" s="13">
        <f t="shared" si="10"/>
        <v>112</v>
      </c>
      <c r="J343" s="16"/>
      <c r="K343" s="16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23"/>
      <c r="Y343" s="24"/>
      <c r="Z343" s="24"/>
      <c r="AA343" s="24"/>
      <c r="AB343" s="24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6">
        <f t="shared" si="11"/>
        <v>0</v>
      </c>
    </row>
    <row r="344" spans="1:41" ht="11.85" customHeight="1">
      <c r="A344" s="13"/>
      <c r="B344" s="21"/>
      <c r="C344" s="22"/>
      <c r="D344" s="22"/>
      <c r="E344" s="22"/>
      <c r="F344" s="3"/>
      <c r="G344" s="12"/>
      <c r="H344" s="3"/>
      <c r="I344" s="13">
        <f t="shared" si="10"/>
        <v>112</v>
      </c>
      <c r="J344" s="16"/>
      <c r="K344" s="16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23"/>
      <c r="Y344" s="24"/>
      <c r="Z344" s="24"/>
      <c r="AA344" s="24"/>
      <c r="AB344" s="24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6">
        <f t="shared" si="11"/>
        <v>0</v>
      </c>
    </row>
    <row r="345" spans="1:41" ht="11.85" customHeight="1">
      <c r="A345" s="13"/>
      <c r="B345" s="21"/>
      <c r="C345" s="22"/>
      <c r="D345" s="22"/>
      <c r="E345" s="22"/>
      <c r="F345" s="3"/>
      <c r="G345" s="12"/>
      <c r="H345" s="3"/>
      <c r="I345" s="13">
        <f t="shared" si="10"/>
        <v>112</v>
      </c>
      <c r="J345" s="16"/>
      <c r="K345" s="16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23"/>
      <c r="Y345" s="24"/>
      <c r="Z345" s="24"/>
      <c r="AA345" s="24"/>
      <c r="AB345" s="24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6">
        <f t="shared" si="11"/>
        <v>0</v>
      </c>
    </row>
    <row r="346" spans="1:41" ht="11.85" customHeight="1">
      <c r="A346" s="13"/>
      <c r="B346" s="21"/>
      <c r="C346" s="22"/>
      <c r="D346" s="22"/>
      <c r="E346" s="22"/>
      <c r="F346" s="3"/>
      <c r="G346" s="12"/>
      <c r="H346" s="3"/>
      <c r="I346" s="13">
        <f t="shared" si="10"/>
        <v>112</v>
      </c>
      <c r="J346" s="16"/>
      <c r="K346" s="16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23"/>
      <c r="Y346" s="24"/>
      <c r="Z346" s="24"/>
      <c r="AA346" s="24"/>
      <c r="AB346" s="24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6">
        <f t="shared" si="11"/>
        <v>0</v>
      </c>
    </row>
    <row r="347" spans="1:41" ht="11.85" customHeight="1">
      <c r="A347" s="13"/>
      <c r="B347" s="21"/>
      <c r="C347" s="22"/>
      <c r="D347" s="22"/>
      <c r="E347" s="22"/>
      <c r="F347" s="3"/>
      <c r="G347" s="12"/>
      <c r="H347" s="3"/>
      <c r="I347" s="13">
        <f t="shared" si="10"/>
        <v>112</v>
      </c>
      <c r="J347" s="16"/>
      <c r="K347" s="16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23"/>
      <c r="Y347" s="24"/>
      <c r="Z347" s="24"/>
      <c r="AA347" s="24"/>
      <c r="AB347" s="24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6">
        <f t="shared" si="11"/>
        <v>0</v>
      </c>
    </row>
    <row r="348" spans="1:41" ht="11.85" customHeight="1">
      <c r="A348" s="13"/>
      <c r="B348" s="21"/>
      <c r="C348" s="22"/>
      <c r="D348" s="22"/>
      <c r="E348" s="22"/>
      <c r="F348" s="3"/>
      <c r="G348" s="12"/>
      <c r="H348" s="3"/>
      <c r="I348" s="13">
        <f t="shared" si="10"/>
        <v>112</v>
      </c>
      <c r="J348" s="16"/>
      <c r="K348" s="16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23"/>
      <c r="Y348" s="24"/>
      <c r="Z348" s="24"/>
      <c r="AA348" s="24"/>
      <c r="AB348" s="24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6">
        <f t="shared" si="11"/>
        <v>0</v>
      </c>
    </row>
    <row r="349" spans="1:41" ht="11.85" customHeight="1">
      <c r="A349" s="13"/>
      <c r="B349" s="21"/>
      <c r="C349" s="22"/>
      <c r="D349" s="22"/>
      <c r="E349" s="22"/>
      <c r="F349" s="3"/>
      <c r="G349" s="12"/>
      <c r="H349" s="3"/>
      <c r="I349" s="13">
        <f t="shared" si="10"/>
        <v>112</v>
      </c>
      <c r="J349" s="16"/>
      <c r="K349" s="16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23"/>
      <c r="Y349" s="24"/>
      <c r="Z349" s="24"/>
      <c r="AA349" s="24"/>
      <c r="AB349" s="24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6">
        <f t="shared" si="11"/>
        <v>0</v>
      </c>
    </row>
    <row r="350" spans="1:41" ht="11.85" customHeight="1">
      <c r="A350" s="13"/>
      <c r="B350" s="21"/>
      <c r="C350" s="22"/>
      <c r="D350" s="22"/>
      <c r="E350" s="22"/>
      <c r="F350" s="3"/>
      <c r="G350" s="12"/>
      <c r="H350" s="3"/>
      <c r="I350" s="13">
        <f t="shared" si="10"/>
        <v>112</v>
      </c>
      <c r="J350" s="16"/>
      <c r="K350" s="16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23"/>
      <c r="Y350" s="24"/>
      <c r="Z350" s="24"/>
      <c r="AA350" s="24"/>
      <c r="AB350" s="24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6">
        <f t="shared" si="11"/>
        <v>0</v>
      </c>
    </row>
    <row r="351" spans="1:41" ht="11.85" customHeight="1">
      <c r="A351" s="13"/>
      <c r="B351" s="21"/>
      <c r="C351" s="22"/>
      <c r="D351" s="22"/>
      <c r="E351" s="22"/>
      <c r="F351" s="3"/>
      <c r="G351" s="12"/>
      <c r="H351" s="3"/>
      <c r="I351" s="13">
        <f t="shared" si="10"/>
        <v>112</v>
      </c>
      <c r="J351" s="16"/>
      <c r="K351" s="16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23"/>
      <c r="Y351" s="24"/>
      <c r="Z351" s="24"/>
      <c r="AA351" s="24"/>
      <c r="AB351" s="24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6">
        <f t="shared" si="11"/>
        <v>0</v>
      </c>
    </row>
    <row r="352" spans="1:41" ht="11.85" customHeight="1">
      <c r="A352" s="13"/>
      <c r="B352" s="21"/>
      <c r="C352" s="22"/>
      <c r="D352" s="22"/>
      <c r="E352" s="22"/>
      <c r="F352" s="3"/>
      <c r="G352" s="12"/>
      <c r="H352" s="3"/>
      <c r="I352" s="13">
        <f t="shared" si="10"/>
        <v>112</v>
      </c>
      <c r="J352" s="16"/>
      <c r="K352" s="16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23"/>
      <c r="Y352" s="24"/>
      <c r="Z352" s="24"/>
      <c r="AA352" s="24"/>
      <c r="AB352" s="24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6">
        <f t="shared" si="11"/>
        <v>0</v>
      </c>
    </row>
    <row r="353" spans="1:41" ht="11.85" customHeight="1">
      <c r="A353" s="13"/>
      <c r="B353" s="21"/>
      <c r="C353" s="22"/>
      <c r="D353" s="22"/>
      <c r="E353" s="22"/>
      <c r="F353" s="3"/>
      <c r="G353" s="12"/>
      <c r="H353" s="3"/>
      <c r="I353" s="13">
        <f t="shared" si="10"/>
        <v>112</v>
      </c>
      <c r="J353" s="16"/>
      <c r="K353" s="16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23"/>
      <c r="Y353" s="24"/>
      <c r="Z353" s="24"/>
      <c r="AA353" s="24"/>
      <c r="AB353" s="24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6">
        <f t="shared" si="11"/>
        <v>0</v>
      </c>
    </row>
    <row r="354" spans="1:41" ht="11.85" customHeight="1">
      <c r="A354" s="13"/>
      <c r="B354" s="21"/>
      <c r="C354" s="22"/>
      <c r="D354" s="22"/>
      <c r="E354" s="22"/>
      <c r="F354" s="3"/>
      <c r="G354" s="12"/>
      <c r="H354" s="3"/>
      <c r="I354" s="13">
        <f t="shared" si="10"/>
        <v>112</v>
      </c>
      <c r="J354" s="16"/>
      <c r="K354" s="16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23"/>
      <c r="Y354" s="24"/>
      <c r="Z354" s="24"/>
      <c r="AA354" s="24"/>
      <c r="AB354" s="24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6">
        <f t="shared" si="11"/>
        <v>0</v>
      </c>
    </row>
    <row r="355" spans="1:41" ht="11.85" customHeight="1">
      <c r="A355" s="13"/>
      <c r="B355" s="21"/>
      <c r="C355" s="22"/>
      <c r="D355" s="22"/>
      <c r="E355" s="22"/>
      <c r="F355" s="3"/>
      <c r="G355" s="12"/>
      <c r="H355" s="3"/>
      <c r="I355" s="13">
        <f t="shared" si="10"/>
        <v>112</v>
      </c>
      <c r="J355" s="16"/>
      <c r="K355" s="16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23"/>
      <c r="Y355" s="24"/>
      <c r="Z355" s="24"/>
      <c r="AA355" s="24"/>
      <c r="AB355" s="24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6">
        <f t="shared" si="11"/>
        <v>0</v>
      </c>
    </row>
    <row r="356" spans="1:41" ht="11.85" customHeight="1">
      <c r="A356" s="13"/>
      <c r="B356" s="21"/>
      <c r="C356" s="22"/>
      <c r="D356" s="22"/>
      <c r="E356" s="22"/>
      <c r="F356" s="3"/>
      <c r="G356" s="12"/>
      <c r="H356" s="3"/>
      <c r="I356" s="13">
        <f t="shared" si="10"/>
        <v>112</v>
      </c>
      <c r="J356" s="16"/>
      <c r="K356" s="16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23"/>
      <c r="Y356" s="24"/>
      <c r="Z356" s="24"/>
      <c r="AA356" s="24"/>
      <c r="AB356" s="24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6">
        <f t="shared" si="11"/>
        <v>0</v>
      </c>
    </row>
    <row r="357" spans="1:41" ht="11.85" customHeight="1">
      <c r="A357" s="13"/>
      <c r="B357" s="21"/>
      <c r="C357" s="22"/>
      <c r="D357" s="22"/>
      <c r="E357" s="22"/>
      <c r="F357" s="3"/>
      <c r="G357" s="12"/>
      <c r="H357" s="3"/>
      <c r="I357" s="13">
        <f t="shared" si="10"/>
        <v>112</v>
      </c>
      <c r="J357" s="16"/>
      <c r="K357" s="16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23"/>
      <c r="Y357" s="24"/>
      <c r="Z357" s="24"/>
      <c r="AA357" s="24"/>
      <c r="AB357" s="24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6">
        <f t="shared" si="11"/>
        <v>0</v>
      </c>
    </row>
    <row r="358" spans="1:41" ht="11.85" customHeight="1">
      <c r="A358" s="13"/>
      <c r="B358" s="21"/>
      <c r="C358" s="22"/>
      <c r="D358" s="22"/>
      <c r="E358" s="22"/>
      <c r="F358" s="3"/>
      <c r="G358" s="12"/>
      <c r="H358" s="3"/>
      <c r="I358" s="13">
        <f t="shared" si="10"/>
        <v>112</v>
      </c>
      <c r="J358" s="16"/>
      <c r="K358" s="16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23"/>
      <c r="Y358" s="24"/>
      <c r="Z358" s="24"/>
      <c r="AA358" s="24"/>
      <c r="AB358" s="24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6">
        <f t="shared" si="11"/>
        <v>0</v>
      </c>
    </row>
    <row r="359" spans="1:41" ht="11.85" customHeight="1">
      <c r="A359" s="13"/>
      <c r="B359" s="21"/>
      <c r="C359" s="22"/>
      <c r="D359" s="22"/>
      <c r="E359" s="22"/>
      <c r="F359" s="3"/>
      <c r="G359" s="12"/>
      <c r="H359" s="3"/>
      <c r="I359" s="13">
        <f t="shared" si="10"/>
        <v>112</v>
      </c>
      <c r="J359" s="16"/>
      <c r="K359" s="16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23"/>
      <c r="Y359" s="24"/>
      <c r="Z359" s="24"/>
      <c r="AA359" s="24"/>
      <c r="AB359" s="24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6">
        <f t="shared" si="11"/>
        <v>0</v>
      </c>
    </row>
    <row r="360" spans="1:41" ht="11.85" customHeight="1">
      <c r="A360" s="13"/>
      <c r="B360" s="21"/>
      <c r="C360" s="22"/>
      <c r="D360" s="22"/>
      <c r="E360" s="22"/>
      <c r="F360" s="3"/>
      <c r="G360" s="12"/>
      <c r="H360" s="3"/>
      <c r="I360" s="13">
        <f t="shared" si="10"/>
        <v>112</v>
      </c>
      <c r="J360" s="16"/>
      <c r="K360" s="16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23"/>
      <c r="Y360" s="24"/>
      <c r="Z360" s="24"/>
      <c r="AA360" s="24"/>
      <c r="AB360" s="24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6">
        <f t="shared" si="11"/>
        <v>0</v>
      </c>
    </row>
    <row r="361" spans="1:41" ht="11.85" customHeight="1">
      <c r="A361" s="13"/>
      <c r="B361" s="21"/>
      <c r="C361" s="22"/>
      <c r="D361" s="22"/>
      <c r="E361" s="22"/>
      <c r="F361" s="3"/>
      <c r="G361" s="12"/>
      <c r="H361" s="3"/>
      <c r="I361" s="13">
        <f t="shared" si="10"/>
        <v>112</v>
      </c>
      <c r="J361" s="16"/>
      <c r="K361" s="16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23"/>
      <c r="Y361" s="24"/>
      <c r="Z361" s="24"/>
      <c r="AA361" s="24"/>
      <c r="AB361" s="24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6">
        <f t="shared" si="11"/>
        <v>0</v>
      </c>
    </row>
    <row r="362" spans="1:41" ht="11.85" customHeight="1">
      <c r="A362" s="13"/>
      <c r="B362" s="21"/>
      <c r="C362" s="22"/>
      <c r="D362" s="22"/>
      <c r="E362" s="22"/>
      <c r="F362" s="3"/>
      <c r="G362" s="12"/>
      <c r="H362" s="3"/>
      <c r="I362" s="13">
        <f t="shared" si="10"/>
        <v>112</v>
      </c>
      <c r="J362" s="16"/>
      <c r="K362" s="16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23"/>
      <c r="Y362" s="24"/>
      <c r="Z362" s="24"/>
      <c r="AA362" s="24"/>
      <c r="AB362" s="24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6">
        <f t="shared" si="11"/>
        <v>0</v>
      </c>
    </row>
    <row r="363" spans="1:41" ht="11.85" customHeight="1">
      <c r="A363" s="13"/>
      <c r="B363" s="21"/>
      <c r="C363" s="22"/>
      <c r="D363" s="22"/>
      <c r="E363" s="22"/>
      <c r="F363" s="3"/>
      <c r="G363" s="12"/>
      <c r="H363" s="3"/>
      <c r="I363" s="13">
        <f t="shared" si="10"/>
        <v>112</v>
      </c>
      <c r="J363" s="16"/>
      <c r="K363" s="16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23"/>
      <c r="Y363" s="24"/>
      <c r="Z363" s="24"/>
      <c r="AA363" s="24"/>
      <c r="AB363" s="24"/>
      <c r="AC363" s="22"/>
      <c r="AD363" s="22"/>
      <c r="AE363" s="22"/>
      <c r="AF363" s="22"/>
      <c r="AG363" s="22"/>
      <c r="AH363" s="22"/>
      <c r="AI363" s="22"/>
      <c r="AJ363" s="22"/>
      <c r="AK363" s="22"/>
      <c r="AL363" s="27"/>
      <c r="AM363" s="27"/>
      <c r="AN363" s="27"/>
      <c r="AO363" s="26">
        <f t="shared" si="11"/>
        <v>0</v>
      </c>
    </row>
    <row r="364" spans="1:41" ht="11.85" customHeight="1">
      <c r="A364" s="13"/>
      <c r="B364" s="21"/>
      <c r="C364" s="22"/>
      <c r="D364" s="22"/>
      <c r="E364" s="22"/>
      <c r="F364" s="3"/>
      <c r="G364" s="12"/>
      <c r="H364" s="3"/>
      <c r="I364" s="13">
        <f t="shared" si="10"/>
        <v>112</v>
      </c>
      <c r="J364" s="16"/>
      <c r="K364" s="16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23"/>
      <c r="Y364" s="24"/>
      <c r="Z364" s="24"/>
      <c r="AA364" s="24"/>
      <c r="AB364" s="24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6">
        <f t="shared" si="11"/>
        <v>0</v>
      </c>
    </row>
    <row r="365" spans="1:41" ht="11.85" customHeight="1">
      <c r="A365" s="13"/>
      <c r="B365" s="21"/>
      <c r="C365" s="22"/>
      <c r="D365" s="22"/>
      <c r="E365" s="22"/>
      <c r="F365" s="3"/>
      <c r="G365" s="12"/>
      <c r="H365" s="3"/>
      <c r="I365" s="13">
        <f t="shared" si="10"/>
        <v>112</v>
      </c>
      <c r="J365" s="16"/>
      <c r="K365" s="16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23"/>
      <c r="Y365" s="24"/>
      <c r="Z365" s="24"/>
      <c r="AA365" s="24"/>
      <c r="AB365" s="24"/>
      <c r="AC365" s="22"/>
      <c r="AD365" s="22"/>
      <c r="AE365" s="22"/>
      <c r="AF365" s="22"/>
      <c r="AG365" s="22"/>
      <c r="AH365" s="22"/>
      <c r="AI365" s="22"/>
      <c r="AJ365" s="22"/>
      <c r="AK365" s="22"/>
      <c r="AL365" s="27"/>
      <c r="AM365" s="27"/>
      <c r="AN365" s="27"/>
      <c r="AO365" s="26">
        <f t="shared" si="11"/>
        <v>0</v>
      </c>
    </row>
    <row r="366" spans="1:41" ht="11.85" customHeight="1">
      <c r="A366" s="13"/>
      <c r="B366" s="21"/>
      <c r="C366" s="22"/>
      <c r="D366" s="22"/>
      <c r="E366" s="22"/>
      <c r="F366" s="3"/>
      <c r="G366" s="12"/>
      <c r="H366" s="3"/>
      <c r="I366" s="13">
        <f t="shared" si="10"/>
        <v>112</v>
      </c>
      <c r="J366" s="16"/>
      <c r="K366" s="16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23"/>
      <c r="Y366" s="24"/>
      <c r="Z366" s="24"/>
      <c r="AA366" s="24"/>
      <c r="AB366" s="24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6">
        <f t="shared" si="11"/>
        <v>0</v>
      </c>
    </row>
    <row r="367" spans="1:41" ht="11.85" customHeight="1">
      <c r="A367" s="13"/>
      <c r="B367" s="21"/>
      <c r="C367" s="22"/>
      <c r="D367" s="22"/>
      <c r="E367" s="22"/>
      <c r="F367" s="34"/>
      <c r="G367" s="12"/>
      <c r="H367" s="34"/>
      <c r="I367" s="13">
        <f t="shared" si="10"/>
        <v>112</v>
      </c>
      <c r="J367" s="16"/>
      <c r="K367" s="16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23"/>
      <c r="Y367" s="24"/>
      <c r="Z367" s="24"/>
      <c r="AA367" s="24"/>
      <c r="AB367" s="24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6">
        <f t="shared" si="11"/>
        <v>0</v>
      </c>
    </row>
    <row r="368" spans="1:41" ht="11.85" customHeight="1">
      <c r="A368" s="13"/>
      <c r="B368" s="21"/>
      <c r="C368" s="22"/>
      <c r="D368" s="22"/>
      <c r="E368" s="22"/>
      <c r="F368" s="34"/>
      <c r="G368" s="12"/>
      <c r="H368" s="34"/>
      <c r="I368" s="13">
        <f t="shared" si="10"/>
        <v>112</v>
      </c>
      <c r="J368" s="16"/>
      <c r="K368" s="16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23"/>
      <c r="Y368" s="24"/>
      <c r="Z368" s="24"/>
      <c r="AA368" s="24"/>
      <c r="AB368" s="24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6">
        <f t="shared" si="11"/>
        <v>0</v>
      </c>
    </row>
    <row r="369" spans="1:41" ht="11.85" customHeight="1">
      <c r="A369" s="13"/>
      <c r="B369" s="21"/>
      <c r="C369" s="22"/>
      <c r="D369" s="22"/>
      <c r="E369" s="22"/>
      <c r="F369" s="34"/>
      <c r="G369" s="12"/>
      <c r="H369" s="34"/>
      <c r="I369" s="13">
        <f t="shared" si="10"/>
        <v>112</v>
      </c>
      <c r="J369" s="16"/>
      <c r="K369" s="16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23"/>
      <c r="Y369" s="24"/>
      <c r="Z369" s="24"/>
      <c r="AA369" s="24"/>
      <c r="AB369" s="24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6">
        <f t="shared" si="11"/>
        <v>0</v>
      </c>
    </row>
    <row r="370" spans="1:41" ht="11.85" customHeight="1">
      <c r="A370" s="13"/>
      <c r="B370" s="21"/>
      <c r="C370" s="22"/>
      <c r="D370" s="22"/>
      <c r="E370" s="22"/>
      <c r="F370" s="3"/>
      <c r="G370" s="12"/>
      <c r="H370" s="3"/>
      <c r="I370" s="13">
        <f t="shared" si="10"/>
        <v>112</v>
      </c>
      <c r="J370" s="16"/>
      <c r="K370" s="16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23"/>
      <c r="Y370" s="24"/>
      <c r="Z370" s="24"/>
      <c r="AA370" s="24"/>
      <c r="AB370" s="24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6">
        <f t="shared" si="11"/>
        <v>0</v>
      </c>
    </row>
    <row r="371" spans="1:41" ht="11.85" customHeight="1">
      <c r="A371" s="13"/>
      <c r="B371" s="21"/>
      <c r="C371" s="22"/>
      <c r="D371" s="22"/>
      <c r="E371" s="22"/>
      <c r="F371" s="3"/>
      <c r="G371" s="12"/>
      <c r="H371" s="3"/>
      <c r="I371" s="13">
        <f t="shared" si="10"/>
        <v>112</v>
      </c>
      <c r="J371" s="16"/>
      <c r="K371" s="16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23"/>
      <c r="Y371" s="24"/>
      <c r="Z371" s="24"/>
      <c r="AA371" s="24"/>
      <c r="AB371" s="24"/>
      <c r="AC371" s="22"/>
      <c r="AD371" s="22"/>
      <c r="AE371" s="22"/>
      <c r="AF371" s="22"/>
      <c r="AG371" s="22"/>
      <c r="AH371" s="22"/>
      <c r="AI371" s="22"/>
      <c r="AJ371" s="22"/>
      <c r="AK371" s="22"/>
      <c r="AL371" s="27"/>
      <c r="AM371" s="27"/>
      <c r="AN371" s="27"/>
      <c r="AO371" s="26">
        <f t="shared" si="11"/>
        <v>0</v>
      </c>
    </row>
    <row r="372" spans="1:41" ht="11.85" customHeight="1">
      <c r="A372" s="13"/>
      <c r="B372" s="21"/>
      <c r="C372" s="22"/>
      <c r="D372" s="22"/>
      <c r="E372" s="22"/>
      <c r="F372" s="3"/>
      <c r="G372" s="12"/>
      <c r="H372" s="3"/>
      <c r="I372" s="13">
        <f t="shared" si="10"/>
        <v>112</v>
      </c>
      <c r="J372" s="16"/>
      <c r="K372" s="16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23"/>
      <c r="Y372" s="24"/>
      <c r="Z372" s="24"/>
      <c r="AA372" s="24"/>
      <c r="AB372" s="24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6">
        <f t="shared" si="11"/>
        <v>0</v>
      </c>
    </row>
    <row r="373" spans="1:41" ht="11.85" customHeight="1">
      <c r="A373" s="13"/>
      <c r="B373" s="21"/>
      <c r="C373" s="22"/>
      <c r="D373" s="22"/>
      <c r="E373" s="22"/>
      <c r="F373" s="34"/>
      <c r="G373" s="12"/>
      <c r="H373" s="34"/>
      <c r="I373" s="13">
        <f t="shared" si="10"/>
        <v>112</v>
      </c>
      <c r="J373" s="16"/>
      <c r="K373" s="16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23"/>
      <c r="Y373" s="24"/>
      <c r="Z373" s="24"/>
      <c r="AA373" s="24"/>
      <c r="AB373" s="24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6">
        <f t="shared" si="11"/>
        <v>0</v>
      </c>
    </row>
    <row r="374" spans="1:41" ht="11.85" customHeight="1">
      <c r="A374" s="13"/>
      <c r="B374" s="21"/>
      <c r="C374" s="22"/>
      <c r="D374" s="22"/>
      <c r="E374" s="22"/>
      <c r="F374" s="34"/>
      <c r="G374" s="12"/>
      <c r="H374" s="34"/>
      <c r="I374" s="13">
        <f t="shared" si="10"/>
        <v>112</v>
      </c>
      <c r="J374" s="16"/>
      <c r="K374" s="16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23"/>
      <c r="Y374" s="24"/>
      <c r="Z374" s="24"/>
      <c r="AA374" s="24"/>
      <c r="AB374" s="24"/>
      <c r="AC374" s="22"/>
      <c r="AD374" s="22"/>
      <c r="AE374" s="22"/>
      <c r="AF374" s="22"/>
      <c r="AG374" s="22"/>
      <c r="AH374" s="22"/>
      <c r="AI374" s="22"/>
      <c r="AJ374" s="22"/>
      <c r="AK374" s="22"/>
      <c r="AL374" s="27"/>
      <c r="AM374" s="27"/>
      <c r="AN374" s="27"/>
      <c r="AO374" s="26">
        <f t="shared" si="11"/>
        <v>0</v>
      </c>
    </row>
    <row r="375" spans="1:41" ht="11.85" customHeight="1">
      <c r="A375" s="13"/>
      <c r="B375" s="21"/>
      <c r="C375" s="22"/>
      <c r="D375" s="22"/>
      <c r="E375" s="22"/>
      <c r="F375" s="34"/>
      <c r="G375" s="12"/>
      <c r="H375" s="34"/>
      <c r="I375" s="13">
        <f t="shared" si="10"/>
        <v>112</v>
      </c>
      <c r="J375" s="16"/>
      <c r="K375" s="16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23"/>
      <c r="Y375" s="24"/>
      <c r="Z375" s="24"/>
      <c r="AA375" s="24"/>
      <c r="AB375" s="24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6">
        <f t="shared" si="11"/>
        <v>0</v>
      </c>
    </row>
    <row r="376" spans="1:41" ht="11.85" customHeight="1">
      <c r="A376" s="13"/>
      <c r="B376" s="21"/>
      <c r="C376" s="22"/>
      <c r="D376" s="22"/>
      <c r="E376" s="22"/>
      <c r="F376" s="34"/>
      <c r="G376" s="12"/>
      <c r="H376" s="34"/>
      <c r="I376" s="13">
        <f t="shared" si="10"/>
        <v>112</v>
      </c>
      <c r="J376" s="16"/>
      <c r="K376" s="16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23"/>
      <c r="Y376" s="24"/>
      <c r="Z376" s="24"/>
      <c r="AA376" s="24"/>
      <c r="AB376" s="24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6">
        <f t="shared" si="11"/>
        <v>0</v>
      </c>
    </row>
    <row r="377" spans="1:41" ht="11.85" customHeight="1">
      <c r="A377" s="13"/>
      <c r="B377" s="21"/>
      <c r="C377" s="22"/>
      <c r="D377" s="22"/>
      <c r="E377" s="22"/>
      <c r="F377" s="34"/>
      <c r="G377" s="12"/>
      <c r="H377" s="34"/>
      <c r="I377" s="13">
        <f t="shared" si="10"/>
        <v>112</v>
      </c>
      <c r="J377" s="16"/>
      <c r="K377" s="16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23"/>
      <c r="Y377" s="24"/>
      <c r="Z377" s="24"/>
      <c r="AA377" s="24"/>
      <c r="AB377" s="24"/>
      <c r="AC377" s="22"/>
      <c r="AD377" s="22"/>
      <c r="AE377" s="22"/>
      <c r="AF377" s="22"/>
      <c r="AG377" s="22"/>
      <c r="AH377" s="22"/>
      <c r="AI377" s="22"/>
      <c r="AJ377" s="22"/>
      <c r="AK377" s="22"/>
      <c r="AL377" s="27"/>
      <c r="AM377" s="27"/>
      <c r="AN377" s="27"/>
      <c r="AO377" s="26">
        <f t="shared" si="11"/>
        <v>0</v>
      </c>
    </row>
    <row r="378" spans="1:41" ht="11.85" customHeight="1">
      <c r="A378" s="13"/>
      <c r="B378" s="21"/>
      <c r="C378" s="22"/>
      <c r="D378" s="22"/>
      <c r="E378" s="22"/>
      <c r="F378" s="34"/>
      <c r="G378" s="12"/>
      <c r="H378" s="34"/>
      <c r="I378" s="13">
        <f t="shared" si="10"/>
        <v>112</v>
      </c>
      <c r="J378" s="16"/>
      <c r="K378" s="16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23"/>
      <c r="Y378" s="24"/>
      <c r="Z378" s="24"/>
      <c r="AA378" s="24"/>
      <c r="AB378" s="24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2"/>
      <c r="AO378" s="26">
        <f t="shared" si="11"/>
        <v>0</v>
      </c>
    </row>
    <row r="379" spans="1:41" ht="11.85" customHeight="1">
      <c r="A379" s="13"/>
      <c r="B379" s="21"/>
      <c r="C379" s="22"/>
      <c r="D379" s="22"/>
      <c r="E379" s="22"/>
      <c r="F379" s="34"/>
      <c r="G379" s="12"/>
      <c r="H379" s="34"/>
      <c r="I379" s="13">
        <f t="shared" si="10"/>
        <v>112</v>
      </c>
      <c r="J379" s="16"/>
      <c r="K379" s="16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23"/>
      <c r="Y379" s="24"/>
      <c r="Z379" s="24"/>
      <c r="AA379" s="24"/>
      <c r="AB379" s="24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6">
        <f t="shared" si="11"/>
        <v>0</v>
      </c>
    </row>
    <row r="380" spans="1:41" ht="11.85" customHeight="1">
      <c r="A380" s="13"/>
      <c r="B380" s="21"/>
      <c r="C380" s="22"/>
      <c r="D380" s="22"/>
      <c r="E380" s="22"/>
      <c r="F380" s="34"/>
      <c r="G380" s="12"/>
      <c r="H380" s="34"/>
      <c r="I380" s="13">
        <f t="shared" si="10"/>
        <v>112</v>
      </c>
      <c r="J380" s="16"/>
      <c r="K380" s="16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23"/>
      <c r="Y380" s="24"/>
      <c r="Z380" s="24"/>
      <c r="AA380" s="24"/>
      <c r="AB380" s="24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2"/>
      <c r="AO380" s="26">
        <f t="shared" si="11"/>
        <v>0</v>
      </c>
    </row>
    <row r="381" spans="1:41" ht="11.85" customHeight="1">
      <c r="A381" s="13"/>
      <c r="B381" s="21"/>
      <c r="C381" s="22"/>
      <c r="D381" s="22"/>
      <c r="E381" s="22"/>
      <c r="F381" s="34"/>
      <c r="G381" s="12"/>
      <c r="H381" s="34"/>
      <c r="I381" s="13">
        <f t="shared" si="10"/>
        <v>112</v>
      </c>
      <c r="J381" s="16"/>
      <c r="K381" s="16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23"/>
      <c r="Y381" s="24"/>
      <c r="Z381" s="24"/>
      <c r="AA381" s="24"/>
      <c r="AB381" s="24"/>
      <c r="AC381" s="22"/>
      <c r="AD381" s="22"/>
      <c r="AE381" s="22"/>
      <c r="AF381" s="22"/>
      <c r="AG381" s="22"/>
      <c r="AH381" s="22"/>
      <c r="AI381" s="22"/>
      <c r="AJ381" s="22"/>
      <c r="AK381" s="22"/>
      <c r="AL381" s="27"/>
      <c r="AM381" s="27"/>
      <c r="AN381" s="27"/>
      <c r="AO381" s="26">
        <f t="shared" si="11"/>
        <v>0</v>
      </c>
    </row>
    <row r="382" spans="1:41" ht="11.85" customHeight="1">
      <c r="A382" s="13"/>
      <c r="B382" s="21"/>
      <c r="C382" s="22"/>
      <c r="D382" s="22"/>
      <c r="E382" s="22"/>
      <c r="F382" s="3"/>
      <c r="G382" s="12"/>
      <c r="H382" s="3"/>
      <c r="I382" s="13">
        <f t="shared" si="10"/>
        <v>112</v>
      </c>
      <c r="J382" s="16"/>
      <c r="K382" s="16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23"/>
      <c r="Y382" s="24"/>
      <c r="Z382" s="24"/>
      <c r="AA382" s="24"/>
      <c r="AB382" s="24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2"/>
      <c r="AO382" s="26">
        <f t="shared" si="11"/>
        <v>0</v>
      </c>
    </row>
    <row r="383" spans="1:41" ht="11.85" customHeight="1">
      <c r="A383" s="13"/>
      <c r="B383" s="21"/>
      <c r="C383" s="22"/>
      <c r="D383" s="22"/>
      <c r="E383" s="22"/>
      <c r="F383" s="3"/>
      <c r="G383" s="12"/>
      <c r="H383" s="3"/>
      <c r="I383" s="13">
        <f t="shared" si="10"/>
        <v>112</v>
      </c>
      <c r="J383" s="16"/>
      <c r="K383" s="16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23"/>
      <c r="Y383" s="24"/>
      <c r="Z383" s="24"/>
      <c r="AA383" s="24"/>
      <c r="AB383" s="24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6">
        <f t="shared" si="11"/>
        <v>0</v>
      </c>
    </row>
    <row r="384" spans="1:41" ht="11.85" customHeight="1">
      <c r="A384" s="13"/>
      <c r="B384" s="21"/>
      <c r="C384" s="22"/>
      <c r="D384" s="22"/>
      <c r="E384" s="22"/>
      <c r="F384" s="3"/>
      <c r="G384" s="12"/>
      <c r="H384" s="3"/>
      <c r="I384" s="13">
        <f t="shared" si="10"/>
        <v>112</v>
      </c>
      <c r="J384" s="16"/>
      <c r="K384" s="16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23"/>
      <c r="Y384" s="24"/>
      <c r="Z384" s="24"/>
      <c r="AA384" s="24"/>
      <c r="AB384" s="24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2"/>
      <c r="AO384" s="26">
        <f t="shared" si="11"/>
        <v>0</v>
      </c>
    </row>
    <row r="385" spans="1:41" ht="11.85" customHeight="1">
      <c r="A385" s="13"/>
      <c r="B385" s="21"/>
      <c r="C385" s="22"/>
      <c r="D385" s="22"/>
      <c r="E385" s="22"/>
      <c r="F385" s="34"/>
      <c r="G385" s="12"/>
      <c r="H385" s="34"/>
      <c r="I385" s="13">
        <f t="shared" si="10"/>
        <v>112</v>
      </c>
      <c r="J385" s="16"/>
      <c r="K385" s="16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23"/>
      <c r="Y385" s="24"/>
      <c r="Z385" s="24"/>
      <c r="AA385" s="24"/>
      <c r="AB385" s="24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6">
        <f t="shared" si="11"/>
        <v>0</v>
      </c>
    </row>
    <row r="386" spans="1:41" ht="11.85" customHeight="1">
      <c r="A386" s="13"/>
      <c r="B386" s="21"/>
      <c r="C386" s="22"/>
      <c r="D386" s="22"/>
      <c r="E386" s="22"/>
      <c r="F386" s="3"/>
      <c r="G386" s="12"/>
      <c r="H386" s="3"/>
      <c r="I386" s="13">
        <f t="shared" si="10"/>
        <v>112</v>
      </c>
      <c r="J386" s="16"/>
      <c r="K386" s="16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23"/>
      <c r="Y386" s="24"/>
      <c r="Z386" s="24"/>
      <c r="AA386" s="24"/>
      <c r="AB386" s="24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2"/>
      <c r="AO386" s="26">
        <f t="shared" si="11"/>
        <v>0</v>
      </c>
    </row>
    <row r="387" spans="1:41" ht="11.85" customHeight="1">
      <c r="A387" s="13"/>
      <c r="B387" s="21"/>
      <c r="C387" s="22"/>
      <c r="D387" s="22"/>
      <c r="E387" s="22"/>
      <c r="F387" s="3"/>
      <c r="G387" s="12"/>
      <c r="H387" s="3"/>
      <c r="I387" s="13">
        <f t="shared" ref="I387:I450" si="12">(2012)-YEAR(H387)</f>
        <v>112</v>
      </c>
      <c r="J387" s="16"/>
      <c r="K387" s="16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23"/>
      <c r="Y387" s="24"/>
      <c r="Z387" s="24"/>
      <c r="AA387" s="24"/>
      <c r="AB387" s="24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6">
        <f t="shared" si="11"/>
        <v>0</v>
      </c>
    </row>
    <row r="388" spans="1:41" ht="11.85" customHeight="1">
      <c r="A388" s="13"/>
      <c r="B388" s="21"/>
      <c r="C388" s="22"/>
      <c r="D388" s="22"/>
      <c r="E388" s="22"/>
      <c r="F388" s="3"/>
      <c r="G388" s="12"/>
      <c r="H388" s="3"/>
      <c r="I388" s="13">
        <f t="shared" si="12"/>
        <v>112</v>
      </c>
      <c r="J388" s="16"/>
      <c r="K388" s="16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23"/>
      <c r="Y388" s="24"/>
      <c r="Z388" s="24"/>
      <c r="AA388" s="24"/>
      <c r="AB388" s="24"/>
      <c r="AC388" s="22"/>
      <c r="AD388" s="22"/>
      <c r="AE388" s="22"/>
      <c r="AF388" s="22"/>
      <c r="AG388" s="22"/>
      <c r="AH388" s="22"/>
      <c r="AI388" s="22"/>
      <c r="AJ388" s="22"/>
      <c r="AK388" s="22"/>
      <c r="AL388" s="22"/>
      <c r="AM388" s="22"/>
      <c r="AN388" s="22"/>
      <c r="AO388" s="26">
        <f t="shared" si="11"/>
        <v>0</v>
      </c>
    </row>
    <row r="389" spans="1:41" ht="11.85" customHeight="1">
      <c r="A389" s="13"/>
      <c r="B389" s="21"/>
      <c r="C389" s="22"/>
      <c r="D389" s="22"/>
      <c r="E389" s="22"/>
      <c r="F389" s="3"/>
      <c r="G389" s="12"/>
      <c r="H389" s="3"/>
      <c r="I389" s="13">
        <f t="shared" si="12"/>
        <v>112</v>
      </c>
      <c r="J389" s="16"/>
      <c r="K389" s="16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23"/>
      <c r="Y389" s="24"/>
      <c r="Z389" s="24"/>
      <c r="AA389" s="24"/>
      <c r="AB389" s="24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6">
        <f t="shared" ref="AO389:AO452" si="13">SUM(AC389:AN389)</f>
        <v>0</v>
      </c>
    </row>
    <row r="390" spans="1:41" ht="11.85" customHeight="1">
      <c r="A390" s="13"/>
      <c r="B390" s="21"/>
      <c r="C390" s="22"/>
      <c r="D390" s="22"/>
      <c r="E390" s="22"/>
      <c r="F390" s="3"/>
      <c r="G390" s="12"/>
      <c r="H390" s="3"/>
      <c r="I390" s="13">
        <f t="shared" si="12"/>
        <v>112</v>
      </c>
      <c r="J390" s="16"/>
      <c r="K390" s="16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23"/>
      <c r="Y390" s="24"/>
      <c r="Z390" s="24"/>
      <c r="AA390" s="24"/>
      <c r="AB390" s="24"/>
      <c r="AC390" s="22"/>
      <c r="AD390" s="22"/>
      <c r="AE390" s="22"/>
      <c r="AF390" s="22"/>
      <c r="AG390" s="22"/>
      <c r="AH390" s="22"/>
      <c r="AI390" s="22"/>
      <c r="AJ390" s="22"/>
      <c r="AK390" s="22"/>
      <c r="AL390" s="22"/>
      <c r="AM390" s="22"/>
      <c r="AN390" s="22"/>
      <c r="AO390" s="26">
        <f t="shared" si="13"/>
        <v>0</v>
      </c>
    </row>
    <row r="391" spans="1:41" ht="11.85" customHeight="1">
      <c r="A391" s="13"/>
      <c r="B391" s="21"/>
      <c r="C391" s="22"/>
      <c r="D391" s="22"/>
      <c r="E391" s="22"/>
      <c r="F391" s="3"/>
      <c r="G391" s="12"/>
      <c r="H391" s="3"/>
      <c r="I391" s="13">
        <f t="shared" si="12"/>
        <v>112</v>
      </c>
      <c r="J391" s="16"/>
      <c r="K391" s="16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23"/>
      <c r="Y391" s="24"/>
      <c r="Z391" s="24"/>
      <c r="AA391" s="24"/>
      <c r="AB391" s="24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6">
        <f t="shared" si="13"/>
        <v>0</v>
      </c>
    </row>
    <row r="392" spans="1:41" ht="11.85" customHeight="1">
      <c r="A392" s="13"/>
      <c r="B392" s="21"/>
      <c r="C392" s="22"/>
      <c r="D392" s="22"/>
      <c r="E392" s="22"/>
      <c r="F392" s="3"/>
      <c r="G392" s="12"/>
      <c r="H392" s="3"/>
      <c r="I392" s="13">
        <f t="shared" si="12"/>
        <v>112</v>
      </c>
      <c r="J392" s="16"/>
      <c r="K392" s="16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23"/>
      <c r="Y392" s="24"/>
      <c r="Z392" s="24"/>
      <c r="AA392" s="24"/>
      <c r="AB392" s="24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  <c r="AM392" s="22"/>
      <c r="AN392" s="22"/>
      <c r="AO392" s="26">
        <f t="shared" si="13"/>
        <v>0</v>
      </c>
    </row>
    <row r="393" spans="1:41" ht="11.85" customHeight="1">
      <c r="A393" s="13"/>
      <c r="B393" s="21"/>
      <c r="C393" s="22"/>
      <c r="D393" s="22"/>
      <c r="E393" s="22"/>
      <c r="F393" s="34"/>
      <c r="G393" s="12"/>
      <c r="H393" s="34"/>
      <c r="I393" s="13">
        <f t="shared" si="12"/>
        <v>112</v>
      </c>
      <c r="J393" s="16"/>
      <c r="K393" s="16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23"/>
      <c r="Y393" s="24"/>
      <c r="Z393" s="24"/>
      <c r="AA393" s="24"/>
      <c r="AB393" s="24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6">
        <f t="shared" si="13"/>
        <v>0</v>
      </c>
    </row>
    <row r="394" spans="1:41" ht="11.85" customHeight="1">
      <c r="A394" s="13"/>
      <c r="B394" s="21"/>
      <c r="C394" s="22"/>
      <c r="D394" s="22"/>
      <c r="E394" s="22"/>
      <c r="F394" s="34"/>
      <c r="G394" s="12"/>
      <c r="H394" s="34"/>
      <c r="I394" s="13">
        <f t="shared" si="12"/>
        <v>112</v>
      </c>
      <c r="J394" s="16"/>
      <c r="K394" s="16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23"/>
      <c r="Y394" s="24"/>
      <c r="Z394" s="24"/>
      <c r="AA394" s="24"/>
      <c r="AB394" s="24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  <c r="AM394" s="22"/>
      <c r="AN394" s="22"/>
      <c r="AO394" s="26">
        <f t="shared" si="13"/>
        <v>0</v>
      </c>
    </row>
    <row r="395" spans="1:41" ht="11.85" customHeight="1">
      <c r="A395" s="13"/>
      <c r="B395" s="21"/>
      <c r="C395" s="22"/>
      <c r="D395" s="22"/>
      <c r="E395" s="22"/>
      <c r="F395" s="3"/>
      <c r="G395" s="12"/>
      <c r="H395" s="3"/>
      <c r="I395" s="13">
        <f t="shared" si="12"/>
        <v>112</v>
      </c>
      <c r="J395" s="16"/>
      <c r="K395" s="16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23"/>
      <c r="Y395" s="24"/>
      <c r="Z395" s="24"/>
      <c r="AA395" s="24"/>
      <c r="AB395" s="24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6">
        <f t="shared" si="13"/>
        <v>0</v>
      </c>
    </row>
    <row r="396" spans="1:41" ht="11.85" customHeight="1">
      <c r="A396" s="13"/>
      <c r="B396" s="21"/>
      <c r="C396" s="22"/>
      <c r="D396" s="22"/>
      <c r="E396" s="22"/>
      <c r="F396" s="3"/>
      <c r="G396" s="12"/>
      <c r="H396" s="3"/>
      <c r="I396" s="13">
        <f t="shared" si="12"/>
        <v>112</v>
      </c>
      <c r="J396" s="16"/>
      <c r="K396" s="16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23"/>
      <c r="Y396" s="24"/>
      <c r="Z396" s="24"/>
      <c r="AA396" s="24"/>
      <c r="AB396" s="24"/>
      <c r="AC396" s="22"/>
      <c r="AD396" s="22"/>
      <c r="AE396" s="22"/>
      <c r="AF396" s="22"/>
      <c r="AG396" s="22"/>
      <c r="AH396" s="22"/>
      <c r="AI396" s="22"/>
      <c r="AJ396" s="22"/>
      <c r="AK396" s="22"/>
      <c r="AL396" s="22"/>
      <c r="AM396" s="22"/>
      <c r="AN396" s="22"/>
      <c r="AO396" s="26">
        <f t="shared" si="13"/>
        <v>0</v>
      </c>
    </row>
    <row r="397" spans="1:41" ht="11.85" customHeight="1">
      <c r="A397" s="13"/>
      <c r="B397" s="21"/>
      <c r="C397" s="22"/>
      <c r="D397" s="22"/>
      <c r="E397" s="22"/>
      <c r="F397" s="3"/>
      <c r="G397" s="12"/>
      <c r="H397" s="3"/>
      <c r="I397" s="13">
        <f t="shared" si="12"/>
        <v>112</v>
      </c>
      <c r="J397" s="16"/>
      <c r="K397" s="16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23"/>
      <c r="Y397" s="24"/>
      <c r="Z397" s="24"/>
      <c r="AA397" s="24"/>
      <c r="AB397" s="24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6">
        <f t="shared" si="13"/>
        <v>0</v>
      </c>
    </row>
    <row r="398" spans="1:41" ht="11.85" customHeight="1">
      <c r="A398" s="13"/>
      <c r="B398" s="21"/>
      <c r="C398" s="22"/>
      <c r="D398" s="22"/>
      <c r="E398" s="22"/>
      <c r="F398" s="3"/>
      <c r="G398" s="12"/>
      <c r="H398" s="3"/>
      <c r="I398" s="13">
        <f t="shared" si="12"/>
        <v>112</v>
      </c>
      <c r="J398" s="16"/>
      <c r="K398" s="16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23"/>
      <c r="Y398" s="24"/>
      <c r="Z398" s="24"/>
      <c r="AA398" s="24"/>
      <c r="AB398" s="24"/>
      <c r="AC398" s="22"/>
      <c r="AD398" s="22"/>
      <c r="AE398" s="22"/>
      <c r="AF398" s="22"/>
      <c r="AG398" s="22"/>
      <c r="AH398" s="22"/>
      <c r="AI398" s="22"/>
      <c r="AJ398" s="22"/>
      <c r="AK398" s="22"/>
      <c r="AL398" s="22"/>
      <c r="AM398" s="22"/>
      <c r="AN398" s="22"/>
      <c r="AO398" s="26">
        <f t="shared" si="13"/>
        <v>0</v>
      </c>
    </row>
    <row r="399" spans="1:41" ht="11.85" customHeight="1">
      <c r="A399" s="13"/>
      <c r="B399" s="21"/>
      <c r="C399" s="22"/>
      <c r="D399" s="22"/>
      <c r="E399" s="22"/>
      <c r="F399" s="34"/>
      <c r="G399" s="17"/>
      <c r="H399" s="34"/>
      <c r="I399" s="13">
        <f t="shared" si="12"/>
        <v>112</v>
      </c>
      <c r="J399" s="16"/>
      <c r="K399" s="16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23"/>
      <c r="Y399" s="24"/>
      <c r="Z399" s="24"/>
      <c r="AA399" s="24"/>
      <c r="AB399" s="24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6">
        <f t="shared" si="13"/>
        <v>0</v>
      </c>
    </row>
    <row r="400" spans="1:41" ht="11.85" customHeight="1">
      <c r="A400" s="13"/>
      <c r="B400" s="21"/>
      <c r="C400" s="22"/>
      <c r="D400" s="22"/>
      <c r="E400" s="22"/>
      <c r="F400" s="34"/>
      <c r="G400" s="12"/>
      <c r="H400" s="34"/>
      <c r="I400" s="13">
        <f t="shared" si="12"/>
        <v>112</v>
      </c>
      <c r="J400" s="16"/>
      <c r="K400" s="16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23"/>
      <c r="Y400" s="24"/>
      <c r="Z400" s="24"/>
      <c r="AA400" s="24"/>
      <c r="AB400" s="24"/>
      <c r="AC400" s="22"/>
      <c r="AD400" s="22"/>
      <c r="AE400" s="22"/>
      <c r="AF400" s="22"/>
      <c r="AG400" s="22"/>
      <c r="AH400" s="22"/>
      <c r="AI400" s="22"/>
      <c r="AJ400" s="22"/>
      <c r="AK400" s="22"/>
      <c r="AL400" s="22"/>
      <c r="AM400" s="22"/>
      <c r="AN400" s="22"/>
      <c r="AO400" s="26">
        <f t="shared" si="13"/>
        <v>0</v>
      </c>
    </row>
    <row r="401" spans="1:41" ht="11.85" customHeight="1">
      <c r="A401" s="13"/>
      <c r="B401" s="21"/>
      <c r="C401" s="22"/>
      <c r="D401" s="22"/>
      <c r="E401" s="22"/>
      <c r="F401" s="34"/>
      <c r="G401" s="12"/>
      <c r="H401" s="34"/>
      <c r="I401" s="13">
        <f t="shared" si="12"/>
        <v>112</v>
      </c>
      <c r="J401" s="16"/>
      <c r="K401" s="16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23"/>
      <c r="Y401" s="24"/>
      <c r="Z401" s="24"/>
      <c r="AA401" s="24"/>
      <c r="AB401" s="24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6">
        <f t="shared" si="13"/>
        <v>0</v>
      </c>
    </row>
    <row r="402" spans="1:41" ht="11.85" customHeight="1">
      <c r="A402" s="13"/>
      <c r="B402" s="21"/>
      <c r="C402" s="22"/>
      <c r="D402" s="22"/>
      <c r="E402" s="22"/>
      <c r="F402" s="34"/>
      <c r="G402" s="12"/>
      <c r="H402" s="34"/>
      <c r="I402" s="13">
        <f t="shared" si="12"/>
        <v>112</v>
      </c>
      <c r="J402" s="16"/>
      <c r="K402" s="16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23"/>
      <c r="Y402" s="24"/>
      <c r="Z402" s="24"/>
      <c r="AA402" s="24"/>
      <c r="AB402" s="24"/>
      <c r="AC402" s="22"/>
      <c r="AD402" s="22"/>
      <c r="AE402" s="22"/>
      <c r="AF402" s="22"/>
      <c r="AG402" s="22"/>
      <c r="AH402" s="22"/>
      <c r="AI402" s="22"/>
      <c r="AJ402" s="22"/>
      <c r="AK402" s="22"/>
      <c r="AL402" s="22"/>
      <c r="AM402" s="22"/>
      <c r="AN402" s="22"/>
      <c r="AO402" s="26">
        <f t="shared" si="13"/>
        <v>0</v>
      </c>
    </row>
    <row r="403" spans="1:41" ht="11.85" customHeight="1">
      <c r="A403" s="13"/>
      <c r="B403" s="21"/>
      <c r="C403" s="22"/>
      <c r="D403" s="22"/>
      <c r="E403" s="22"/>
      <c r="F403" s="34"/>
      <c r="G403" s="12"/>
      <c r="H403" s="34"/>
      <c r="I403" s="13">
        <f t="shared" si="12"/>
        <v>112</v>
      </c>
      <c r="J403" s="16"/>
      <c r="K403" s="16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23"/>
      <c r="Y403" s="24"/>
      <c r="Z403" s="24"/>
      <c r="AA403" s="24"/>
      <c r="AB403" s="24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6">
        <f t="shared" si="13"/>
        <v>0</v>
      </c>
    </row>
    <row r="404" spans="1:41" ht="11.85" customHeight="1">
      <c r="A404" s="13"/>
      <c r="B404" s="21"/>
      <c r="C404" s="22"/>
      <c r="D404" s="22"/>
      <c r="E404" s="22"/>
      <c r="F404" s="34"/>
      <c r="G404" s="12"/>
      <c r="H404" s="34"/>
      <c r="I404" s="13">
        <f t="shared" si="12"/>
        <v>112</v>
      </c>
      <c r="J404" s="16"/>
      <c r="K404" s="16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23"/>
      <c r="Y404" s="24"/>
      <c r="Z404" s="24"/>
      <c r="AA404" s="24"/>
      <c r="AB404" s="24"/>
      <c r="AC404" s="22"/>
      <c r="AD404" s="22"/>
      <c r="AE404" s="22"/>
      <c r="AF404" s="22"/>
      <c r="AG404" s="22"/>
      <c r="AH404" s="22"/>
      <c r="AI404" s="22"/>
      <c r="AJ404" s="22"/>
      <c r="AK404" s="22"/>
      <c r="AL404" s="22"/>
      <c r="AM404" s="22"/>
      <c r="AN404" s="22"/>
      <c r="AO404" s="26">
        <f t="shared" si="13"/>
        <v>0</v>
      </c>
    </row>
    <row r="405" spans="1:41" ht="11.85" customHeight="1">
      <c r="A405" s="13"/>
      <c r="B405" s="21"/>
      <c r="C405" s="22"/>
      <c r="D405" s="22"/>
      <c r="E405" s="22"/>
      <c r="F405" s="34"/>
      <c r="G405" s="12"/>
      <c r="H405" s="34"/>
      <c r="I405" s="13">
        <f t="shared" si="12"/>
        <v>112</v>
      </c>
      <c r="J405" s="16"/>
      <c r="K405" s="16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23"/>
      <c r="Y405" s="24"/>
      <c r="Z405" s="24"/>
      <c r="AA405" s="24"/>
      <c r="AB405" s="24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6">
        <f t="shared" si="13"/>
        <v>0</v>
      </c>
    </row>
    <row r="406" spans="1:41" ht="11.85" customHeight="1">
      <c r="A406" s="13"/>
      <c r="B406" s="21"/>
      <c r="C406" s="22"/>
      <c r="D406" s="22"/>
      <c r="E406" s="22"/>
      <c r="F406" s="34"/>
      <c r="G406" s="12"/>
      <c r="H406" s="34"/>
      <c r="I406" s="13">
        <f t="shared" si="12"/>
        <v>112</v>
      </c>
      <c r="J406" s="16"/>
      <c r="K406" s="16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23"/>
      <c r="Y406" s="24"/>
      <c r="Z406" s="24"/>
      <c r="AA406" s="24"/>
      <c r="AB406" s="24"/>
      <c r="AC406" s="22"/>
      <c r="AD406" s="22"/>
      <c r="AE406" s="22"/>
      <c r="AF406" s="22"/>
      <c r="AG406" s="22"/>
      <c r="AH406" s="22"/>
      <c r="AI406" s="22"/>
      <c r="AJ406" s="22"/>
      <c r="AK406" s="22"/>
      <c r="AL406" s="22"/>
      <c r="AM406" s="22"/>
      <c r="AN406" s="22"/>
      <c r="AO406" s="26">
        <f t="shared" si="13"/>
        <v>0</v>
      </c>
    </row>
    <row r="407" spans="1:41" ht="11.85" customHeight="1">
      <c r="A407" s="13"/>
      <c r="B407" s="21"/>
      <c r="C407" s="22"/>
      <c r="D407" s="22"/>
      <c r="E407" s="22"/>
      <c r="F407" s="34"/>
      <c r="G407" s="12"/>
      <c r="H407" s="34"/>
      <c r="I407" s="13">
        <f t="shared" si="12"/>
        <v>112</v>
      </c>
      <c r="J407" s="16"/>
      <c r="K407" s="16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23"/>
      <c r="Y407" s="24"/>
      <c r="Z407" s="24"/>
      <c r="AA407" s="24"/>
      <c r="AB407" s="24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6">
        <f t="shared" si="13"/>
        <v>0</v>
      </c>
    </row>
    <row r="408" spans="1:41" ht="11.85" customHeight="1">
      <c r="A408" s="13"/>
      <c r="B408" s="21"/>
      <c r="C408" s="22"/>
      <c r="D408" s="22"/>
      <c r="E408" s="22"/>
      <c r="F408" s="34"/>
      <c r="G408" s="12"/>
      <c r="H408" s="34"/>
      <c r="I408" s="13">
        <f t="shared" si="12"/>
        <v>112</v>
      </c>
      <c r="J408" s="16"/>
      <c r="K408" s="16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23"/>
      <c r="Y408" s="24"/>
      <c r="Z408" s="24"/>
      <c r="AA408" s="24"/>
      <c r="AB408" s="24"/>
      <c r="AC408" s="22"/>
      <c r="AD408" s="22"/>
      <c r="AE408" s="22"/>
      <c r="AF408" s="22"/>
      <c r="AG408" s="22"/>
      <c r="AH408" s="22"/>
      <c r="AI408" s="22"/>
      <c r="AJ408" s="22"/>
      <c r="AK408" s="22"/>
      <c r="AL408" s="22"/>
      <c r="AM408" s="22"/>
      <c r="AN408" s="22"/>
      <c r="AO408" s="26">
        <f t="shared" si="13"/>
        <v>0</v>
      </c>
    </row>
    <row r="409" spans="1:41" ht="11.85" customHeight="1">
      <c r="A409" s="13"/>
      <c r="B409" s="21"/>
      <c r="C409" s="22"/>
      <c r="D409" s="22"/>
      <c r="E409" s="22"/>
      <c r="F409" s="34"/>
      <c r="G409" s="12"/>
      <c r="H409" s="34"/>
      <c r="I409" s="13">
        <f t="shared" si="12"/>
        <v>112</v>
      </c>
      <c r="J409" s="16"/>
      <c r="K409" s="16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23"/>
      <c r="Y409" s="24"/>
      <c r="Z409" s="24"/>
      <c r="AA409" s="24"/>
      <c r="AB409" s="24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6">
        <f t="shared" si="13"/>
        <v>0</v>
      </c>
    </row>
    <row r="410" spans="1:41" ht="11.85" customHeight="1">
      <c r="A410" s="13"/>
      <c r="B410" s="21"/>
      <c r="C410" s="22"/>
      <c r="D410" s="22"/>
      <c r="E410" s="22"/>
      <c r="F410" s="34"/>
      <c r="G410" s="12"/>
      <c r="H410" s="34"/>
      <c r="I410" s="13">
        <f t="shared" si="12"/>
        <v>112</v>
      </c>
      <c r="J410" s="16"/>
      <c r="K410" s="16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23"/>
      <c r="Y410" s="24"/>
      <c r="Z410" s="24"/>
      <c r="AA410" s="24"/>
      <c r="AB410" s="24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  <c r="AM410" s="22"/>
      <c r="AN410" s="22"/>
      <c r="AO410" s="26">
        <f t="shared" si="13"/>
        <v>0</v>
      </c>
    </row>
    <row r="411" spans="1:41" ht="11.85" customHeight="1">
      <c r="A411" s="13"/>
      <c r="B411" s="21"/>
      <c r="C411" s="22"/>
      <c r="D411" s="22"/>
      <c r="E411" s="22"/>
      <c r="F411" s="34"/>
      <c r="G411" s="12"/>
      <c r="H411" s="34"/>
      <c r="I411" s="13">
        <f t="shared" si="12"/>
        <v>112</v>
      </c>
      <c r="J411" s="16"/>
      <c r="K411" s="16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23"/>
      <c r="Y411" s="24"/>
      <c r="Z411" s="24"/>
      <c r="AA411" s="24"/>
      <c r="AB411" s="24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6">
        <f t="shared" si="13"/>
        <v>0</v>
      </c>
    </row>
    <row r="412" spans="1:41" ht="11.85" customHeight="1">
      <c r="A412" s="13"/>
      <c r="B412" s="21"/>
      <c r="C412" s="22"/>
      <c r="D412" s="22"/>
      <c r="E412" s="22"/>
      <c r="F412" s="34"/>
      <c r="G412" s="12"/>
      <c r="H412" s="34"/>
      <c r="I412" s="13">
        <f t="shared" si="12"/>
        <v>112</v>
      </c>
      <c r="J412" s="16"/>
      <c r="K412" s="16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23"/>
      <c r="Y412" s="24"/>
      <c r="Z412" s="24"/>
      <c r="AA412" s="24"/>
      <c r="AB412" s="24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  <c r="AM412" s="22"/>
      <c r="AN412" s="22"/>
      <c r="AO412" s="26">
        <f t="shared" si="13"/>
        <v>0</v>
      </c>
    </row>
    <row r="413" spans="1:41" ht="11.85" customHeight="1">
      <c r="A413" s="13"/>
      <c r="B413" s="21"/>
      <c r="C413" s="22"/>
      <c r="D413" s="22"/>
      <c r="E413" s="22"/>
      <c r="F413" s="3"/>
      <c r="G413" s="12"/>
      <c r="H413" s="3"/>
      <c r="I413" s="13">
        <f t="shared" si="12"/>
        <v>112</v>
      </c>
      <c r="J413" s="16"/>
      <c r="K413" s="16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23"/>
      <c r="Y413" s="24"/>
      <c r="Z413" s="24"/>
      <c r="AA413" s="24"/>
      <c r="AB413" s="24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6">
        <f t="shared" si="13"/>
        <v>0</v>
      </c>
    </row>
    <row r="414" spans="1:41" ht="11.85" customHeight="1">
      <c r="A414" s="13"/>
      <c r="B414" s="21"/>
      <c r="C414" s="22"/>
      <c r="D414" s="22"/>
      <c r="E414" s="22"/>
      <c r="F414" s="3"/>
      <c r="G414" s="12"/>
      <c r="H414" s="3"/>
      <c r="I414" s="13">
        <f t="shared" si="12"/>
        <v>112</v>
      </c>
      <c r="J414" s="16"/>
      <c r="K414" s="16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23"/>
      <c r="Y414" s="24"/>
      <c r="Z414" s="24"/>
      <c r="AA414" s="24"/>
      <c r="AB414" s="24"/>
      <c r="AC414" s="22"/>
      <c r="AD414" s="22"/>
      <c r="AE414" s="22"/>
      <c r="AF414" s="22"/>
      <c r="AG414" s="22"/>
      <c r="AH414" s="22"/>
      <c r="AI414" s="22"/>
      <c r="AJ414" s="22"/>
      <c r="AK414" s="22"/>
      <c r="AL414" s="22"/>
      <c r="AM414" s="22"/>
      <c r="AN414" s="22"/>
      <c r="AO414" s="26">
        <f t="shared" si="13"/>
        <v>0</v>
      </c>
    </row>
    <row r="415" spans="1:41" ht="11.85" customHeight="1">
      <c r="A415" s="13"/>
      <c r="B415" s="21"/>
      <c r="C415" s="22"/>
      <c r="D415" s="22"/>
      <c r="E415" s="22"/>
      <c r="F415" s="34"/>
      <c r="G415" s="12"/>
      <c r="H415" s="34"/>
      <c r="I415" s="13">
        <f t="shared" si="12"/>
        <v>112</v>
      </c>
      <c r="J415" s="16"/>
      <c r="K415" s="16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23"/>
      <c r="Y415" s="24"/>
      <c r="Z415" s="24"/>
      <c r="AA415" s="24"/>
      <c r="AB415" s="24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6">
        <f t="shared" si="13"/>
        <v>0</v>
      </c>
    </row>
    <row r="416" spans="1:41" ht="11.85" customHeight="1">
      <c r="A416" s="13"/>
      <c r="B416" s="21"/>
      <c r="C416" s="22"/>
      <c r="D416" s="22"/>
      <c r="E416" s="22"/>
      <c r="F416" s="34"/>
      <c r="G416" s="12"/>
      <c r="H416" s="34"/>
      <c r="I416" s="13">
        <f t="shared" si="12"/>
        <v>112</v>
      </c>
      <c r="J416" s="16"/>
      <c r="K416" s="16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23"/>
      <c r="Y416" s="24"/>
      <c r="Z416" s="24"/>
      <c r="AA416" s="24"/>
      <c r="AB416" s="24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6">
        <f t="shared" si="13"/>
        <v>0</v>
      </c>
    </row>
    <row r="417" spans="1:41" ht="11.85" customHeight="1">
      <c r="A417" s="13"/>
      <c r="B417" s="21"/>
      <c r="C417" s="22"/>
      <c r="D417" s="22"/>
      <c r="E417" s="22"/>
      <c r="F417" s="34"/>
      <c r="G417" s="12"/>
      <c r="H417" s="34"/>
      <c r="I417" s="13">
        <f t="shared" si="12"/>
        <v>112</v>
      </c>
      <c r="J417" s="16"/>
      <c r="K417" s="16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23"/>
      <c r="Y417" s="24"/>
      <c r="Z417" s="24"/>
      <c r="AA417" s="24"/>
      <c r="AB417" s="24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6">
        <f t="shared" si="13"/>
        <v>0</v>
      </c>
    </row>
    <row r="418" spans="1:41" ht="11.85" customHeight="1">
      <c r="A418" s="13"/>
      <c r="B418" s="21"/>
      <c r="C418" s="22"/>
      <c r="D418" s="22"/>
      <c r="E418" s="22"/>
      <c r="F418" s="34"/>
      <c r="G418" s="12"/>
      <c r="H418" s="34"/>
      <c r="I418" s="13">
        <f t="shared" si="12"/>
        <v>112</v>
      </c>
      <c r="J418" s="16"/>
      <c r="K418" s="16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23"/>
      <c r="Y418" s="24"/>
      <c r="Z418" s="24"/>
      <c r="AA418" s="24"/>
      <c r="AB418" s="24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6">
        <f t="shared" si="13"/>
        <v>0</v>
      </c>
    </row>
    <row r="419" spans="1:41" ht="11.85" customHeight="1">
      <c r="A419" s="13"/>
      <c r="B419" s="21"/>
      <c r="C419" s="22"/>
      <c r="D419" s="22"/>
      <c r="E419" s="22"/>
      <c r="F419" s="34"/>
      <c r="G419" s="12"/>
      <c r="H419" s="34"/>
      <c r="I419" s="13">
        <f t="shared" si="12"/>
        <v>112</v>
      </c>
      <c r="J419" s="16"/>
      <c r="K419" s="16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23"/>
      <c r="Y419" s="24"/>
      <c r="Z419" s="24"/>
      <c r="AA419" s="24"/>
      <c r="AB419" s="24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6">
        <f t="shared" si="13"/>
        <v>0</v>
      </c>
    </row>
    <row r="420" spans="1:41" ht="11.85" customHeight="1">
      <c r="A420" s="13"/>
      <c r="B420" s="21"/>
      <c r="C420" s="22"/>
      <c r="D420" s="22"/>
      <c r="E420" s="22"/>
      <c r="F420" s="3"/>
      <c r="G420" s="12"/>
      <c r="H420" s="3"/>
      <c r="I420" s="13">
        <f t="shared" si="12"/>
        <v>112</v>
      </c>
      <c r="J420" s="16"/>
      <c r="K420" s="16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23"/>
      <c r="Y420" s="24"/>
      <c r="Z420" s="24"/>
      <c r="AA420" s="24"/>
      <c r="AB420" s="24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6">
        <f t="shared" si="13"/>
        <v>0</v>
      </c>
    </row>
    <row r="421" spans="1:41" ht="11.85" customHeight="1">
      <c r="A421" s="13"/>
      <c r="B421" s="21"/>
      <c r="C421" s="22"/>
      <c r="D421" s="22"/>
      <c r="E421" s="22"/>
      <c r="F421" s="3"/>
      <c r="G421" s="12"/>
      <c r="H421" s="3"/>
      <c r="I421" s="13">
        <f t="shared" si="12"/>
        <v>112</v>
      </c>
      <c r="J421" s="16"/>
      <c r="K421" s="16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23"/>
      <c r="Y421" s="24"/>
      <c r="Z421" s="24"/>
      <c r="AA421" s="24"/>
      <c r="AB421" s="24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6">
        <f t="shared" si="13"/>
        <v>0</v>
      </c>
    </row>
    <row r="422" spans="1:41" ht="11.85" customHeight="1">
      <c r="A422" s="13"/>
      <c r="B422" s="21"/>
      <c r="C422" s="22"/>
      <c r="D422" s="22"/>
      <c r="E422" s="22"/>
      <c r="F422" s="3"/>
      <c r="G422" s="12"/>
      <c r="H422" s="3"/>
      <c r="I422" s="13">
        <f t="shared" si="12"/>
        <v>112</v>
      </c>
      <c r="J422" s="16"/>
      <c r="K422" s="16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23"/>
      <c r="Y422" s="24"/>
      <c r="Z422" s="24"/>
      <c r="AA422" s="24"/>
      <c r="AB422" s="24"/>
      <c r="AC422" s="22"/>
      <c r="AD422" s="22"/>
      <c r="AE422" s="22"/>
      <c r="AF422" s="22"/>
      <c r="AG422" s="22"/>
      <c r="AH422" s="22"/>
      <c r="AI422" s="22"/>
      <c r="AJ422" s="22"/>
      <c r="AK422" s="22"/>
      <c r="AL422" s="22"/>
      <c r="AM422" s="22"/>
      <c r="AN422" s="22"/>
      <c r="AO422" s="26">
        <f t="shared" si="13"/>
        <v>0</v>
      </c>
    </row>
    <row r="423" spans="1:41" ht="11.85" customHeight="1">
      <c r="A423" s="13"/>
      <c r="B423" s="21"/>
      <c r="C423" s="22"/>
      <c r="D423" s="22"/>
      <c r="E423" s="22"/>
      <c r="F423" s="3"/>
      <c r="G423" s="12"/>
      <c r="H423" s="3"/>
      <c r="I423" s="13">
        <f t="shared" si="12"/>
        <v>112</v>
      </c>
      <c r="J423" s="16"/>
      <c r="K423" s="16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23"/>
      <c r="Y423" s="24"/>
      <c r="Z423" s="24"/>
      <c r="AA423" s="24"/>
      <c r="AB423" s="24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6">
        <f t="shared" si="13"/>
        <v>0</v>
      </c>
    </row>
    <row r="424" spans="1:41" ht="11.85" customHeight="1">
      <c r="A424" s="13"/>
      <c r="B424" s="21"/>
      <c r="C424" s="22"/>
      <c r="D424" s="22"/>
      <c r="E424" s="22"/>
      <c r="F424" s="3"/>
      <c r="G424" s="12"/>
      <c r="H424" s="3"/>
      <c r="I424" s="13">
        <f t="shared" si="12"/>
        <v>112</v>
      </c>
      <c r="J424" s="16"/>
      <c r="K424" s="16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23"/>
      <c r="Y424" s="24"/>
      <c r="Z424" s="24"/>
      <c r="AA424" s="24"/>
      <c r="AB424" s="24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  <c r="AM424" s="22"/>
      <c r="AN424" s="22"/>
      <c r="AO424" s="26">
        <f t="shared" si="13"/>
        <v>0</v>
      </c>
    </row>
    <row r="425" spans="1:41" ht="11.85" customHeight="1">
      <c r="A425" s="13"/>
      <c r="B425" s="21"/>
      <c r="C425" s="22"/>
      <c r="D425" s="22"/>
      <c r="E425" s="22"/>
      <c r="F425" s="3"/>
      <c r="G425" s="12"/>
      <c r="H425" s="3"/>
      <c r="I425" s="13">
        <f t="shared" si="12"/>
        <v>112</v>
      </c>
      <c r="J425" s="16"/>
      <c r="K425" s="16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23"/>
      <c r="Y425" s="24"/>
      <c r="Z425" s="24"/>
      <c r="AA425" s="24"/>
      <c r="AB425" s="24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6">
        <f t="shared" si="13"/>
        <v>0</v>
      </c>
    </row>
    <row r="426" spans="1:41" ht="11.85" customHeight="1">
      <c r="A426" s="13"/>
      <c r="B426" s="21"/>
      <c r="C426" s="22"/>
      <c r="D426" s="22"/>
      <c r="E426" s="22"/>
      <c r="F426" s="3"/>
      <c r="G426" s="12"/>
      <c r="H426" s="3"/>
      <c r="I426" s="13">
        <f t="shared" si="12"/>
        <v>112</v>
      </c>
      <c r="J426" s="16"/>
      <c r="K426" s="16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23"/>
      <c r="Y426" s="24"/>
      <c r="Z426" s="24"/>
      <c r="AA426" s="24"/>
      <c r="AB426" s="24"/>
      <c r="AC426" s="22"/>
      <c r="AD426" s="22"/>
      <c r="AE426" s="22"/>
      <c r="AF426" s="22"/>
      <c r="AG426" s="22"/>
      <c r="AH426" s="22"/>
      <c r="AI426" s="22"/>
      <c r="AJ426" s="22"/>
      <c r="AK426" s="22"/>
      <c r="AL426" s="22"/>
      <c r="AM426" s="22"/>
      <c r="AN426" s="22"/>
      <c r="AO426" s="26">
        <f t="shared" si="13"/>
        <v>0</v>
      </c>
    </row>
    <row r="427" spans="1:41" ht="11.85" customHeight="1">
      <c r="A427" s="13"/>
      <c r="B427" s="21"/>
      <c r="C427" s="22"/>
      <c r="D427" s="22"/>
      <c r="E427" s="22"/>
      <c r="F427" s="3"/>
      <c r="G427" s="12"/>
      <c r="H427" s="3"/>
      <c r="I427" s="13">
        <f t="shared" si="12"/>
        <v>112</v>
      </c>
      <c r="J427" s="16"/>
      <c r="K427" s="16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23"/>
      <c r="Y427" s="24"/>
      <c r="Z427" s="24"/>
      <c r="AA427" s="24"/>
      <c r="AB427" s="24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6">
        <f t="shared" si="13"/>
        <v>0</v>
      </c>
    </row>
    <row r="428" spans="1:41" ht="11.85" customHeight="1">
      <c r="A428" s="13"/>
      <c r="B428" s="21"/>
      <c r="C428" s="22"/>
      <c r="D428" s="22"/>
      <c r="E428" s="22"/>
      <c r="F428" s="3"/>
      <c r="G428" s="12"/>
      <c r="H428" s="3"/>
      <c r="I428" s="13">
        <f t="shared" si="12"/>
        <v>112</v>
      </c>
      <c r="J428" s="16"/>
      <c r="K428" s="16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23"/>
      <c r="Y428" s="24"/>
      <c r="Z428" s="24"/>
      <c r="AA428" s="24"/>
      <c r="AB428" s="24"/>
      <c r="AC428" s="22"/>
      <c r="AD428" s="22"/>
      <c r="AE428" s="22"/>
      <c r="AF428" s="22"/>
      <c r="AG428" s="22"/>
      <c r="AH428" s="22"/>
      <c r="AI428" s="22"/>
      <c r="AJ428" s="22"/>
      <c r="AK428" s="22"/>
      <c r="AL428" s="22"/>
      <c r="AM428" s="22"/>
      <c r="AN428" s="22"/>
      <c r="AO428" s="26">
        <f t="shared" si="13"/>
        <v>0</v>
      </c>
    </row>
    <row r="429" spans="1:41" ht="11.85" customHeight="1">
      <c r="A429" s="13"/>
      <c r="B429" s="21"/>
      <c r="C429" s="22"/>
      <c r="D429" s="22"/>
      <c r="E429" s="22"/>
      <c r="F429" s="3"/>
      <c r="G429" s="12"/>
      <c r="H429" s="3"/>
      <c r="I429" s="13">
        <f t="shared" si="12"/>
        <v>112</v>
      </c>
      <c r="J429" s="16"/>
      <c r="K429" s="16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23"/>
      <c r="Y429" s="24"/>
      <c r="Z429" s="24"/>
      <c r="AA429" s="24"/>
      <c r="AB429" s="24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6">
        <f t="shared" si="13"/>
        <v>0</v>
      </c>
    </row>
    <row r="430" spans="1:41" ht="11.85" customHeight="1">
      <c r="A430" s="13"/>
      <c r="B430" s="21"/>
      <c r="C430" s="22"/>
      <c r="D430" s="22"/>
      <c r="E430" s="22"/>
      <c r="F430" s="3"/>
      <c r="G430" s="12"/>
      <c r="H430" s="3"/>
      <c r="I430" s="13">
        <f t="shared" si="12"/>
        <v>112</v>
      </c>
      <c r="J430" s="16"/>
      <c r="K430" s="16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23"/>
      <c r="Y430" s="24"/>
      <c r="Z430" s="24"/>
      <c r="AA430" s="24"/>
      <c r="AB430" s="24"/>
      <c r="AC430" s="22"/>
      <c r="AD430" s="22"/>
      <c r="AE430" s="22"/>
      <c r="AF430" s="22"/>
      <c r="AG430" s="22"/>
      <c r="AH430" s="22"/>
      <c r="AI430" s="22"/>
      <c r="AJ430" s="22"/>
      <c r="AK430" s="22"/>
      <c r="AL430" s="22"/>
      <c r="AM430" s="22"/>
      <c r="AN430" s="22"/>
      <c r="AO430" s="26">
        <f t="shared" si="13"/>
        <v>0</v>
      </c>
    </row>
    <row r="431" spans="1:41" ht="11.85" customHeight="1">
      <c r="A431" s="13"/>
      <c r="B431" s="21"/>
      <c r="C431" s="22"/>
      <c r="D431" s="22"/>
      <c r="E431" s="22"/>
      <c r="F431" s="3"/>
      <c r="G431" s="12"/>
      <c r="H431" s="3"/>
      <c r="I431" s="13">
        <f t="shared" si="12"/>
        <v>112</v>
      </c>
      <c r="J431" s="16"/>
      <c r="K431" s="16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23"/>
      <c r="Y431" s="24"/>
      <c r="Z431" s="24"/>
      <c r="AA431" s="24"/>
      <c r="AB431" s="24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6">
        <f t="shared" si="13"/>
        <v>0</v>
      </c>
    </row>
    <row r="432" spans="1:41" ht="11.85" customHeight="1">
      <c r="A432" s="13"/>
      <c r="B432" s="21"/>
      <c r="C432" s="22"/>
      <c r="D432" s="22"/>
      <c r="E432" s="22"/>
      <c r="F432" s="3"/>
      <c r="G432" s="12"/>
      <c r="H432" s="3"/>
      <c r="I432" s="13">
        <f t="shared" si="12"/>
        <v>112</v>
      </c>
      <c r="J432" s="16"/>
      <c r="K432" s="16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23"/>
      <c r="Y432" s="24"/>
      <c r="Z432" s="24"/>
      <c r="AA432" s="24"/>
      <c r="AB432" s="24"/>
      <c r="AC432" s="22"/>
      <c r="AD432" s="22"/>
      <c r="AE432" s="22"/>
      <c r="AF432" s="22"/>
      <c r="AG432" s="22"/>
      <c r="AH432" s="22"/>
      <c r="AI432" s="22"/>
      <c r="AJ432" s="22"/>
      <c r="AK432" s="22"/>
      <c r="AL432" s="22"/>
      <c r="AM432" s="22"/>
      <c r="AN432" s="22"/>
      <c r="AO432" s="26">
        <f t="shared" si="13"/>
        <v>0</v>
      </c>
    </row>
    <row r="433" spans="1:41" ht="11.85" customHeight="1">
      <c r="A433" s="13"/>
      <c r="B433" s="21"/>
      <c r="C433" s="22"/>
      <c r="D433" s="22"/>
      <c r="E433" s="22"/>
      <c r="F433" s="3"/>
      <c r="G433" s="12"/>
      <c r="H433" s="3"/>
      <c r="I433" s="13">
        <f t="shared" si="12"/>
        <v>112</v>
      </c>
      <c r="J433" s="16"/>
      <c r="K433" s="16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23"/>
      <c r="Y433" s="24"/>
      <c r="Z433" s="24"/>
      <c r="AA433" s="24"/>
      <c r="AB433" s="24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6">
        <f t="shared" si="13"/>
        <v>0</v>
      </c>
    </row>
    <row r="434" spans="1:41" ht="11.85" customHeight="1">
      <c r="A434" s="13"/>
      <c r="B434" s="21"/>
      <c r="C434" s="22"/>
      <c r="D434" s="22"/>
      <c r="E434" s="22"/>
      <c r="F434" s="3"/>
      <c r="G434" s="12"/>
      <c r="H434" s="3"/>
      <c r="I434" s="13">
        <f t="shared" si="12"/>
        <v>112</v>
      </c>
      <c r="J434" s="16"/>
      <c r="K434" s="16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23"/>
      <c r="Y434" s="24"/>
      <c r="Z434" s="24"/>
      <c r="AA434" s="24"/>
      <c r="AB434" s="24"/>
      <c r="AC434" s="22"/>
      <c r="AD434" s="22"/>
      <c r="AE434" s="22"/>
      <c r="AF434" s="22"/>
      <c r="AG434" s="22"/>
      <c r="AH434" s="22"/>
      <c r="AI434" s="22"/>
      <c r="AJ434" s="22"/>
      <c r="AK434" s="22"/>
      <c r="AL434" s="22"/>
      <c r="AM434" s="22"/>
      <c r="AN434" s="22"/>
      <c r="AO434" s="26">
        <f t="shared" si="13"/>
        <v>0</v>
      </c>
    </row>
    <row r="435" spans="1:41" ht="11.85" customHeight="1">
      <c r="A435" s="13"/>
      <c r="B435" s="21"/>
      <c r="C435" s="22"/>
      <c r="D435" s="22"/>
      <c r="E435" s="22"/>
      <c r="F435" s="3"/>
      <c r="G435" s="12"/>
      <c r="H435" s="3"/>
      <c r="I435" s="13">
        <f t="shared" si="12"/>
        <v>112</v>
      </c>
      <c r="J435" s="16"/>
      <c r="K435" s="16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23"/>
      <c r="Y435" s="24"/>
      <c r="Z435" s="24"/>
      <c r="AA435" s="24"/>
      <c r="AB435" s="24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6">
        <f t="shared" si="13"/>
        <v>0</v>
      </c>
    </row>
    <row r="436" spans="1:41" ht="11.85" customHeight="1">
      <c r="A436" s="13"/>
      <c r="B436" s="21"/>
      <c r="C436" s="22"/>
      <c r="D436" s="22"/>
      <c r="E436" s="22"/>
      <c r="F436" s="3"/>
      <c r="G436" s="12"/>
      <c r="H436" s="3"/>
      <c r="I436" s="13">
        <f t="shared" si="12"/>
        <v>112</v>
      </c>
      <c r="J436" s="16"/>
      <c r="K436" s="16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23"/>
      <c r="Y436" s="24"/>
      <c r="Z436" s="24"/>
      <c r="AA436" s="24"/>
      <c r="AB436" s="24"/>
      <c r="AC436" s="22"/>
      <c r="AD436" s="22"/>
      <c r="AE436" s="22"/>
      <c r="AF436" s="22"/>
      <c r="AG436" s="22"/>
      <c r="AH436" s="22"/>
      <c r="AI436" s="22"/>
      <c r="AJ436" s="22"/>
      <c r="AK436" s="22"/>
      <c r="AL436" s="22"/>
      <c r="AM436" s="22"/>
      <c r="AN436" s="22"/>
      <c r="AO436" s="26">
        <f t="shared" si="13"/>
        <v>0</v>
      </c>
    </row>
    <row r="437" spans="1:41" ht="11.85" customHeight="1">
      <c r="A437" s="13"/>
      <c r="B437" s="21"/>
      <c r="C437" s="22"/>
      <c r="D437" s="22"/>
      <c r="E437" s="22"/>
      <c r="F437" s="3"/>
      <c r="G437" s="12"/>
      <c r="H437" s="3"/>
      <c r="I437" s="13">
        <f t="shared" si="12"/>
        <v>112</v>
      </c>
      <c r="J437" s="16"/>
      <c r="K437" s="16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23"/>
      <c r="Y437" s="24"/>
      <c r="Z437" s="24"/>
      <c r="AA437" s="24"/>
      <c r="AB437" s="24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6">
        <f t="shared" si="13"/>
        <v>0</v>
      </c>
    </row>
    <row r="438" spans="1:41" ht="11.85" customHeight="1">
      <c r="A438" s="13"/>
      <c r="B438" s="21"/>
      <c r="C438" s="22"/>
      <c r="D438" s="22"/>
      <c r="E438" s="22"/>
      <c r="F438" s="3"/>
      <c r="G438" s="12"/>
      <c r="H438" s="3"/>
      <c r="I438" s="13">
        <f t="shared" si="12"/>
        <v>112</v>
      </c>
      <c r="J438" s="16"/>
      <c r="K438" s="16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23"/>
      <c r="Y438" s="24"/>
      <c r="Z438" s="24"/>
      <c r="AA438" s="24"/>
      <c r="AB438" s="24"/>
      <c r="AC438" s="22"/>
      <c r="AD438" s="22"/>
      <c r="AE438" s="22"/>
      <c r="AF438" s="22"/>
      <c r="AG438" s="22"/>
      <c r="AH438" s="22"/>
      <c r="AI438" s="22"/>
      <c r="AJ438" s="22"/>
      <c r="AK438" s="22"/>
      <c r="AL438" s="22"/>
      <c r="AM438" s="22"/>
      <c r="AN438" s="22"/>
      <c r="AO438" s="26">
        <f t="shared" si="13"/>
        <v>0</v>
      </c>
    </row>
    <row r="439" spans="1:41" ht="11.85" customHeight="1">
      <c r="A439" s="13"/>
      <c r="B439" s="21"/>
      <c r="C439" s="22"/>
      <c r="D439" s="22"/>
      <c r="E439" s="22"/>
      <c r="F439" s="3"/>
      <c r="G439" s="12"/>
      <c r="H439" s="3"/>
      <c r="I439" s="13">
        <f t="shared" si="12"/>
        <v>112</v>
      </c>
      <c r="J439" s="16"/>
      <c r="K439" s="16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23"/>
      <c r="Y439" s="24"/>
      <c r="Z439" s="24"/>
      <c r="AA439" s="24"/>
      <c r="AB439" s="24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6">
        <f t="shared" si="13"/>
        <v>0</v>
      </c>
    </row>
    <row r="440" spans="1:41" ht="11.85" customHeight="1">
      <c r="A440" s="13"/>
      <c r="B440" s="21"/>
      <c r="C440" s="22"/>
      <c r="D440" s="22"/>
      <c r="E440" s="22"/>
      <c r="F440" s="3"/>
      <c r="G440" s="12"/>
      <c r="H440" s="3"/>
      <c r="I440" s="13">
        <f t="shared" si="12"/>
        <v>112</v>
      </c>
      <c r="J440" s="16"/>
      <c r="K440" s="16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23"/>
      <c r="Y440" s="24"/>
      <c r="Z440" s="24"/>
      <c r="AA440" s="24"/>
      <c r="AB440" s="24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  <c r="AM440" s="22"/>
      <c r="AN440" s="22"/>
      <c r="AO440" s="26">
        <f t="shared" si="13"/>
        <v>0</v>
      </c>
    </row>
    <row r="441" spans="1:41" ht="11.85" customHeight="1">
      <c r="A441" s="13"/>
      <c r="B441" s="21"/>
      <c r="C441" s="22"/>
      <c r="D441" s="22"/>
      <c r="E441" s="22"/>
      <c r="F441" s="3"/>
      <c r="G441" s="12"/>
      <c r="H441" s="3"/>
      <c r="I441" s="13">
        <f t="shared" si="12"/>
        <v>112</v>
      </c>
      <c r="J441" s="16"/>
      <c r="K441" s="16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23"/>
      <c r="Y441" s="24"/>
      <c r="Z441" s="24"/>
      <c r="AA441" s="24"/>
      <c r="AB441" s="24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6">
        <f t="shared" si="13"/>
        <v>0</v>
      </c>
    </row>
    <row r="442" spans="1:41" ht="11.85" customHeight="1">
      <c r="A442" s="13"/>
      <c r="B442" s="21"/>
      <c r="C442" s="22"/>
      <c r="D442" s="22"/>
      <c r="E442" s="22"/>
      <c r="F442" s="3"/>
      <c r="G442" s="12"/>
      <c r="H442" s="3"/>
      <c r="I442" s="13">
        <f t="shared" si="12"/>
        <v>112</v>
      </c>
      <c r="J442" s="16"/>
      <c r="K442" s="16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23"/>
      <c r="Y442" s="24"/>
      <c r="Z442" s="24"/>
      <c r="AA442" s="24"/>
      <c r="AB442" s="24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  <c r="AM442" s="22"/>
      <c r="AN442" s="22"/>
      <c r="AO442" s="26">
        <f t="shared" si="13"/>
        <v>0</v>
      </c>
    </row>
    <row r="443" spans="1:41" ht="11.85" customHeight="1">
      <c r="A443" s="13"/>
      <c r="B443" s="21"/>
      <c r="C443" s="22"/>
      <c r="D443" s="22"/>
      <c r="E443" s="22"/>
      <c r="F443" s="3"/>
      <c r="G443" s="12"/>
      <c r="H443" s="3"/>
      <c r="I443" s="13">
        <f t="shared" si="12"/>
        <v>112</v>
      </c>
      <c r="J443" s="16"/>
      <c r="K443" s="16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23"/>
      <c r="Y443" s="24"/>
      <c r="Z443" s="24"/>
      <c r="AA443" s="24"/>
      <c r="AB443" s="24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6">
        <f t="shared" si="13"/>
        <v>0</v>
      </c>
    </row>
    <row r="444" spans="1:41" ht="11.85" customHeight="1">
      <c r="A444" s="13"/>
      <c r="B444" s="21"/>
      <c r="C444" s="22"/>
      <c r="D444" s="22"/>
      <c r="E444" s="22"/>
      <c r="F444" s="3"/>
      <c r="G444" s="12"/>
      <c r="H444" s="3"/>
      <c r="I444" s="13">
        <f t="shared" si="12"/>
        <v>112</v>
      </c>
      <c r="J444" s="16"/>
      <c r="K444" s="16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23"/>
      <c r="Y444" s="24"/>
      <c r="Z444" s="24"/>
      <c r="AA444" s="24"/>
      <c r="AB444" s="24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  <c r="AM444" s="22"/>
      <c r="AN444" s="22"/>
      <c r="AO444" s="26">
        <f t="shared" si="13"/>
        <v>0</v>
      </c>
    </row>
    <row r="445" spans="1:41" ht="11.85" customHeight="1">
      <c r="A445" s="13"/>
      <c r="B445" s="21"/>
      <c r="C445" s="22"/>
      <c r="D445" s="22"/>
      <c r="E445" s="22"/>
      <c r="F445" s="3"/>
      <c r="G445" s="12"/>
      <c r="H445" s="3"/>
      <c r="I445" s="13">
        <f t="shared" si="12"/>
        <v>112</v>
      </c>
      <c r="J445" s="16"/>
      <c r="K445" s="16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23"/>
      <c r="Y445" s="24"/>
      <c r="Z445" s="24"/>
      <c r="AA445" s="24"/>
      <c r="AB445" s="24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6">
        <f t="shared" si="13"/>
        <v>0</v>
      </c>
    </row>
    <row r="446" spans="1:41" ht="11.85" customHeight="1">
      <c r="A446" s="13"/>
      <c r="B446" s="21"/>
      <c r="C446" s="22"/>
      <c r="D446" s="22"/>
      <c r="E446" s="22"/>
      <c r="F446" s="3"/>
      <c r="G446" s="12"/>
      <c r="H446" s="3"/>
      <c r="I446" s="13">
        <f t="shared" si="12"/>
        <v>112</v>
      </c>
      <c r="J446" s="16"/>
      <c r="K446" s="16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23"/>
      <c r="Y446" s="24"/>
      <c r="Z446" s="24"/>
      <c r="AA446" s="24"/>
      <c r="AB446" s="24"/>
      <c r="AC446" s="22"/>
      <c r="AD446" s="22"/>
      <c r="AE446" s="22"/>
      <c r="AF446" s="22"/>
      <c r="AG446" s="22"/>
      <c r="AH446" s="22"/>
      <c r="AI446" s="22"/>
      <c r="AJ446" s="22"/>
      <c r="AK446" s="22"/>
      <c r="AL446" s="22"/>
      <c r="AM446" s="22"/>
      <c r="AN446" s="22"/>
      <c r="AO446" s="26">
        <f t="shared" si="13"/>
        <v>0</v>
      </c>
    </row>
    <row r="447" spans="1:41" ht="11.85" customHeight="1">
      <c r="A447" s="13"/>
      <c r="B447" s="21"/>
      <c r="C447" s="22"/>
      <c r="D447" s="22"/>
      <c r="E447" s="22"/>
      <c r="F447" s="34"/>
      <c r="G447" s="12"/>
      <c r="H447" s="34"/>
      <c r="I447" s="13">
        <f t="shared" si="12"/>
        <v>112</v>
      </c>
      <c r="J447" s="16"/>
      <c r="K447" s="16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23"/>
      <c r="Y447" s="24"/>
      <c r="Z447" s="24"/>
      <c r="AA447" s="24"/>
      <c r="AB447" s="24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6">
        <f t="shared" si="13"/>
        <v>0</v>
      </c>
    </row>
    <row r="448" spans="1:41" ht="11.85" customHeight="1">
      <c r="A448" s="13"/>
      <c r="B448" s="21"/>
      <c r="C448" s="22"/>
      <c r="D448" s="22"/>
      <c r="E448" s="22"/>
      <c r="F448" s="34"/>
      <c r="G448" s="12"/>
      <c r="H448" s="34"/>
      <c r="I448" s="13">
        <f t="shared" si="12"/>
        <v>112</v>
      </c>
      <c r="J448" s="16"/>
      <c r="K448" s="16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23"/>
      <c r="Y448" s="24"/>
      <c r="Z448" s="24"/>
      <c r="AA448" s="24"/>
      <c r="AB448" s="24"/>
      <c r="AC448" s="22"/>
      <c r="AD448" s="22"/>
      <c r="AE448" s="22"/>
      <c r="AF448" s="22"/>
      <c r="AG448" s="22"/>
      <c r="AH448" s="22"/>
      <c r="AI448" s="22"/>
      <c r="AJ448" s="22"/>
      <c r="AK448" s="22"/>
      <c r="AL448" s="22"/>
      <c r="AM448" s="22"/>
      <c r="AN448" s="22"/>
      <c r="AO448" s="26">
        <f t="shared" si="13"/>
        <v>0</v>
      </c>
    </row>
    <row r="449" spans="1:41" ht="11.85" customHeight="1">
      <c r="A449" s="13"/>
      <c r="B449" s="21"/>
      <c r="C449" s="22"/>
      <c r="D449" s="22"/>
      <c r="E449" s="22"/>
      <c r="F449" s="34"/>
      <c r="G449" s="12"/>
      <c r="H449" s="34"/>
      <c r="I449" s="13">
        <f t="shared" si="12"/>
        <v>112</v>
      </c>
      <c r="J449" s="16"/>
      <c r="K449" s="16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23"/>
      <c r="Y449" s="24"/>
      <c r="Z449" s="24"/>
      <c r="AA449" s="24"/>
      <c r="AB449" s="24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6">
        <f t="shared" si="13"/>
        <v>0</v>
      </c>
    </row>
    <row r="450" spans="1:41" ht="11.85" customHeight="1">
      <c r="A450" s="13"/>
      <c r="B450" s="21"/>
      <c r="C450" s="22"/>
      <c r="D450" s="22"/>
      <c r="E450" s="22"/>
      <c r="F450" s="34"/>
      <c r="G450" s="12"/>
      <c r="H450" s="34"/>
      <c r="I450" s="13">
        <f t="shared" si="12"/>
        <v>112</v>
      </c>
      <c r="J450" s="16"/>
      <c r="K450" s="16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23"/>
      <c r="Y450" s="24"/>
      <c r="Z450" s="24"/>
      <c r="AA450" s="24"/>
      <c r="AB450" s="24"/>
      <c r="AC450" s="22"/>
      <c r="AD450" s="22"/>
      <c r="AE450" s="22"/>
      <c r="AF450" s="22"/>
      <c r="AG450" s="22"/>
      <c r="AH450" s="22"/>
      <c r="AI450" s="22"/>
      <c r="AJ450" s="22"/>
      <c r="AK450" s="22"/>
      <c r="AL450" s="22"/>
      <c r="AM450" s="22"/>
      <c r="AN450" s="22"/>
      <c r="AO450" s="26">
        <f t="shared" si="13"/>
        <v>0</v>
      </c>
    </row>
    <row r="451" spans="1:41" ht="11.85" customHeight="1">
      <c r="A451" s="13"/>
      <c r="B451" s="21"/>
      <c r="C451" s="22"/>
      <c r="D451" s="22"/>
      <c r="E451" s="22"/>
      <c r="F451" s="34"/>
      <c r="G451" s="12"/>
      <c r="H451" s="34"/>
      <c r="I451" s="13">
        <f t="shared" ref="I451:I514" si="14">(2012)-YEAR(H451)</f>
        <v>112</v>
      </c>
      <c r="J451" s="16"/>
      <c r="K451" s="16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23"/>
      <c r="Y451" s="24"/>
      <c r="Z451" s="24"/>
      <c r="AA451" s="24"/>
      <c r="AB451" s="24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6">
        <f t="shared" si="13"/>
        <v>0</v>
      </c>
    </row>
    <row r="452" spans="1:41" ht="11.85" customHeight="1">
      <c r="A452" s="13"/>
      <c r="B452" s="21"/>
      <c r="C452" s="22"/>
      <c r="D452" s="22"/>
      <c r="E452" s="22"/>
      <c r="F452" s="34"/>
      <c r="G452" s="12"/>
      <c r="H452" s="34"/>
      <c r="I452" s="13">
        <f t="shared" si="14"/>
        <v>112</v>
      </c>
      <c r="J452" s="16"/>
      <c r="K452" s="16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23"/>
      <c r="Y452" s="24"/>
      <c r="Z452" s="24"/>
      <c r="AA452" s="24"/>
      <c r="AB452" s="24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6">
        <f t="shared" si="13"/>
        <v>0</v>
      </c>
    </row>
    <row r="453" spans="1:41" ht="11.85" customHeight="1">
      <c r="A453" s="13"/>
      <c r="B453" s="21"/>
      <c r="C453" s="22"/>
      <c r="D453" s="22"/>
      <c r="E453" s="22"/>
      <c r="F453" s="34"/>
      <c r="G453" s="12"/>
      <c r="H453" s="34"/>
      <c r="I453" s="13">
        <f t="shared" si="14"/>
        <v>112</v>
      </c>
      <c r="J453" s="16"/>
      <c r="K453" s="16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23"/>
      <c r="Y453" s="24"/>
      <c r="Z453" s="24"/>
      <c r="AA453" s="24"/>
      <c r="AB453" s="24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6">
        <f t="shared" ref="AO453:AO516" si="15">SUM(AC453:AN453)</f>
        <v>0</v>
      </c>
    </row>
    <row r="454" spans="1:41" ht="11.85" customHeight="1">
      <c r="A454" s="13"/>
      <c r="B454" s="21"/>
      <c r="C454" s="22"/>
      <c r="D454" s="22"/>
      <c r="E454" s="22"/>
      <c r="F454" s="34"/>
      <c r="G454" s="12"/>
      <c r="H454" s="34"/>
      <c r="I454" s="13">
        <f t="shared" si="14"/>
        <v>112</v>
      </c>
      <c r="J454" s="16"/>
      <c r="K454" s="16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23"/>
      <c r="Y454" s="24"/>
      <c r="Z454" s="24"/>
      <c r="AA454" s="24"/>
      <c r="AB454" s="24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6">
        <f t="shared" si="15"/>
        <v>0</v>
      </c>
    </row>
    <row r="455" spans="1:41" ht="11.85" customHeight="1">
      <c r="A455" s="13"/>
      <c r="B455" s="21"/>
      <c r="C455" s="22"/>
      <c r="D455" s="22"/>
      <c r="E455" s="22"/>
      <c r="F455" s="34"/>
      <c r="G455" s="12"/>
      <c r="H455" s="34"/>
      <c r="I455" s="13">
        <f t="shared" si="14"/>
        <v>112</v>
      </c>
      <c r="J455" s="16"/>
      <c r="K455" s="16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23"/>
      <c r="Y455" s="24"/>
      <c r="Z455" s="24"/>
      <c r="AA455" s="24"/>
      <c r="AB455" s="24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6">
        <f t="shared" si="15"/>
        <v>0</v>
      </c>
    </row>
    <row r="456" spans="1:41" ht="11.85" customHeight="1">
      <c r="A456" s="13"/>
      <c r="B456" s="21"/>
      <c r="C456" s="22"/>
      <c r="D456" s="22"/>
      <c r="E456" s="22"/>
      <c r="F456" s="34"/>
      <c r="G456" s="12"/>
      <c r="H456" s="34"/>
      <c r="I456" s="13">
        <f t="shared" si="14"/>
        <v>112</v>
      </c>
      <c r="J456" s="16"/>
      <c r="K456" s="16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23"/>
      <c r="Y456" s="24"/>
      <c r="Z456" s="24"/>
      <c r="AA456" s="24"/>
      <c r="AB456" s="24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6">
        <f t="shared" si="15"/>
        <v>0</v>
      </c>
    </row>
    <row r="457" spans="1:41" ht="11.85" customHeight="1">
      <c r="A457" s="13"/>
      <c r="B457" s="21"/>
      <c r="C457" s="22"/>
      <c r="D457" s="22"/>
      <c r="E457" s="22"/>
      <c r="F457" s="34"/>
      <c r="G457" s="12"/>
      <c r="H457" s="34"/>
      <c r="I457" s="13">
        <f t="shared" si="14"/>
        <v>112</v>
      </c>
      <c r="J457" s="16"/>
      <c r="K457" s="16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23"/>
      <c r="Y457" s="24"/>
      <c r="Z457" s="24"/>
      <c r="AA457" s="24"/>
      <c r="AB457" s="24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6">
        <f t="shared" si="15"/>
        <v>0</v>
      </c>
    </row>
    <row r="458" spans="1:41" ht="11.85" customHeight="1">
      <c r="A458" s="13"/>
      <c r="B458" s="21"/>
      <c r="C458" s="22"/>
      <c r="D458" s="22"/>
      <c r="E458" s="22"/>
      <c r="F458" s="34"/>
      <c r="G458" s="12"/>
      <c r="H458" s="34"/>
      <c r="I458" s="13">
        <f t="shared" si="14"/>
        <v>112</v>
      </c>
      <c r="J458" s="16"/>
      <c r="K458" s="16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23"/>
      <c r="Y458" s="24"/>
      <c r="Z458" s="24"/>
      <c r="AA458" s="24"/>
      <c r="AB458" s="24"/>
      <c r="AC458" s="22"/>
      <c r="AD458" s="22"/>
      <c r="AE458" s="22"/>
      <c r="AF458" s="22"/>
      <c r="AG458" s="22"/>
      <c r="AH458" s="22"/>
      <c r="AI458" s="22"/>
      <c r="AJ458" s="22"/>
      <c r="AK458" s="22"/>
      <c r="AL458" s="22"/>
      <c r="AM458" s="22"/>
      <c r="AN458" s="22"/>
      <c r="AO458" s="26">
        <f t="shared" si="15"/>
        <v>0</v>
      </c>
    </row>
    <row r="459" spans="1:41" ht="11.85" customHeight="1">
      <c r="A459" s="13"/>
      <c r="B459" s="21"/>
      <c r="C459" s="22"/>
      <c r="D459" s="22"/>
      <c r="E459" s="22"/>
      <c r="F459" s="34"/>
      <c r="G459" s="12"/>
      <c r="H459" s="34"/>
      <c r="I459" s="13">
        <f t="shared" si="14"/>
        <v>112</v>
      </c>
      <c r="J459" s="16"/>
      <c r="K459" s="16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23"/>
      <c r="Y459" s="24"/>
      <c r="Z459" s="24"/>
      <c r="AA459" s="24"/>
      <c r="AB459" s="24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6">
        <f t="shared" si="15"/>
        <v>0</v>
      </c>
    </row>
    <row r="460" spans="1:41" ht="11.85" customHeight="1">
      <c r="A460" s="13"/>
      <c r="B460" s="21"/>
      <c r="C460" s="22"/>
      <c r="D460" s="22"/>
      <c r="E460" s="22"/>
      <c r="F460" s="34"/>
      <c r="G460" s="12"/>
      <c r="H460" s="34"/>
      <c r="I460" s="13">
        <f t="shared" si="14"/>
        <v>112</v>
      </c>
      <c r="J460" s="16"/>
      <c r="K460" s="16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23"/>
      <c r="Y460" s="24"/>
      <c r="Z460" s="24"/>
      <c r="AA460" s="24"/>
      <c r="AB460" s="24"/>
      <c r="AC460" s="22"/>
      <c r="AD460" s="22"/>
      <c r="AE460" s="22"/>
      <c r="AF460" s="22"/>
      <c r="AG460" s="22"/>
      <c r="AH460" s="22"/>
      <c r="AI460" s="22"/>
      <c r="AJ460" s="22"/>
      <c r="AK460" s="22"/>
      <c r="AL460" s="22"/>
      <c r="AM460" s="22"/>
      <c r="AN460" s="22"/>
      <c r="AO460" s="26">
        <f t="shared" si="15"/>
        <v>0</v>
      </c>
    </row>
    <row r="461" spans="1:41" ht="11.85" customHeight="1">
      <c r="A461" s="13"/>
      <c r="B461" s="21"/>
      <c r="C461" s="22"/>
      <c r="D461" s="22"/>
      <c r="E461" s="22"/>
      <c r="F461" s="34"/>
      <c r="G461" s="12"/>
      <c r="H461" s="34"/>
      <c r="I461" s="13">
        <f t="shared" si="14"/>
        <v>112</v>
      </c>
      <c r="J461" s="16"/>
      <c r="K461" s="16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23"/>
      <c r="Y461" s="24"/>
      <c r="Z461" s="24"/>
      <c r="AA461" s="24"/>
      <c r="AB461" s="24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6">
        <f t="shared" si="15"/>
        <v>0</v>
      </c>
    </row>
    <row r="462" spans="1:41" ht="11.85" customHeight="1">
      <c r="A462" s="13"/>
      <c r="B462" s="21"/>
      <c r="C462" s="22"/>
      <c r="D462" s="22"/>
      <c r="E462" s="22"/>
      <c r="F462" s="34"/>
      <c r="G462" s="12"/>
      <c r="H462" s="34"/>
      <c r="I462" s="13">
        <f t="shared" si="14"/>
        <v>112</v>
      </c>
      <c r="J462" s="16"/>
      <c r="K462" s="16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23"/>
      <c r="Y462" s="24"/>
      <c r="Z462" s="24"/>
      <c r="AA462" s="24"/>
      <c r="AB462" s="24"/>
      <c r="AC462" s="22"/>
      <c r="AD462" s="22"/>
      <c r="AE462" s="22"/>
      <c r="AF462" s="22"/>
      <c r="AG462" s="22"/>
      <c r="AH462" s="22"/>
      <c r="AI462" s="22"/>
      <c r="AJ462" s="22"/>
      <c r="AK462" s="22"/>
      <c r="AL462" s="22"/>
      <c r="AM462" s="22"/>
      <c r="AN462" s="22"/>
      <c r="AO462" s="26">
        <f t="shared" si="15"/>
        <v>0</v>
      </c>
    </row>
    <row r="463" spans="1:41" ht="11.85" customHeight="1">
      <c r="A463" s="13"/>
      <c r="B463" s="21"/>
      <c r="C463" s="22"/>
      <c r="D463" s="22"/>
      <c r="E463" s="22"/>
      <c r="F463" s="34"/>
      <c r="G463" s="12"/>
      <c r="H463" s="34"/>
      <c r="I463" s="13">
        <f t="shared" si="14"/>
        <v>112</v>
      </c>
      <c r="J463" s="16"/>
      <c r="K463" s="16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23"/>
      <c r="Y463" s="24"/>
      <c r="Z463" s="24"/>
      <c r="AA463" s="24"/>
      <c r="AB463" s="24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6">
        <f t="shared" si="15"/>
        <v>0</v>
      </c>
    </row>
    <row r="464" spans="1:41" ht="11.85" customHeight="1">
      <c r="A464" s="13"/>
      <c r="B464" s="21"/>
      <c r="C464" s="22"/>
      <c r="D464" s="22"/>
      <c r="E464" s="22"/>
      <c r="F464" s="34"/>
      <c r="G464" s="12"/>
      <c r="H464" s="34"/>
      <c r="I464" s="13">
        <f t="shared" si="14"/>
        <v>112</v>
      </c>
      <c r="J464" s="16"/>
      <c r="K464" s="16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23"/>
      <c r="Y464" s="24"/>
      <c r="Z464" s="24"/>
      <c r="AA464" s="24"/>
      <c r="AB464" s="24"/>
      <c r="AC464" s="22"/>
      <c r="AD464" s="22"/>
      <c r="AE464" s="22"/>
      <c r="AF464" s="22"/>
      <c r="AG464" s="22"/>
      <c r="AH464" s="22"/>
      <c r="AI464" s="22"/>
      <c r="AJ464" s="22"/>
      <c r="AK464" s="22"/>
      <c r="AL464" s="22"/>
      <c r="AM464" s="22"/>
      <c r="AN464" s="22"/>
      <c r="AO464" s="26">
        <f t="shared" si="15"/>
        <v>0</v>
      </c>
    </row>
    <row r="465" spans="1:41" ht="11.85" customHeight="1">
      <c r="A465" s="13"/>
      <c r="B465" s="21"/>
      <c r="C465" s="22"/>
      <c r="D465" s="22"/>
      <c r="E465" s="22"/>
      <c r="F465" s="34"/>
      <c r="G465" s="12"/>
      <c r="H465" s="34"/>
      <c r="I465" s="13">
        <f t="shared" si="14"/>
        <v>112</v>
      </c>
      <c r="J465" s="16"/>
      <c r="K465" s="16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23"/>
      <c r="Y465" s="24"/>
      <c r="Z465" s="24"/>
      <c r="AA465" s="24"/>
      <c r="AB465" s="24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6">
        <f t="shared" si="15"/>
        <v>0</v>
      </c>
    </row>
    <row r="466" spans="1:41" ht="11.85" customHeight="1">
      <c r="A466" s="13"/>
      <c r="B466" s="21"/>
      <c r="C466" s="22"/>
      <c r="D466" s="22"/>
      <c r="E466" s="22"/>
      <c r="F466" s="34"/>
      <c r="G466" s="12"/>
      <c r="H466" s="34"/>
      <c r="I466" s="13">
        <f t="shared" si="14"/>
        <v>112</v>
      </c>
      <c r="J466" s="16"/>
      <c r="K466" s="16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23"/>
      <c r="Y466" s="24"/>
      <c r="Z466" s="24"/>
      <c r="AA466" s="24"/>
      <c r="AB466" s="24"/>
      <c r="AC466" s="22"/>
      <c r="AD466" s="22"/>
      <c r="AE466" s="22"/>
      <c r="AF466" s="22"/>
      <c r="AG466" s="22"/>
      <c r="AH466" s="22"/>
      <c r="AI466" s="22"/>
      <c r="AJ466" s="22"/>
      <c r="AK466" s="22"/>
      <c r="AL466" s="22"/>
      <c r="AM466" s="22"/>
      <c r="AN466" s="22"/>
      <c r="AO466" s="26">
        <f t="shared" si="15"/>
        <v>0</v>
      </c>
    </row>
    <row r="467" spans="1:41" ht="11.85" customHeight="1">
      <c r="A467" s="13"/>
      <c r="B467" s="21"/>
      <c r="C467" s="22"/>
      <c r="D467" s="22"/>
      <c r="E467" s="22"/>
      <c r="F467" s="34"/>
      <c r="G467" s="12"/>
      <c r="H467" s="34"/>
      <c r="I467" s="13">
        <f t="shared" si="14"/>
        <v>112</v>
      </c>
      <c r="J467" s="16"/>
      <c r="K467" s="16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23"/>
      <c r="Y467" s="24"/>
      <c r="Z467" s="24"/>
      <c r="AA467" s="24"/>
      <c r="AB467" s="24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6">
        <f t="shared" si="15"/>
        <v>0</v>
      </c>
    </row>
    <row r="468" spans="1:41" ht="11.85" customHeight="1">
      <c r="A468" s="13"/>
      <c r="B468" s="21"/>
      <c r="C468" s="22"/>
      <c r="D468" s="22"/>
      <c r="E468" s="22"/>
      <c r="F468" s="34"/>
      <c r="G468" s="17"/>
      <c r="H468" s="34"/>
      <c r="I468" s="13">
        <f t="shared" si="14"/>
        <v>112</v>
      </c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23"/>
      <c r="Y468" s="29"/>
      <c r="Z468" s="29"/>
      <c r="AA468" s="29"/>
      <c r="AB468" s="29"/>
      <c r="AC468" s="22"/>
      <c r="AD468" s="22"/>
      <c r="AE468" s="22"/>
      <c r="AF468" s="22"/>
      <c r="AG468" s="22"/>
      <c r="AH468" s="22"/>
      <c r="AI468" s="22"/>
      <c r="AJ468" s="22"/>
      <c r="AK468" s="22"/>
      <c r="AL468" s="22"/>
      <c r="AM468" s="22"/>
      <c r="AN468" s="22"/>
      <c r="AO468" s="26">
        <f t="shared" si="15"/>
        <v>0</v>
      </c>
    </row>
    <row r="469" spans="1:41" ht="11.85" customHeight="1">
      <c r="A469" s="13"/>
      <c r="B469" s="21"/>
      <c r="C469" s="22"/>
      <c r="D469" s="22"/>
      <c r="E469" s="22"/>
      <c r="F469" s="34"/>
      <c r="G469" s="17"/>
      <c r="H469" s="34"/>
      <c r="I469" s="13">
        <f t="shared" si="14"/>
        <v>112</v>
      </c>
      <c r="J469" s="16"/>
      <c r="K469" s="16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23"/>
      <c r="Y469" s="29"/>
      <c r="Z469" s="29"/>
      <c r="AA469" s="29"/>
      <c r="AB469" s="29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6">
        <f t="shared" si="15"/>
        <v>0</v>
      </c>
    </row>
    <row r="470" spans="1:41" ht="11.85" customHeight="1">
      <c r="A470" s="13"/>
      <c r="B470" s="21"/>
      <c r="C470" s="22"/>
      <c r="D470" s="22"/>
      <c r="E470" s="22"/>
      <c r="F470" s="34"/>
      <c r="G470" s="12"/>
      <c r="H470" s="34"/>
      <c r="I470" s="13">
        <f t="shared" si="14"/>
        <v>112</v>
      </c>
      <c r="J470" s="16"/>
      <c r="K470" s="16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23"/>
      <c r="Y470" s="24"/>
      <c r="Z470" s="24"/>
      <c r="AA470" s="24"/>
      <c r="AB470" s="24"/>
      <c r="AC470" s="22"/>
      <c r="AD470" s="22"/>
      <c r="AE470" s="22"/>
      <c r="AF470" s="22"/>
      <c r="AG470" s="22"/>
      <c r="AH470" s="22"/>
      <c r="AI470" s="22"/>
      <c r="AJ470" s="22"/>
      <c r="AK470" s="22"/>
      <c r="AL470" s="22"/>
      <c r="AM470" s="22"/>
      <c r="AN470" s="22"/>
      <c r="AO470" s="26">
        <f t="shared" si="15"/>
        <v>0</v>
      </c>
    </row>
    <row r="471" spans="1:41" ht="11.85" customHeight="1">
      <c r="A471" s="13"/>
      <c r="B471" s="21"/>
      <c r="C471" s="22"/>
      <c r="D471" s="22"/>
      <c r="E471" s="22"/>
      <c r="F471" s="34"/>
      <c r="G471" s="12"/>
      <c r="H471" s="34"/>
      <c r="I471" s="13">
        <f t="shared" si="14"/>
        <v>112</v>
      </c>
      <c r="J471" s="16"/>
      <c r="K471" s="16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23"/>
      <c r="Y471" s="24"/>
      <c r="Z471" s="24"/>
      <c r="AA471" s="24"/>
      <c r="AB471" s="24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6">
        <f t="shared" si="15"/>
        <v>0</v>
      </c>
    </row>
    <row r="472" spans="1:41" ht="11.85" customHeight="1">
      <c r="A472" s="13"/>
      <c r="B472" s="21"/>
      <c r="C472" s="22"/>
      <c r="D472" s="22"/>
      <c r="E472" s="22"/>
      <c r="F472" s="34"/>
      <c r="G472" s="12"/>
      <c r="H472" s="34"/>
      <c r="I472" s="13">
        <f t="shared" si="14"/>
        <v>112</v>
      </c>
      <c r="J472" s="16"/>
      <c r="K472" s="16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23"/>
      <c r="Y472" s="24"/>
      <c r="Z472" s="24"/>
      <c r="AA472" s="24"/>
      <c r="AB472" s="24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  <c r="AM472" s="22"/>
      <c r="AN472" s="22"/>
      <c r="AO472" s="26">
        <f t="shared" si="15"/>
        <v>0</v>
      </c>
    </row>
    <row r="473" spans="1:41" ht="11.85" customHeight="1">
      <c r="A473" s="13"/>
      <c r="B473" s="21"/>
      <c r="C473" s="22"/>
      <c r="D473" s="22"/>
      <c r="E473" s="22"/>
      <c r="F473" s="34"/>
      <c r="G473" s="12"/>
      <c r="H473" s="34"/>
      <c r="I473" s="13">
        <f t="shared" si="14"/>
        <v>112</v>
      </c>
      <c r="J473" s="16"/>
      <c r="K473" s="16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23"/>
      <c r="Y473" s="24"/>
      <c r="Z473" s="24"/>
      <c r="AA473" s="24"/>
      <c r="AB473" s="24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6">
        <f t="shared" si="15"/>
        <v>0</v>
      </c>
    </row>
    <row r="474" spans="1:41" ht="11.85" customHeight="1">
      <c r="A474" s="13"/>
      <c r="B474" s="21"/>
      <c r="C474" s="22"/>
      <c r="D474" s="22"/>
      <c r="E474" s="22"/>
      <c r="F474" s="34"/>
      <c r="G474" s="12"/>
      <c r="H474" s="34"/>
      <c r="I474" s="13">
        <f t="shared" si="14"/>
        <v>112</v>
      </c>
      <c r="J474" s="16"/>
      <c r="K474" s="16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23"/>
      <c r="Y474" s="24"/>
      <c r="Z474" s="24"/>
      <c r="AA474" s="24"/>
      <c r="AB474" s="24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  <c r="AM474" s="22"/>
      <c r="AN474" s="22"/>
      <c r="AO474" s="26">
        <f t="shared" si="15"/>
        <v>0</v>
      </c>
    </row>
    <row r="475" spans="1:41" ht="11.85" customHeight="1">
      <c r="A475" s="13"/>
      <c r="B475" s="21"/>
      <c r="C475" s="22"/>
      <c r="D475" s="22"/>
      <c r="E475" s="22"/>
      <c r="F475" s="34"/>
      <c r="G475" s="12"/>
      <c r="H475" s="34"/>
      <c r="I475" s="13">
        <f t="shared" si="14"/>
        <v>112</v>
      </c>
      <c r="J475" s="16"/>
      <c r="K475" s="16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23"/>
      <c r="Y475" s="24"/>
      <c r="Z475" s="24"/>
      <c r="AA475" s="24"/>
      <c r="AB475" s="24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6">
        <f t="shared" si="15"/>
        <v>0</v>
      </c>
    </row>
    <row r="476" spans="1:41" ht="11.85" customHeight="1">
      <c r="A476" s="13"/>
      <c r="B476" s="21"/>
      <c r="C476" s="22"/>
      <c r="D476" s="22"/>
      <c r="E476" s="22"/>
      <c r="F476" s="34"/>
      <c r="G476" s="12"/>
      <c r="H476" s="34"/>
      <c r="I476" s="13">
        <f t="shared" si="14"/>
        <v>112</v>
      </c>
      <c r="J476" s="16"/>
      <c r="K476" s="16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23"/>
      <c r="Y476" s="24"/>
      <c r="Z476" s="24"/>
      <c r="AA476" s="24"/>
      <c r="AB476" s="24"/>
      <c r="AC476" s="22"/>
      <c r="AD476" s="22"/>
      <c r="AE476" s="22"/>
      <c r="AF476" s="22"/>
      <c r="AG476" s="22"/>
      <c r="AH476" s="22"/>
      <c r="AI476" s="22"/>
      <c r="AJ476" s="22"/>
      <c r="AK476" s="22"/>
      <c r="AL476" s="22"/>
      <c r="AM476" s="22"/>
      <c r="AN476" s="22"/>
      <c r="AO476" s="26">
        <f t="shared" si="15"/>
        <v>0</v>
      </c>
    </row>
    <row r="477" spans="1:41" ht="11.85" customHeight="1">
      <c r="A477" s="13"/>
      <c r="B477" s="21"/>
      <c r="C477" s="22"/>
      <c r="D477" s="22"/>
      <c r="E477" s="22"/>
      <c r="F477" s="34"/>
      <c r="G477" s="12"/>
      <c r="H477" s="34"/>
      <c r="I477" s="13">
        <f t="shared" si="14"/>
        <v>112</v>
      </c>
      <c r="J477" s="16"/>
      <c r="K477" s="16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23"/>
      <c r="Y477" s="24"/>
      <c r="Z477" s="24"/>
      <c r="AA477" s="24"/>
      <c r="AB477" s="24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6">
        <f t="shared" si="15"/>
        <v>0</v>
      </c>
    </row>
    <row r="478" spans="1:41" ht="11.85" customHeight="1">
      <c r="A478" s="13"/>
      <c r="B478" s="21"/>
      <c r="C478" s="22"/>
      <c r="D478" s="22"/>
      <c r="E478" s="22"/>
      <c r="F478" s="34"/>
      <c r="G478" s="12"/>
      <c r="H478" s="34"/>
      <c r="I478" s="13">
        <f t="shared" si="14"/>
        <v>112</v>
      </c>
      <c r="J478" s="16"/>
      <c r="K478" s="16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23"/>
      <c r="Y478" s="24"/>
      <c r="Z478" s="24"/>
      <c r="AA478" s="24"/>
      <c r="AB478" s="24"/>
      <c r="AC478" s="22"/>
      <c r="AD478" s="22"/>
      <c r="AE478" s="22"/>
      <c r="AF478" s="22"/>
      <c r="AG478" s="22"/>
      <c r="AH478" s="22"/>
      <c r="AI478" s="22"/>
      <c r="AJ478" s="22"/>
      <c r="AK478" s="22"/>
      <c r="AL478" s="22"/>
      <c r="AM478" s="22"/>
      <c r="AN478" s="22"/>
      <c r="AO478" s="26">
        <f t="shared" si="15"/>
        <v>0</v>
      </c>
    </row>
    <row r="479" spans="1:41" ht="11.85" customHeight="1">
      <c r="A479" s="13"/>
      <c r="B479" s="21"/>
      <c r="C479" s="22"/>
      <c r="D479" s="22"/>
      <c r="E479" s="22"/>
      <c r="F479" s="34"/>
      <c r="G479" s="12"/>
      <c r="H479" s="34"/>
      <c r="I479" s="13">
        <f t="shared" si="14"/>
        <v>112</v>
      </c>
      <c r="J479" s="16"/>
      <c r="K479" s="16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23"/>
      <c r="Y479" s="24"/>
      <c r="Z479" s="24"/>
      <c r="AA479" s="24"/>
      <c r="AB479" s="24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6">
        <f t="shared" si="15"/>
        <v>0</v>
      </c>
    </row>
    <row r="480" spans="1:41" ht="11.85" customHeight="1">
      <c r="A480" s="13"/>
      <c r="B480" s="21"/>
      <c r="C480" s="22"/>
      <c r="D480" s="22"/>
      <c r="E480" s="22"/>
      <c r="F480" s="34"/>
      <c r="G480" s="12"/>
      <c r="H480" s="34"/>
      <c r="I480" s="13">
        <f t="shared" si="14"/>
        <v>112</v>
      </c>
      <c r="J480" s="16"/>
      <c r="K480" s="16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23"/>
      <c r="Y480" s="24"/>
      <c r="Z480" s="24"/>
      <c r="AA480" s="24"/>
      <c r="AB480" s="24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6">
        <f t="shared" si="15"/>
        <v>0</v>
      </c>
    </row>
    <row r="481" spans="1:41" ht="11.85" customHeight="1">
      <c r="A481" s="13"/>
      <c r="B481" s="21"/>
      <c r="C481" s="22"/>
      <c r="D481" s="22"/>
      <c r="E481" s="22"/>
      <c r="F481" s="34"/>
      <c r="G481" s="12"/>
      <c r="H481" s="34"/>
      <c r="I481" s="13">
        <f t="shared" si="14"/>
        <v>112</v>
      </c>
      <c r="J481" s="16"/>
      <c r="K481" s="16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23"/>
      <c r="Y481" s="24"/>
      <c r="Z481" s="24"/>
      <c r="AA481" s="24"/>
      <c r="AB481" s="24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6">
        <f t="shared" si="15"/>
        <v>0</v>
      </c>
    </row>
    <row r="482" spans="1:41" ht="11.85" customHeight="1">
      <c r="A482" s="13"/>
      <c r="B482" s="21"/>
      <c r="C482" s="22"/>
      <c r="D482" s="22"/>
      <c r="E482" s="22"/>
      <c r="F482" s="34"/>
      <c r="G482" s="12"/>
      <c r="H482" s="34"/>
      <c r="I482" s="13">
        <f t="shared" si="14"/>
        <v>112</v>
      </c>
      <c r="J482" s="16"/>
      <c r="K482" s="16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23"/>
      <c r="Y482" s="24"/>
      <c r="Z482" s="24"/>
      <c r="AA482" s="24"/>
      <c r="AB482" s="24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6">
        <f t="shared" si="15"/>
        <v>0</v>
      </c>
    </row>
    <row r="483" spans="1:41" ht="11.85" customHeight="1">
      <c r="A483" s="13"/>
      <c r="B483" s="21"/>
      <c r="C483" s="22"/>
      <c r="D483" s="22"/>
      <c r="E483" s="22"/>
      <c r="F483" s="34"/>
      <c r="G483" s="12"/>
      <c r="H483" s="34"/>
      <c r="I483" s="13">
        <f t="shared" si="14"/>
        <v>112</v>
      </c>
      <c r="J483" s="16"/>
      <c r="K483" s="16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23"/>
      <c r="Y483" s="24"/>
      <c r="Z483" s="24"/>
      <c r="AA483" s="24"/>
      <c r="AB483" s="24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6">
        <f t="shared" si="15"/>
        <v>0</v>
      </c>
    </row>
    <row r="484" spans="1:41" ht="11.85" customHeight="1">
      <c r="A484" s="13"/>
      <c r="B484" s="21"/>
      <c r="C484" s="22"/>
      <c r="D484" s="22"/>
      <c r="E484" s="22"/>
      <c r="F484" s="34"/>
      <c r="G484" s="12"/>
      <c r="H484" s="34"/>
      <c r="I484" s="13">
        <f t="shared" si="14"/>
        <v>112</v>
      </c>
      <c r="J484" s="16"/>
      <c r="K484" s="16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23"/>
      <c r="Y484" s="24"/>
      <c r="Z484" s="24"/>
      <c r="AA484" s="24"/>
      <c r="AB484" s="24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6">
        <f t="shared" si="15"/>
        <v>0</v>
      </c>
    </row>
    <row r="485" spans="1:41" ht="11.85" customHeight="1">
      <c r="A485" s="13"/>
      <c r="B485" s="21"/>
      <c r="C485" s="22"/>
      <c r="D485" s="22"/>
      <c r="E485" s="22"/>
      <c r="F485" s="34"/>
      <c r="G485" s="12"/>
      <c r="H485" s="34"/>
      <c r="I485" s="13">
        <f t="shared" si="14"/>
        <v>112</v>
      </c>
      <c r="J485" s="16"/>
      <c r="K485" s="16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23"/>
      <c r="Y485" s="24"/>
      <c r="Z485" s="24"/>
      <c r="AA485" s="24"/>
      <c r="AB485" s="24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6">
        <f t="shared" si="15"/>
        <v>0</v>
      </c>
    </row>
    <row r="486" spans="1:41" ht="11.85" customHeight="1">
      <c r="A486" s="13"/>
      <c r="B486" s="21"/>
      <c r="C486" s="22"/>
      <c r="D486" s="22"/>
      <c r="E486" s="22"/>
      <c r="F486" s="34"/>
      <c r="G486" s="12"/>
      <c r="H486" s="34"/>
      <c r="I486" s="13">
        <f t="shared" si="14"/>
        <v>112</v>
      </c>
      <c r="J486" s="16"/>
      <c r="K486" s="16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23"/>
      <c r="Y486" s="24"/>
      <c r="Z486" s="24"/>
      <c r="AA486" s="24"/>
      <c r="AB486" s="24"/>
      <c r="AC486" s="22"/>
      <c r="AD486" s="22"/>
      <c r="AE486" s="22"/>
      <c r="AF486" s="22"/>
      <c r="AG486" s="22"/>
      <c r="AH486" s="22"/>
      <c r="AI486" s="22"/>
      <c r="AJ486" s="22"/>
      <c r="AK486" s="22"/>
      <c r="AL486" s="22"/>
      <c r="AM486" s="22"/>
      <c r="AN486" s="22"/>
      <c r="AO486" s="26">
        <f t="shared" si="15"/>
        <v>0</v>
      </c>
    </row>
    <row r="487" spans="1:41" ht="11.85" customHeight="1">
      <c r="A487" s="13"/>
      <c r="B487" s="21"/>
      <c r="C487" s="22"/>
      <c r="D487" s="22"/>
      <c r="E487" s="22"/>
      <c r="F487" s="34"/>
      <c r="G487" s="12"/>
      <c r="H487" s="34"/>
      <c r="I487" s="13">
        <f t="shared" si="14"/>
        <v>112</v>
      </c>
      <c r="J487" s="16"/>
      <c r="K487" s="16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23"/>
      <c r="Y487" s="24"/>
      <c r="Z487" s="24"/>
      <c r="AA487" s="24"/>
      <c r="AB487" s="24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6">
        <f t="shared" si="15"/>
        <v>0</v>
      </c>
    </row>
    <row r="488" spans="1:41" ht="11.85" customHeight="1">
      <c r="A488" s="13"/>
      <c r="B488" s="21"/>
      <c r="C488" s="22"/>
      <c r="D488" s="22"/>
      <c r="E488" s="22"/>
      <c r="F488" s="34"/>
      <c r="G488" s="17"/>
      <c r="H488" s="34"/>
      <c r="I488" s="13">
        <f t="shared" si="14"/>
        <v>112</v>
      </c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23"/>
      <c r="Y488" s="29"/>
      <c r="Z488" s="29"/>
      <c r="AA488" s="29"/>
      <c r="AB488" s="29"/>
      <c r="AC488" s="22"/>
      <c r="AD488" s="22"/>
      <c r="AE488" s="22"/>
      <c r="AF488" s="22"/>
      <c r="AG488" s="22"/>
      <c r="AH488" s="22"/>
      <c r="AI488" s="22"/>
      <c r="AJ488" s="22"/>
      <c r="AK488" s="22"/>
      <c r="AL488" s="22"/>
      <c r="AM488" s="22"/>
      <c r="AN488" s="22"/>
      <c r="AO488" s="26">
        <f t="shared" si="15"/>
        <v>0</v>
      </c>
    </row>
    <row r="489" spans="1:41" ht="11.85" customHeight="1">
      <c r="A489" s="13"/>
      <c r="B489" s="21"/>
      <c r="C489" s="22"/>
      <c r="D489" s="22"/>
      <c r="E489" s="22"/>
      <c r="F489" s="34"/>
      <c r="G489" s="12"/>
      <c r="H489" s="34"/>
      <c r="I489" s="13">
        <f t="shared" si="14"/>
        <v>112</v>
      </c>
      <c r="J489" s="16"/>
      <c r="K489" s="16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23"/>
      <c r="Y489" s="24"/>
      <c r="Z489" s="24"/>
      <c r="AA489" s="24"/>
      <c r="AB489" s="24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6">
        <f t="shared" si="15"/>
        <v>0</v>
      </c>
    </row>
    <row r="490" spans="1:41" ht="11.85" customHeight="1">
      <c r="A490" s="13"/>
      <c r="B490" s="21"/>
      <c r="C490" s="22"/>
      <c r="D490" s="22"/>
      <c r="E490" s="22"/>
      <c r="F490" s="34"/>
      <c r="G490" s="12"/>
      <c r="H490" s="34"/>
      <c r="I490" s="13">
        <f t="shared" si="14"/>
        <v>112</v>
      </c>
      <c r="J490" s="16"/>
      <c r="K490" s="16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23"/>
      <c r="Y490" s="24"/>
      <c r="Z490" s="24"/>
      <c r="AA490" s="24"/>
      <c r="AB490" s="24"/>
      <c r="AC490" s="22"/>
      <c r="AD490" s="22"/>
      <c r="AE490" s="22"/>
      <c r="AF490" s="22"/>
      <c r="AG490" s="22"/>
      <c r="AH490" s="22"/>
      <c r="AI490" s="22"/>
      <c r="AJ490" s="22"/>
      <c r="AK490" s="22"/>
      <c r="AL490" s="22"/>
      <c r="AM490" s="22"/>
      <c r="AN490" s="22"/>
      <c r="AO490" s="26">
        <f t="shared" si="15"/>
        <v>0</v>
      </c>
    </row>
    <row r="491" spans="1:41" ht="11.85" customHeight="1">
      <c r="A491" s="13"/>
      <c r="B491" s="21"/>
      <c r="C491" s="22"/>
      <c r="D491" s="22"/>
      <c r="E491" s="22"/>
      <c r="F491" s="34"/>
      <c r="G491" s="12"/>
      <c r="H491" s="34"/>
      <c r="I491" s="13">
        <f t="shared" si="14"/>
        <v>112</v>
      </c>
      <c r="J491" s="16"/>
      <c r="K491" s="16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23"/>
      <c r="Y491" s="24"/>
      <c r="Z491" s="24"/>
      <c r="AA491" s="24"/>
      <c r="AB491" s="24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6">
        <f t="shared" si="15"/>
        <v>0</v>
      </c>
    </row>
    <row r="492" spans="1:41" ht="11.85" customHeight="1">
      <c r="A492" s="13"/>
      <c r="B492" s="21"/>
      <c r="C492" s="22"/>
      <c r="D492" s="22"/>
      <c r="E492" s="22"/>
      <c r="F492" s="34"/>
      <c r="G492" s="12"/>
      <c r="H492" s="34"/>
      <c r="I492" s="13">
        <f t="shared" si="14"/>
        <v>112</v>
      </c>
      <c r="J492" s="16"/>
      <c r="K492" s="16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23"/>
      <c r="Y492" s="24"/>
      <c r="Z492" s="24"/>
      <c r="AA492" s="24"/>
      <c r="AB492" s="24"/>
      <c r="AC492" s="22"/>
      <c r="AD492" s="22"/>
      <c r="AE492" s="22"/>
      <c r="AF492" s="22"/>
      <c r="AG492" s="22"/>
      <c r="AH492" s="22"/>
      <c r="AI492" s="22"/>
      <c r="AJ492" s="22"/>
      <c r="AK492" s="22"/>
      <c r="AL492" s="22"/>
      <c r="AM492" s="22"/>
      <c r="AN492" s="22"/>
      <c r="AO492" s="26">
        <f t="shared" si="15"/>
        <v>0</v>
      </c>
    </row>
    <row r="493" spans="1:41" ht="11.85" customHeight="1">
      <c r="A493" s="13"/>
      <c r="B493" s="21"/>
      <c r="C493" s="22"/>
      <c r="D493" s="22"/>
      <c r="E493" s="22"/>
      <c r="F493" s="34"/>
      <c r="G493" s="12"/>
      <c r="H493" s="34"/>
      <c r="I493" s="13">
        <f t="shared" si="14"/>
        <v>112</v>
      </c>
      <c r="J493" s="16"/>
      <c r="K493" s="16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23"/>
      <c r="Y493" s="24"/>
      <c r="Z493" s="24"/>
      <c r="AA493" s="24"/>
      <c r="AB493" s="24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6">
        <f t="shared" si="15"/>
        <v>0</v>
      </c>
    </row>
    <row r="494" spans="1:41" ht="11.85" customHeight="1">
      <c r="A494" s="13"/>
      <c r="B494" s="21"/>
      <c r="C494" s="22"/>
      <c r="D494" s="22"/>
      <c r="E494" s="22"/>
      <c r="F494" s="34"/>
      <c r="G494" s="12"/>
      <c r="H494" s="34"/>
      <c r="I494" s="13">
        <f t="shared" si="14"/>
        <v>112</v>
      </c>
      <c r="J494" s="16"/>
      <c r="K494" s="16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23"/>
      <c r="Y494" s="24"/>
      <c r="Z494" s="24"/>
      <c r="AA494" s="24"/>
      <c r="AB494" s="24"/>
      <c r="AC494" s="22"/>
      <c r="AD494" s="22"/>
      <c r="AE494" s="22"/>
      <c r="AF494" s="22"/>
      <c r="AG494" s="22"/>
      <c r="AH494" s="22"/>
      <c r="AI494" s="22"/>
      <c r="AJ494" s="22"/>
      <c r="AK494" s="22"/>
      <c r="AL494" s="22"/>
      <c r="AM494" s="22"/>
      <c r="AN494" s="22"/>
      <c r="AO494" s="26">
        <f t="shared" si="15"/>
        <v>0</v>
      </c>
    </row>
    <row r="495" spans="1:41" ht="11.85" customHeight="1">
      <c r="A495" s="13"/>
      <c r="B495" s="21"/>
      <c r="C495" s="22"/>
      <c r="D495" s="22"/>
      <c r="E495" s="22"/>
      <c r="F495" s="34"/>
      <c r="G495" s="12"/>
      <c r="H495" s="34"/>
      <c r="I495" s="13">
        <f t="shared" si="14"/>
        <v>112</v>
      </c>
      <c r="J495" s="16"/>
      <c r="K495" s="16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23"/>
      <c r="Y495" s="24"/>
      <c r="Z495" s="24"/>
      <c r="AA495" s="24"/>
      <c r="AB495" s="24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6">
        <f t="shared" si="15"/>
        <v>0</v>
      </c>
    </row>
    <row r="496" spans="1:41" ht="11.85" customHeight="1">
      <c r="A496" s="13"/>
      <c r="B496" s="21"/>
      <c r="C496" s="22"/>
      <c r="D496" s="22"/>
      <c r="E496" s="22"/>
      <c r="F496" s="34"/>
      <c r="G496" s="12"/>
      <c r="H496" s="34"/>
      <c r="I496" s="13">
        <f t="shared" si="14"/>
        <v>112</v>
      </c>
      <c r="J496" s="16"/>
      <c r="K496" s="16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23"/>
      <c r="Y496" s="24"/>
      <c r="Z496" s="24"/>
      <c r="AA496" s="24"/>
      <c r="AB496" s="24"/>
      <c r="AC496" s="22"/>
      <c r="AD496" s="22"/>
      <c r="AE496" s="22"/>
      <c r="AF496" s="22"/>
      <c r="AG496" s="22"/>
      <c r="AH496" s="22"/>
      <c r="AI496" s="22"/>
      <c r="AJ496" s="22"/>
      <c r="AK496" s="22"/>
      <c r="AL496" s="22"/>
      <c r="AM496" s="22"/>
      <c r="AN496" s="22"/>
      <c r="AO496" s="26">
        <f t="shared" si="15"/>
        <v>0</v>
      </c>
    </row>
    <row r="497" spans="1:41" ht="11.85" customHeight="1">
      <c r="A497" s="13"/>
      <c r="B497" s="21"/>
      <c r="C497" s="22"/>
      <c r="D497" s="22"/>
      <c r="E497" s="22"/>
      <c r="F497" s="34"/>
      <c r="G497" s="12"/>
      <c r="H497" s="34"/>
      <c r="I497" s="13">
        <f t="shared" si="14"/>
        <v>112</v>
      </c>
      <c r="J497" s="16"/>
      <c r="K497" s="16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23"/>
      <c r="Y497" s="24"/>
      <c r="Z497" s="24"/>
      <c r="AA497" s="24"/>
      <c r="AB497" s="24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6">
        <f t="shared" si="15"/>
        <v>0</v>
      </c>
    </row>
    <row r="498" spans="1:41" ht="11.85" customHeight="1">
      <c r="A498" s="13"/>
      <c r="B498" s="21"/>
      <c r="C498" s="22"/>
      <c r="D498" s="22"/>
      <c r="E498" s="22"/>
      <c r="F498" s="34"/>
      <c r="G498" s="12"/>
      <c r="H498" s="34"/>
      <c r="I498" s="13">
        <f t="shared" si="14"/>
        <v>112</v>
      </c>
      <c r="J498" s="16"/>
      <c r="K498" s="16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23"/>
      <c r="Y498" s="24"/>
      <c r="Z498" s="24"/>
      <c r="AA498" s="24"/>
      <c r="AB498" s="24"/>
      <c r="AC498" s="22"/>
      <c r="AD498" s="22"/>
      <c r="AE498" s="22"/>
      <c r="AF498" s="22"/>
      <c r="AG498" s="22"/>
      <c r="AH498" s="22"/>
      <c r="AI498" s="22"/>
      <c r="AJ498" s="22"/>
      <c r="AK498" s="22"/>
      <c r="AL498" s="22"/>
      <c r="AM498" s="22"/>
      <c r="AN498" s="22"/>
      <c r="AO498" s="26">
        <f t="shared" si="15"/>
        <v>0</v>
      </c>
    </row>
    <row r="499" spans="1:41" ht="11.85" customHeight="1">
      <c r="A499" s="13"/>
      <c r="B499" s="21"/>
      <c r="C499" s="22"/>
      <c r="D499" s="22"/>
      <c r="E499" s="22"/>
      <c r="F499" s="34"/>
      <c r="G499" s="17"/>
      <c r="H499" s="34"/>
      <c r="I499" s="13">
        <f t="shared" si="14"/>
        <v>112</v>
      </c>
      <c r="J499" s="16"/>
      <c r="K499" s="16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23"/>
      <c r="Y499" s="24"/>
      <c r="Z499" s="24"/>
      <c r="AA499" s="24"/>
      <c r="AB499" s="24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6">
        <f t="shared" si="15"/>
        <v>0</v>
      </c>
    </row>
    <row r="500" spans="1:41" ht="11.85" customHeight="1">
      <c r="A500" s="13"/>
      <c r="B500" s="21"/>
      <c r="C500" s="22"/>
      <c r="D500" s="22"/>
      <c r="E500" s="22"/>
      <c r="F500" s="34"/>
      <c r="G500" s="17"/>
      <c r="H500" s="34"/>
      <c r="I500" s="13">
        <f t="shared" si="14"/>
        <v>112</v>
      </c>
      <c r="J500" s="16"/>
      <c r="K500" s="16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23"/>
      <c r="Y500" s="24"/>
      <c r="Z500" s="24"/>
      <c r="AA500" s="24"/>
      <c r="AB500" s="24"/>
      <c r="AC500" s="22"/>
      <c r="AD500" s="22"/>
      <c r="AE500" s="22"/>
      <c r="AF500" s="22"/>
      <c r="AG500" s="22"/>
      <c r="AH500" s="22"/>
      <c r="AI500" s="22"/>
      <c r="AJ500" s="22"/>
      <c r="AK500" s="22"/>
      <c r="AL500" s="22"/>
      <c r="AM500" s="22"/>
      <c r="AN500" s="22"/>
      <c r="AO500" s="26">
        <f t="shared" si="15"/>
        <v>0</v>
      </c>
    </row>
    <row r="501" spans="1:41" ht="11.85" customHeight="1">
      <c r="A501" s="13"/>
      <c r="B501" s="21"/>
      <c r="C501" s="22"/>
      <c r="D501" s="22"/>
      <c r="E501" s="22"/>
      <c r="F501" s="34"/>
      <c r="G501" s="12"/>
      <c r="H501" s="34"/>
      <c r="I501" s="13">
        <f t="shared" si="14"/>
        <v>112</v>
      </c>
      <c r="J501" s="16"/>
      <c r="K501" s="16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23"/>
      <c r="Y501" s="24"/>
      <c r="Z501" s="24"/>
      <c r="AA501" s="24"/>
      <c r="AB501" s="24"/>
      <c r="AC501" s="22"/>
      <c r="AD501" s="22"/>
      <c r="AE501" s="22"/>
      <c r="AF501" s="22"/>
      <c r="AG501" s="22"/>
      <c r="AH501" s="22"/>
      <c r="AI501" s="22"/>
      <c r="AJ501" s="22"/>
      <c r="AK501" s="22"/>
      <c r="AL501" s="22"/>
      <c r="AM501" s="22"/>
      <c r="AN501" s="22"/>
      <c r="AO501" s="26">
        <f t="shared" si="15"/>
        <v>0</v>
      </c>
    </row>
    <row r="502" spans="1:41" ht="11.85" customHeight="1">
      <c r="A502" s="13"/>
      <c r="B502" s="21"/>
      <c r="C502" s="22"/>
      <c r="D502" s="22"/>
      <c r="E502" s="22"/>
      <c r="F502" s="34"/>
      <c r="G502" s="12"/>
      <c r="H502" s="34"/>
      <c r="I502" s="13">
        <f t="shared" si="14"/>
        <v>112</v>
      </c>
      <c r="J502" s="16"/>
      <c r="K502" s="16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23"/>
      <c r="Y502" s="24"/>
      <c r="Z502" s="24"/>
      <c r="AA502" s="24"/>
      <c r="AB502" s="24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  <c r="AM502" s="22"/>
      <c r="AN502" s="22"/>
      <c r="AO502" s="26">
        <f t="shared" si="15"/>
        <v>0</v>
      </c>
    </row>
    <row r="503" spans="1:41" ht="11.85" customHeight="1">
      <c r="A503" s="13"/>
      <c r="B503" s="21"/>
      <c r="C503" s="22"/>
      <c r="D503" s="22"/>
      <c r="E503" s="22"/>
      <c r="F503" s="34"/>
      <c r="G503" s="12"/>
      <c r="H503" s="34"/>
      <c r="I503" s="13">
        <f t="shared" si="14"/>
        <v>112</v>
      </c>
      <c r="J503" s="16"/>
      <c r="K503" s="16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23"/>
      <c r="Y503" s="24"/>
      <c r="Z503" s="24"/>
      <c r="AA503" s="24"/>
      <c r="AB503" s="24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  <c r="AM503" s="22"/>
      <c r="AN503" s="22"/>
      <c r="AO503" s="26">
        <f t="shared" si="15"/>
        <v>0</v>
      </c>
    </row>
    <row r="504" spans="1:41" ht="11.85" customHeight="1">
      <c r="A504" s="13"/>
      <c r="B504" s="21"/>
      <c r="C504" s="22"/>
      <c r="D504" s="22"/>
      <c r="E504" s="22"/>
      <c r="F504" s="34"/>
      <c r="G504" s="12"/>
      <c r="H504" s="34"/>
      <c r="I504" s="13">
        <f t="shared" si="14"/>
        <v>112</v>
      </c>
      <c r="J504" s="16"/>
      <c r="K504" s="16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23"/>
      <c r="Y504" s="24"/>
      <c r="Z504" s="24"/>
      <c r="AA504" s="24"/>
      <c r="AB504" s="24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  <c r="AM504" s="22"/>
      <c r="AN504" s="22"/>
      <c r="AO504" s="26">
        <f t="shared" si="15"/>
        <v>0</v>
      </c>
    </row>
    <row r="505" spans="1:41" ht="11.85" customHeight="1">
      <c r="A505" s="13"/>
      <c r="B505" s="21"/>
      <c r="C505" s="22"/>
      <c r="D505" s="22"/>
      <c r="E505" s="22"/>
      <c r="F505" s="34"/>
      <c r="G505" s="12"/>
      <c r="H505" s="34"/>
      <c r="I505" s="13">
        <f t="shared" si="14"/>
        <v>112</v>
      </c>
      <c r="J505" s="16"/>
      <c r="K505" s="16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23"/>
      <c r="Y505" s="24"/>
      <c r="Z505" s="24"/>
      <c r="AA505" s="24"/>
      <c r="AB505" s="24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  <c r="AM505" s="22"/>
      <c r="AN505" s="22"/>
      <c r="AO505" s="26">
        <f t="shared" si="15"/>
        <v>0</v>
      </c>
    </row>
    <row r="506" spans="1:41" ht="11.85" customHeight="1">
      <c r="A506" s="13"/>
      <c r="B506" s="21"/>
      <c r="C506" s="22"/>
      <c r="D506" s="22"/>
      <c r="E506" s="22"/>
      <c r="F506" s="34"/>
      <c r="G506" s="12"/>
      <c r="H506" s="34"/>
      <c r="I506" s="13">
        <f t="shared" si="14"/>
        <v>112</v>
      </c>
      <c r="J506" s="16"/>
      <c r="K506" s="16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23"/>
      <c r="Y506" s="24"/>
      <c r="Z506" s="24"/>
      <c r="AA506" s="24"/>
      <c r="AB506" s="24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  <c r="AM506" s="22"/>
      <c r="AN506" s="22"/>
      <c r="AO506" s="26">
        <f t="shared" si="15"/>
        <v>0</v>
      </c>
    </row>
    <row r="507" spans="1:41" ht="11.85" customHeight="1">
      <c r="A507" s="13"/>
      <c r="B507" s="21"/>
      <c r="C507" s="22"/>
      <c r="D507" s="22"/>
      <c r="E507" s="22"/>
      <c r="F507" s="34"/>
      <c r="G507" s="12"/>
      <c r="H507" s="34"/>
      <c r="I507" s="13">
        <f t="shared" si="14"/>
        <v>112</v>
      </c>
      <c r="J507" s="16"/>
      <c r="K507" s="16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23"/>
      <c r="Y507" s="24"/>
      <c r="Z507" s="24"/>
      <c r="AA507" s="24"/>
      <c r="AB507" s="24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6">
        <f t="shared" si="15"/>
        <v>0</v>
      </c>
    </row>
    <row r="508" spans="1:41" ht="11.85" customHeight="1">
      <c r="A508" s="13"/>
      <c r="B508" s="21"/>
      <c r="C508" s="22"/>
      <c r="D508" s="22"/>
      <c r="E508" s="22"/>
      <c r="F508" s="34"/>
      <c r="G508" s="12"/>
      <c r="H508" s="34"/>
      <c r="I508" s="13">
        <f t="shared" si="14"/>
        <v>112</v>
      </c>
      <c r="J508" s="16"/>
      <c r="K508" s="16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23"/>
      <c r="Y508" s="24"/>
      <c r="Z508" s="24"/>
      <c r="AA508" s="24"/>
      <c r="AB508" s="24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6">
        <f t="shared" si="15"/>
        <v>0</v>
      </c>
    </row>
    <row r="509" spans="1:41" ht="11.85" customHeight="1">
      <c r="A509" s="13"/>
      <c r="B509" s="21"/>
      <c r="C509" s="22"/>
      <c r="D509" s="22"/>
      <c r="E509" s="22"/>
      <c r="F509" s="34"/>
      <c r="G509" s="12"/>
      <c r="H509" s="34"/>
      <c r="I509" s="13">
        <f t="shared" si="14"/>
        <v>112</v>
      </c>
      <c r="J509" s="16"/>
      <c r="K509" s="16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23"/>
      <c r="Y509" s="24"/>
      <c r="Z509" s="24"/>
      <c r="AA509" s="24"/>
      <c r="AB509" s="24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6">
        <f t="shared" si="15"/>
        <v>0</v>
      </c>
    </row>
    <row r="510" spans="1:41" ht="11.85" customHeight="1">
      <c r="A510" s="13"/>
      <c r="B510" s="21"/>
      <c r="C510" s="22"/>
      <c r="D510" s="22"/>
      <c r="E510" s="22"/>
      <c r="F510" s="34"/>
      <c r="G510" s="12"/>
      <c r="H510" s="34"/>
      <c r="I510" s="13">
        <f t="shared" si="14"/>
        <v>112</v>
      </c>
      <c r="J510" s="16"/>
      <c r="K510" s="16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23"/>
      <c r="Y510" s="24"/>
      <c r="Z510" s="24"/>
      <c r="AA510" s="24"/>
      <c r="AB510" s="24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6">
        <f t="shared" si="15"/>
        <v>0</v>
      </c>
    </row>
    <row r="511" spans="1:41" ht="11.85" customHeight="1">
      <c r="A511" s="13"/>
      <c r="B511" s="21"/>
      <c r="C511" s="22"/>
      <c r="D511" s="22"/>
      <c r="E511" s="22"/>
      <c r="F511" s="34"/>
      <c r="G511" s="12"/>
      <c r="H511" s="34"/>
      <c r="I511" s="13">
        <f t="shared" si="14"/>
        <v>112</v>
      </c>
      <c r="J511" s="16"/>
      <c r="K511" s="16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23"/>
      <c r="Y511" s="24"/>
      <c r="Z511" s="24"/>
      <c r="AA511" s="24"/>
      <c r="AB511" s="24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6">
        <f t="shared" si="15"/>
        <v>0</v>
      </c>
    </row>
    <row r="512" spans="1:41" ht="11.85" customHeight="1">
      <c r="A512" s="13"/>
      <c r="B512" s="21"/>
      <c r="C512" s="22"/>
      <c r="D512" s="22"/>
      <c r="E512" s="22"/>
      <c r="F512" s="34"/>
      <c r="G512" s="12"/>
      <c r="H512" s="34"/>
      <c r="I512" s="13">
        <f t="shared" si="14"/>
        <v>112</v>
      </c>
      <c r="J512" s="16"/>
      <c r="K512" s="16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23"/>
      <c r="Y512" s="24"/>
      <c r="Z512" s="24"/>
      <c r="AA512" s="24"/>
      <c r="AB512" s="24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6">
        <f t="shared" si="15"/>
        <v>0</v>
      </c>
    </row>
    <row r="513" spans="1:41" ht="11.85" customHeight="1">
      <c r="A513" s="13"/>
      <c r="B513" s="21"/>
      <c r="C513" s="22"/>
      <c r="D513" s="22"/>
      <c r="E513" s="22"/>
      <c r="F513" s="34"/>
      <c r="G513" s="12"/>
      <c r="H513" s="34"/>
      <c r="I513" s="13">
        <f t="shared" si="14"/>
        <v>112</v>
      </c>
      <c r="J513" s="16"/>
      <c r="K513" s="16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23"/>
      <c r="Y513" s="24"/>
      <c r="Z513" s="24"/>
      <c r="AA513" s="24"/>
      <c r="AB513" s="24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6">
        <f t="shared" si="15"/>
        <v>0</v>
      </c>
    </row>
    <row r="514" spans="1:41" ht="11.85" customHeight="1">
      <c r="A514" s="13"/>
      <c r="B514" s="21"/>
      <c r="C514" s="22"/>
      <c r="D514" s="22"/>
      <c r="E514" s="22"/>
      <c r="F514" s="34"/>
      <c r="G514" s="12"/>
      <c r="H514" s="34"/>
      <c r="I514" s="13">
        <f t="shared" si="14"/>
        <v>112</v>
      </c>
      <c r="J514" s="16"/>
      <c r="K514" s="16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23"/>
      <c r="Y514" s="24"/>
      <c r="Z514" s="24"/>
      <c r="AA514" s="24"/>
      <c r="AB514" s="24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6">
        <f t="shared" si="15"/>
        <v>0</v>
      </c>
    </row>
    <row r="515" spans="1:41" ht="11.85" customHeight="1">
      <c r="A515" s="13"/>
      <c r="B515" s="21"/>
      <c r="C515" s="22"/>
      <c r="D515" s="22"/>
      <c r="E515" s="22"/>
      <c r="F515" s="34"/>
      <c r="G515" s="12"/>
      <c r="H515" s="34"/>
      <c r="I515" s="13">
        <f t="shared" ref="I515:I578" si="16">(2012)-YEAR(H515)</f>
        <v>112</v>
      </c>
      <c r="J515" s="16"/>
      <c r="K515" s="16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23"/>
      <c r="Y515" s="24"/>
      <c r="Z515" s="24"/>
      <c r="AA515" s="24"/>
      <c r="AB515" s="24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6">
        <f t="shared" si="15"/>
        <v>0</v>
      </c>
    </row>
    <row r="516" spans="1:41" ht="11.85" customHeight="1">
      <c r="A516" s="13"/>
      <c r="B516" s="21"/>
      <c r="C516" s="22"/>
      <c r="D516" s="22"/>
      <c r="E516" s="22"/>
      <c r="F516" s="34"/>
      <c r="G516" s="12"/>
      <c r="H516" s="34"/>
      <c r="I516" s="13">
        <f t="shared" si="16"/>
        <v>112</v>
      </c>
      <c r="J516" s="16"/>
      <c r="K516" s="16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23"/>
      <c r="Y516" s="24"/>
      <c r="Z516" s="24"/>
      <c r="AA516" s="24"/>
      <c r="AB516" s="24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6">
        <f t="shared" si="15"/>
        <v>0</v>
      </c>
    </row>
    <row r="517" spans="1:41" ht="11.85" customHeight="1">
      <c r="A517" s="13"/>
      <c r="B517" s="21"/>
      <c r="C517" s="22"/>
      <c r="D517" s="22"/>
      <c r="E517" s="22"/>
      <c r="F517" s="34"/>
      <c r="G517" s="17"/>
      <c r="H517" s="34"/>
      <c r="I517" s="13">
        <f t="shared" si="16"/>
        <v>112</v>
      </c>
      <c r="J517" s="16"/>
      <c r="K517" s="16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23"/>
      <c r="Y517" s="24"/>
      <c r="Z517" s="24"/>
      <c r="AA517" s="24"/>
      <c r="AB517" s="24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6">
        <f t="shared" ref="AO517:AO580" si="17">SUM(AC517:AN517)</f>
        <v>0</v>
      </c>
    </row>
    <row r="518" spans="1:41" ht="11.85" customHeight="1">
      <c r="A518" s="13"/>
      <c r="B518" s="21"/>
      <c r="C518" s="22"/>
      <c r="D518" s="22"/>
      <c r="E518" s="22"/>
      <c r="F518" s="34"/>
      <c r="G518" s="12"/>
      <c r="H518" s="34"/>
      <c r="I518" s="13">
        <f t="shared" si="16"/>
        <v>112</v>
      </c>
      <c r="J518" s="16"/>
      <c r="K518" s="16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23"/>
      <c r="Y518" s="24"/>
      <c r="Z518" s="24"/>
      <c r="AA518" s="24"/>
      <c r="AB518" s="24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6">
        <f t="shared" si="17"/>
        <v>0</v>
      </c>
    </row>
    <row r="519" spans="1:41" ht="11.85" customHeight="1">
      <c r="A519" s="13"/>
      <c r="B519" s="21"/>
      <c r="C519" s="22"/>
      <c r="D519" s="22"/>
      <c r="E519" s="22"/>
      <c r="F519" s="34"/>
      <c r="G519" s="12"/>
      <c r="H519" s="34"/>
      <c r="I519" s="13">
        <f t="shared" si="16"/>
        <v>112</v>
      </c>
      <c r="J519" s="16"/>
      <c r="K519" s="16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23"/>
      <c r="Y519" s="24"/>
      <c r="Z519" s="24"/>
      <c r="AA519" s="24"/>
      <c r="AB519" s="24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6">
        <f t="shared" si="17"/>
        <v>0</v>
      </c>
    </row>
    <row r="520" spans="1:41" ht="11.85" customHeight="1">
      <c r="A520" s="13"/>
      <c r="B520" s="21"/>
      <c r="C520" s="22"/>
      <c r="D520" s="22"/>
      <c r="E520" s="22"/>
      <c r="F520" s="34"/>
      <c r="G520" s="12"/>
      <c r="H520" s="34"/>
      <c r="I520" s="13">
        <f t="shared" si="16"/>
        <v>112</v>
      </c>
      <c r="J520" s="16"/>
      <c r="K520" s="16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23"/>
      <c r="Y520" s="24"/>
      <c r="Z520" s="24"/>
      <c r="AA520" s="24"/>
      <c r="AB520" s="24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6">
        <f t="shared" si="17"/>
        <v>0</v>
      </c>
    </row>
    <row r="521" spans="1:41" ht="11.85" customHeight="1">
      <c r="A521" s="13"/>
      <c r="B521" s="21"/>
      <c r="C521" s="22"/>
      <c r="D521" s="22"/>
      <c r="E521" s="22"/>
      <c r="F521" s="34"/>
      <c r="G521" s="12"/>
      <c r="H521" s="34"/>
      <c r="I521" s="13">
        <f t="shared" si="16"/>
        <v>112</v>
      </c>
      <c r="J521" s="16"/>
      <c r="K521" s="16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23"/>
      <c r="Y521" s="24"/>
      <c r="Z521" s="24"/>
      <c r="AA521" s="24"/>
      <c r="AB521" s="24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6">
        <f t="shared" si="17"/>
        <v>0</v>
      </c>
    </row>
    <row r="522" spans="1:41" ht="11.85" customHeight="1">
      <c r="A522" s="13"/>
      <c r="B522" s="21"/>
      <c r="C522" s="22"/>
      <c r="D522" s="22"/>
      <c r="E522" s="22"/>
      <c r="F522" s="34"/>
      <c r="G522" s="12"/>
      <c r="H522" s="34"/>
      <c r="I522" s="13">
        <f t="shared" si="16"/>
        <v>112</v>
      </c>
      <c r="J522" s="16"/>
      <c r="K522" s="16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23"/>
      <c r="Y522" s="24"/>
      <c r="Z522" s="24"/>
      <c r="AA522" s="24"/>
      <c r="AB522" s="24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6">
        <f t="shared" si="17"/>
        <v>0</v>
      </c>
    </row>
    <row r="523" spans="1:41" ht="11.85" customHeight="1">
      <c r="A523" s="13"/>
      <c r="B523" s="21"/>
      <c r="C523" s="22"/>
      <c r="D523" s="22"/>
      <c r="E523" s="22"/>
      <c r="F523" s="34"/>
      <c r="G523" s="12"/>
      <c r="H523" s="34"/>
      <c r="I523" s="13">
        <f t="shared" si="16"/>
        <v>112</v>
      </c>
      <c r="J523" s="16"/>
      <c r="K523" s="16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23"/>
      <c r="Y523" s="24"/>
      <c r="Z523" s="24"/>
      <c r="AA523" s="24"/>
      <c r="AB523" s="24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6">
        <f t="shared" si="17"/>
        <v>0</v>
      </c>
    </row>
    <row r="524" spans="1:41" ht="11.85" customHeight="1">
      <c r="A524" s="13"/>
      <c r="B524" s="21"/>
      <c r="C524" s="22"/>
      <c r="D524" s="22"/>
      <c r="E524" s="22"/>
      <c r="F524" s="34"/>
      <c r="G524" s="12"/>
      <c r="H524" s="34"/>
      <c r="I524" s="13">
        <f t="shared" si="16"/>
        <v>112</v>
      </c>
      <c r="J524" s="16"/>
      <c r="K524" s="16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23"/>
      <c r="Y524" s="24"/>
      <c r="Z524" s="24"/>
      <c r="AA524" s="24"/>
      <c r="AB524" s="24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6">
        <f t="shared" si="17"/>
        <v>0</v>
      </c>
    </row>
    <row r="525" spans="1:41" ht="11.85" customHeight="1">
      <c r="A525" s="13"/>
      <c r="B525" s="21"/>
      <c r="C525" s="22"/>
      <c r="D525" s="22"/>
      <c r="E525" s="22"/>
      <c r="F525" s="34"/>
      <c r="G525" s="12"/>
      <c r="H525" s="34"/>
      <c r="I525" s="13">
        <f t="shared" si="16"/>
        <v>112</v>
      </c>
      <c r="J525" s="16"/>
      <c r="K525" s="16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23"/>
      <c r="Y525" s="24"/>
      <c r="Z525" s="24"/>
      <c r="AA525" s="24"/>
      <c r="AB525" s="24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6">
        <f t="shared" si="17"/>
        <v>0</v>
      </c>
    </row>
    <row r="526" spans="1:41" ht="11.85" customHeight="1">
      <c r="A526" s="13"/>
      <c r="B526" s="21"/>
      <c r="C526" s="22"/>
      <c r="D526" s="22"/>
      <c r="E526" s="22"/>
      <c r="F526" s="34"/>
      <c r="G526" s="12"/>
      <c r="H526" s="34"/>
      <c r="I526" s="13">
        <f t="shared" si="16"/>
        <v>112</v>
      </c>
      <c r="J526" s="16"/>
      <c r="K526" s="16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23"/>
      <c r="Y526" s="24"/>
      <c r="Z526" s="24"/>
      <c r="AA526" s="24"/>
      <c r="AB526" s="24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6">
        <f t="shared" si="17"/>
        <v>0</v>
      </c>
    </row>
    <row r="527" spans="1:41" ht="11.85" customHeight="1">
      <c r="A527" s="13"/>
      <c r="B527" s="21"/>
      <c r="C527" s="22"/>
      <c r="D527" s="22"/>
      <c r="E527" s="22"/>
      <c r="F527" s="34"/>
      <c r="G527" s="12"/>
      <c r="H527" s="34"/>
      <c r="I527" s="13">
        <f t="shared" si="16"/>
        <v>112</v>
      </c>
      <c r="J527" s="16"/>
      <c r="K527" s="16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23"/>
      <c r="Y527" s="24"/>
      <c r="Z527" s="24"/>
      <c r="AA527" s="24"/>
      <c r="AB527" s="24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6">
        <f t="shared" si="17"/>
        <v>0</v>
      </c>
    </row>
    <row r="528" spans="1:41" ht="11.85" customHeight="1">
      <c r="A528" s="13"/>
      <c r="B528" s="21"/>
      <c r="C528" s="22"/>
      <c r="D528" s="22"/>
      <c r="E528" s="22"/>
      <c r="F528" s="34"/>
      <c r="G528" s="12"/>
      <c r="H528" s="34"/>
      <c r="I528" s="13">
        <f t="shared" si="16"/>
        <v>112</v>
      </c>
      <c r="J528" s="16"/>
      <c r="K528" s="16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23"/>
      <c r="Y528" s="24"/>
      <c r="Z528" s="24"/>
      <c r="AA528" s="24"/>
      <c r="AB528" s="24"/>
      <c r="AC528" s="22"/>
      <c r="AD528" s="22"/>
      <c r="AE528" s="22"/>
      <c r="AF528" s="22"/>
      <c r="AG528" s="22"/>
      <c r="AH528" s="22"/>
      <c r="AI528" s="22"/>
      <c r="AJ528" s="22"/>
      <c r="AK528" s="22"/>
      <c r="AL528" s="22"/>
      <c r="AM528" s="22"/>
      <c r="AN528" s="22"/>
      <c r="AO528" s="26">
        <f t="shared" si="17"/>
        <v>0</v>
      </c>
    </row>
    <row r="529" spans="1:41" ht="11.85" customHeight="1">
      <c r="A529" s="13"/>
      <c r="B529" s="21"/>
      <c r="C529" s="22"/>
      <c r="D529" s="22"/>
      <c r="E529" s="22"/>
      <c r="F529" s="34"/>
      <c r="G529" s="12"/>
      <c r="H529" s="34"/>
      <c r="I529" s="13">
        <f t="shared" si="16"/>
        <v>112</v>
      </c>
      <c r="J529" s="16"/>
      <c r="K529" s="16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23"/>
      <c r="Y529" s="24"/>
      <c r="Z529" s="24"/>
      <c r="AA529" s="24"/>
      <c r="AB529" s="24"/>
      <c r="AC529" s="22"/>
      <c r="AD529" s="22"/>
      <c r="AE529" s="22"/>
      <c r="AF529" s="22"/>
      <c r="AG529" s="22"/>
      <c r="AH529" s="22"/>
      <c r="AI529" s="22"/>
      <c r="AJ529" s="22"/>
      <c r="AK529" s="22"/>
      <c r="AL529" s="22"/>
      <c r="AM529" s="22"/>
      <c r="AN529" s="22"/>
      <c r="AO529" s="26">
        <f t="shared" si="17"/>
        <v>0</v>
      </c>
    </row>
    <row r="530" spans="1:41" ht="11.85" customHeight="1">
      <c r="A530" s="13"/>
      <c r="B530" s="21"/>
      <c r="C530" s="22"/>
      <c r="D530" s="22"/>
      <c r="E530" s="22"/>
      <c r="F530" s="34"/>
      <c r="G530" s="12"/>
      <c r="H530" s="34"/>
      <c r="I530" s="13">
        <f t="shared" si="16"/>
        <v>112</v>
      </c>
      <c r="J530" s="16"/>
      <c r="K530" s="16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23"/>
      <c r="Y530" s="24"/>
      <c r="Z530" s="24"/>
      <c r="AA530" s="24"/>
      <c r="AB530" s="24"/>
      <c r="AC530" s="22"/>
      <c r="AD530" s="22"/>
      <c r="AE530" s="22"/>
      <c r="AF530" s="22"/>
      <c r="AG530" s="22"/>
      <c r="AH530" s="22"/>
      <c r="AI530" s="22"/>
      <c r="AJ530" s="22"/>
      <c r="AK530" s="22"/>
      <c r="AL530" s="22"/>
      <c r="AM530" s="22"/>
      <c r="AN530" s="22"/>
      <c r="AO530" s="26">
        <f t="shared" si="17"/>
        <v>0</v>
      </c>
    </row>
    <row r="531" spans="1:41" ht="11.85" customHeight="1">
      <c r="A531" s="13"/>
      <c r="B531" s="21"/>
      <c r="C531" s="22"/>
      <c r="D531" s="22"/>
      <c r="E531" s="22"/>
      <c r="F531" s="34"/>
      <c r="G531" s="12"/>
      <c r="H531" s="34"/>
      <c r="I531" s="13">
        <f t="shared" si="16"/>
        <v>112</v>
      </c>
      <c r="J531" s="16"/>
      <c r="K531" s="16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23"/>
      <c r="Y531" s="24"/>
      <c r="Z531" s="24"/>
      <c r="AA531" s="24"/>
      <c r="AB531" s="24"/>
      <c r="AC531" s="22"/>
      <c r="AD531" s="22"/>
      <c r="AE531" s="22"/>
      <c r="AF531" s="22"/>
      <c r="AG531" s="22"/>
      <c r="AH531" s="22"/>
      <c r="AI531" s="22"/>
      <c r="AJ531" s="22"/>
      <c r="AK531" s="22"/>
      <c r="AL531" s="22"/>
      <c r="AM531" s="22"/>
      <c r="AN531" s="22"/>
      <c r="AO531" s="26">
        <f t="shared" si="17"/>
        <v>0</v>
      </c>
    </row>
    <row r="532" spans="1:41" ht="11.85" customHeight="1">
      <c r="A532" s="13"/>
      <c r="B532" s="21"/>
      <c r="C532" s="22"/>
      <c r="D532" s="22"/>
      <c r="E532" s="22"/>
      <c r="F532" s="34"/>
      <c r="G532" s="12"/>
      <c r="H532" s="34"/>
      <c r="I532" s="13">
        <f t="shared" si="16"/>
        <v>112</v>
      </c>
      <c r="J532" s="16"/>
      <c r="K532" s="16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23"/>
      <c r="Y532" s="24"/>
      <c r="Z532" s="24"/>
      <c r="AA532" s="24"/>
      <c r="AB532" s="24"/>
      <c r="AC532" s="22"/>
      <c r="AD532" s="22"/>
      <c r="AE532" s="22"/>
      <c r="AF532" s="22"/>
      <c r="AG532" s="22"/>
      <c r="AH532" s="22"/>
      <c r="AI532" s="22"/>
      <c r="AJ532" s="22"/>
      <c r="AK532" s="22"/>
      <c r="AL532" s="22"/>
      <c r="AM532" s="22"/>
      <c r="AN532" s="22"/>
      <c r="AO532" s="26">
        <f t="shared" si="17"/>
        <v>0</v>
      </c>
    </row>
    <row r="533" spans="1:41" ht="11.85" customHeight="1">
      <c r="A533" s="13"/>
      <c r="B533" s="21"/>
      <c r="C533" s="22"/>
      <c r="D533" s="22"/>
      <c r="E533" s="22"/>
      <c r="F533" s="34"/>
      <c r="G533" s="12"/>
      <c r="H533" s="34"/>
      <c r="I533" s="13">
        <f t="shared" si="16"/>
        <v>112</v>
      </c>
      <c r="J533" s="16"/>
      <c r="K533" s="16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23"/>
      <c r="Y533" s="24"/>
      <c r="Z533" s="24"/>
      <c r="AA533" s="24"/>
      <c r="AB533" s="24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  <c r="AM533" s="22"/>
      <c r="AN533" s="22"/>
      <c r="AO533" s="26">
        <f t="shared" si="17"/>
        <v>0</v>
      </c>
    </row>
    <row r="534" spans="1:41" ht="11.85" customHeight="1">
      <c r="A534" s="13"/>
      <c r="B534" s="21"/>
      <c r="C534" s="22"/>
      <c r="D534" s="22"/>
      <c r="E534" s="22"/>
      <c r="F534" s="34"/>
      <c r="G534" s="12"/>
      <c r="H534" s="34"/>
      <c r="I534" s="13">
        <f t="shared" si="16"/>
        <v>112</v>
      </c>
      <c r="J534" s="16"/>
      <c r="K534" s="16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23"/>
      <c r="Y534" s="24"/>
      <c r="Z534" s="24"/>
      <c r="AA534" s="24"/>
      <c r="AB534" s="24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  <c r="AM534" s="22"/>
      <c r="AN534" s="22"/>
      <c r="AO534" s="26">
        <f t="shared" si="17"/>
        <v>0</v>
      </c>
    </row>
    <row r="535" spans="1:41" ht="11.85" customHeight="1">
      <c r="A535" s="13"/>
      <c r="B535" s="21"/>
      <c r="C535" s="22"/>
      <c r="D535" s="22"/>
      <c r="E535" s="22"/>
      <c r="F535" s="34"/>
      <c r="G535" s="12"/>
      <c r="H535" s="34"/>
      <c r="I535" s="13">
        <f t="shared" si="16"/>
        <v>112</v>
      </c>
      <c r="J535" s="16"/>
      <c r="K535" s="16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23"/>
      <c r="Y535" s="24"/>
      <c r="Z535" s="24"/>
      <c r="AA535" s="24"/>
      <c r="AB535" s="24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  <c r="AM535" s="22"/>
      <c r="AN535" s="22"/>
      <c r="AO535" s="26">
        <f t="shared" si="17"/>
        <v>0</v>
      </c>
    </row>
    <row r="536" spans="1:41" ht="11.85" customHeight="1">
      <c r="A536" s="13"/>
      <c r="B536" s="21"/>
      <c r="C536" s="22"/>
      <c r="D536" s="22"/>
      <c r="E536" s="22"/>
      <c r="F536" s="34"/>
      <c r="G536" s="12"/>
      <c r="H536" s="34"/>
      <c r="I536" s="13">
        <f t="shared" si="16"/>
        <v>112</v>
      </c>
      <c r="J536" s="16"/>
      <c r="K536" s="16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23"/>
      <c r="Y536" s="24"/>
      <c r="Z536" s="24"/>
      <c r="AA536" s="24"/>
      <c r="AB536" s="24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  <c r="AM536" s="22"/>
      <c r="AN536" s="22"/>
      <c r="AO536" s="26">
        <f t="shared" si="17"/>
        <v>0</v>
      </c>
    </row>
    <row r="537" spans="1:41" ht="11.85" customHeight="1">
      <c r="A537" s="13"/>
      <c r="B537" s="21"/>
      <c r="C537" s="22"/>
      <c r="D537" s="22"/>
      <c r="E537" s="22"/>
      <c r="F537" s="34"/>
      <c r="G537" s="12"/>
      <c r="H537" s="34"/>
      <c r="I537" s="13">
        <f t="shared" si="16"/>
        <v>112</v>
      </c>
      <c r="J537" s="16"/>
      <c r="K537" s="16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23"/>
      <c r="Y537" s="24"/>
      <c r="Z537" s="24"/>
      <c r="AA537" s="24"/>
      <c r="AB537" s="24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  <c r="AM537" s="22"/>
      <c r="AN537" s="22"/>
      <c r="AO537" s="26">
        <f t="shared" si="17"/>
        <v>0</v>
      </c>
    </row>
    <row r="538" spans="1:41" ht="11.85" customHeight="1">
      <c r="A538" s="13"/>
      <c r="B538" s="21"/>
      <c r="C538" s="22"/>
      <c r="D538" s="22"/>
      <c r="E538" s="22"/>
      <c r="F538" s="34"/>
      <c r="G538" s="12"/>
      <c r="H538" s="34"/>
      <c r="I538" s="13">
        <f t="shared" si="16"/>
        <v>112</v>
      </c>
      <c r="J538" s="16"/>
      <c r="K538" s="16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23"/>
      <c r="Y538" s="24"/>
      <c r="Z538" s="24"/>
      <c r="AA538" s="24"/>
      <c r="AB538" s="24"/>
      <c r="AC538" s="22"/>
      <c r="AD538" s="22"/>
      <c r="AE538" s="22"/>
      <c r="AF538" s="22"/>
      <c r="AG538" s="22"/>
      <c r="AH538" s="22"/>
      <c r="AI538" s="22"/>
      <c r="AJ538" s="22"/>
      <c r="AK538" s="22"/>
      <c r="AL538" s="22"/>
      <c r="AM538" s="22"/>
      <c r="AN538" s="22"/>
      <c r="AO538" s="26">
        <f t="shared" si="17"/>
        <v>0</v>
      </c>
    </row>
    <row r="539" spans="1:41" ht="11.85" customHeight="1">
      <c r="A539" s="13"/>
      <c r="B539" s="21"/>
      <c r="C539" s="22"/>
      <c r="D539" s="22"/>
      <c r="E539" s="22"/>
      <c r="F539" s="34"/>
      <c r="G539" s="12"/>
      <c r="H539" s="34"/>
      <c r="I539" s="13">
        <f t="shared" si="16"/>
        <v>112</v>
      </c>
      <c r="J539" s="16"/>
      <c r="K539" s="16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23"/>
      <c r="Y539" s="24"/>
      <c r="Z539" s="24"/>
      <c r="AA539" s="24"/>
      <c r="AB539" s="24"/>
      <c r="AC539" s="22"/>
      <c r="AD539" s="22"/>
      <c r="AE539" s="22"/>
      <c r="AF539" s="22"/>
      <c r="AG539" s="22"/>
      <c r="AH539" s="22"/>
      <c r="AI539" s="22"/>
      <c r="AJ539" s="22"/>
      <c r="AK539" s="22"/>
      <c r="AL539" s="22"/>
      <c r="AM539" s="22"/>
      <c r="AN539" s="22"/>
      <c r="AO539" s="26">
        <f t="shared" si="17"/>
        <v>0</v>
      </c>
    </row>
    <row r="540" spans="1:41" ht="11.85" customHeight="1">
      <c r="A540" s="13"/>
      <c r="B540" s="21"/>
      <c r="C540" s="22"/>
      <c r="D540" s="22"/>
      <c r="E540" s="22"/>
      <c r="F540" s="34"/>
      <c r="G540" s="12"/>
      <c r="H540" s="34"/>
      <c r="I540" s="13">
        <f t="shared" si="16"/>
        <v>112</v>
      </c>
      <c r="J540" s="16"/>
      <c r="K540" s="16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23"/>
      <c r="Y540" s="24"/>
      <c r="Z540" s="24"/>
      <c r="AA540" s="24"/>
      <c r="AB540" s="24"/>
      <c r="AC540" s="22"/>
      <c r="AD540" s="22"/>
      <c r="AE540" s="22"/>
      <c r="AF540" s="22"/>
      <c r="AG540" s="22"/>
      <c r="AH540" s="22"/>
      <c r="AI540" s="22"/>
      <c r="AJ540" s="22"/>
      <c r="AK540" s="22"/>
      <c r="AL540" s="22"/>
      <c r="AM540" s="22"/>
      <c r="AN540" s="22"/>
      <c r="AO540" s="26">
        <f t="shared" si="17"/>
        <v>0</v>
      </c>
    </row>
    <row r="541" spans="1:41" ht="11.85" customHeight="1">
      <c r="A541" s="13"/>
      <c r="B541" s="21"/>
      <c r="C541" s="22"/>
      <c r="D541" s="22"/>
      <c r="E541" s="22"/>
      <c r="F541" s="3"/>
      <c r="G541" s="12"/>
      <c r="H541" s="3"/>
      <c r="I541" s="13">
        <f t="shared" si="16"/>
        <v>112</v>
      </c>
      <c r="J541" s="16"/>
      <c r="K541" s="16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23"/>
      <c r="Y541" s="24"/>
      <c r="Z541" s="24"/>
      <c r="AA541" s="24"/>
      <c r="AB541" s="24"/>
      <c r="AC541" s="22"/>
      <c r="AD541" s="22"/>
      <c r="AE541" s="22"/>
      <c r="AF541" s="22"/>
      <c r="AG541" s="22"/>
      <c r="AH541" s="22"/>
      <c r="AI541" s="22"/>
      <c r="AJ541" s="22"/>
      <c r="AK541" s="22"/>
      <c r="AL541" s="22"/>
      <c r="AM541" s="22"/>
      <c r="AN541" s="22"/>
      <c r="AO541" s="26">
        <f t="shared" si="17"/>
        <v>0</v>
      </c>
    </row>
    <row r="542" spans="1:41" ht="11.85" customHeight="1">
      <c r="A542" s="13"/>
      <c r="B542" s="21"/>
      <c r="C542" s="22"/>
      <c r="D542" s="22"/>
      <c r="E542" s="22"/>
      <c r="F542" s="34"/>
      <c r="G542" s="12"/>
      <c r="H542" s="34"/>
      <c r="I542" s="13">
        <f t="shared" si="16"/>
        <v>112</v>
      </c>
      <c r="J542" s="16"/>
      <c r="K542" s="16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23"/>
      <c r="Y542" s="24"/>
      <c r="Z542" s="24"/>
      <c r="AA542" s="24"/>
      <c r="AB542" s="24"/>
      <c r="AC542" s="22"/>
      <c r="AD542" s="22"/>
      <c r="AE542" s="22"/>
      <c r="AF542" s="22"/>
      <c r="AG542" s="22"/>
      <c r="AH542" s="22"/>
      <c r="AI542" s="22"/>
      <c r="AJ542" s="22"/>
      <c r="AK542" s="22"/>
      <c r="AL542" s="22"/>
      <c r="AM542" s="22"/>
      <c r="AN542" s="22"/>
      <c r="AO542" s="26">
        <f t="shared" si="17"/>
        <v>0</v>
      </c>
    </row>
    <row r="543" spans="1:41" ht="11.85" customHeight="1">
      <c r="A543" s="13"/>
      <c r="B543" s="21"/>
      <c r="C543" s="22"/>
      <c r="D543" s="22"/>
      <c r="E543" s="22"/>
      <c r="F543" s="34"/>
      <c r="G543" s="12"/>
      <c r="H543" s="34"/>
      <c r="I543" s="13">
        <f t="shared" si="16"/>
        <v>112</v>
      </c>
      <c r="J543" s="16"/>
      <c r="K543" s="16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23"/>
      <c r="Y543" s="24"/>
      <c r="Z543" s="24"/>
      <c r="AA543" s="24"/>
      <c r="AB543" s="24"/>
      <c r="AC543" s="22"/>
      <c r="AD543" s="22"/>
      <c r="AE543" s="22"/>
      <c r="AF543" s="22"/>
      <c r="AG543" s="22"/>
      <c r="AH543" s="22"/>
      <c r="AI543" s="22"/>
      <c r="AJ543" s="22"/>
      <c r="AK543" s="22"/>
      <c r="AL543" s="22"/>
      <c r="AM543" s="22"/>
      <c r="AN543" s="22"/>
      <c r="AO543" s="26">
        <f t="shared" si="17"/>
        <v>0</v>
      </c>
    </row>
    <row r="544" spans="1:41" ht="11.85" customHeight="1">
      <c r="A544" s="13"/>
      <c r="B544" s="21"/>
      <c r="C544" s="22"/>
      <c r="D544" s="22"/>
      <c r="E544" s="22"/>
      <c r="F544" s="3"/>
      <c r="G544" s="12"/>
      <c r="H544" s="3"/>
      <c r="I544" s="13">
        <f t="shared" si="16"/>
        <v>112</v>
      </c>
      <c r="J544" s="16"/>
      <c r="K544" s="16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23"/>
      <c r="Y544" s="24"/>
      <c r="Z544" s="24"/>
      <c r="AA544" s="24"/>
      <c r="AB544" s="24"/>
      <c r="AC544" s="22"/>
      <c r="AD544" s="22"/>
      <c r="AE544" s="22"/>
      <c r="AF544" s="22"/>
      <c r="AG544" s="22"/>
      <c r="AH544" s="22"/>
      <c r="AI544" s="22"/>
      <c r="AJ544" s="22"/>
      <c r="AK544" s="22"/>
      <c r="AL544" s="22"/>
      <c r="AM544" s="22"/>
      <c r="AN544" s="22"/>
      <c r="AO544" s="26">
        <f t="shared" si="17"/>
        <v>0</v>
      </c>
    </row>
    <row r="545" spans="1:41" ht="11.85" customHeight="1">
      <c r="A545" s="13"/>
      <c r="B545" s="21"/>
      <c r="C545" s="22"/>
      <c r="D545" s="22"/>
      <c r="E545" s="22"/>
      <c r="F545" s="3"/>
      <c r="G545" s="12"/>
      <c r="H545" s="3"/>
      <c r="I545" s="13">
        <f t="shared" si="16"/>
        <v>112</v>
      </c>
      <c r="J545" s="16"/>
      <c r="K545" s="16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23"/>
      <c r="Y545" s="24"/>
      <c r="Z545" s="24"/>
      <c r="AA545" s="24"/>
      <c r="AB545" s="24"/>
      <c r="AC545" s="22"/>
      <c r="AD545" s="22"/>
      <c r="AE545" s="22"/>
      <c r="AF545" s="22"/>
      <c r="AG545" s="22"/>
      <c r="AH545" s="22"/>
      <c r="AI545" s="22"/>
      <c r="AJ545" s="22"/>
      <c r="AK545" s="22"/>
      <c r="AL545" s="22"/>
      <c r="AM545" s="22"/>
      <c r="AN545" s="22"/>
      <c r="AO545" s="26">
        <f t="shared" si="17"/>
        <v>0</v>
      </c>
    </row>
    <row r="546" spans="1:41" ht="11.85" customHeight="1">
      <c r="A546" s="13"/>
      <c r="B546" s="21"/>
      <c r="C546" s="22"/>
      <c r="D546" s="22"/>
      <c r="E546" s="22"/>
      <c r="F546" s="3"/>
      <c r="G546" s="12"/>
      <c r="H546" s="3"/>
      <c r="I546" s="13">
        <f t="shared" si="16"/>
        <v>112</v>
      </c>
      <c r="J546" s="16"/>
      <c r="K546" s="16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23"/>
      <c r="Y546" s="24"/>
      <c r="Z546" s="24"/>
      <c r="AA546" s="24"/>
      <c r="AB546" s="24"/>
      <c r="AC546" s="22"/>
      <c r="AD546" s="22"/>
      <c r="AE546" s="22"/>
      <c r="AF546" s="22"/>
      <c r="AG546" s="22"/>
      <c r="AH546" s="22"/>
      <c r="AI546" s="22"/>
      <c r="AJ546" s="22"/>
      <c r="AK546" s="22"/>
      <c r="AL546" s="22"/>
      <c r="AM546" s="22"/>
      <c r="AN546" s="22"/>
      <c r="AO546" s="26">
        <f t="shared" si="17"/>
        <v>0</v>
      </c>
    </row>
    <row r="547" spans="1:41" ht="11.85" customHeight="1">
      <c r="A547" s="13"/>
      <c r="B547" s="21"/>
      <c r="C547" s="22"/>
      <c r="D547" s="22"/>
      <c r="E547" s="22"/>
      <c r="F547" s="3"/>
      <c r="G547" s="12"/>
      <c r="H547" s="3"/>
      <c r="I547" s="13">
        <f t="shared" si="16"/>
        <v>112</v>
      </c>
      <c r="J547" s="16"/>
      <c r="K547" s="16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23"/>
      <c r="Y547" s="24"/>
      <c r="Z547" s="24"/>
      <c r="AA547" s="24"/>
      <c r="AB547" s="24"/>
      <c r="AC547" s="22"/>
      <c r="AD547" s="22"/>
      <c r="AE547" s="22"/>
      <c r="AF547" s="22"/>
      <c r="AG547" s="22"/>
      <c r="AH547" s="22"/>
      <c r="AI547" s="22"/>
      <c r="AJ547" s="22"/>
      <c r="AK547" s="22"/>
      <c r="AL547" s="22"/>
      <c r="AM547" s="22"/>
      <c r="AN547" s="22"/>
      <c r="AO547" s="26">
        <f t="shared" si="17"/>
        <v>0</v>
      </c>
    </row>
    <row r="548" spans="1:41" ht="11.85" customHeight="1">
      <c r="A548" s="13"/>
      <c r="B548" s="21"/>
      <c r="C548" s="22"/>
      <c r="D548" s="22"/>
      <c r="E548" s="22"/>
      <c r="F548" s="3"/>
      <c r="G548" s="12"/>
      <c r="H548" s="3"/>
      <c r="I548" s="13">
        <f t="shared" si="16"/>
        <v>112</v>
      </c>
      <c r="J548" s="16"/>
      <c r="K548" s="16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23"/>
      <c r="Y548" s="24"/>
      <c r="Z548" s="24"/>
      <c r="AA548" s="24"/>
      <c r="AB548" s="24"/>
      <c r="AC548" s="22"/>
      <c r="AD548" s="22"/>
      <c r="AE548" s="22"/>
      <c r="AF548" s="22"/>
      <c r="AG548" s="22"/>
      <c r="AH548" s="22"/>
      <c r="AI548" s="22"/>
      <c r="AJ548" s="22"/>
      <c r="AK548" s="22"/>
      <c r="AL548" s="22"/>
      <c r="AM548" s="22"/>
      <c r="AN548" s="22"/>
      <c r="AO548" s="26">
        <f t="shared" si="17"/>
        <v>0</v>
      </c>
    </row>
    <row r="549" spans="1:41" ht="11.85" customHeight="1">
      <c r="A549" s="13"/>
      <c r="B549" s="21"/>
      <c r="C549" s="22"/>
      <c r="D549" s="22"/>
      <c r="E549" s="22"/>
      <c r="F549" s="3"/>
      <c r="G549" s="12"/>
      <c r="H549" s="3"/>
      <c r="I549" s="13">
        <f t="shared" si="16"/>
        <v>112</v>
      </c>
      <c r="J549" s="16"/>
      <c r="K549" s="16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23"/>
      <c r="Y549" s="24"/>
      <c r="Z549" s="24"/>
      <c r="AA549" s="24"/>
      <c r="AB549" s="24"/>
      <c r="AC549" s="22"/>
      <c r="AD549" s="22"/>
      <c r="AE549" s="22"/>
      <c r="AF549" s="22"/>
      <c r="AG549" s="22"/>
      <c r="AH549" s="22"/>
      <c r="AI549" s="22"/>
      <c r="AJ549" s="22"/>
      <c r="AK549" s="22"/>
      <c r="AL549" s="22"/>
      <c r="AM549" s="22"/>
      <c r="AN549" s="22"/>
      <c r="AO549" s="26">
        <f t="shared" si="17"/>
        <v>0</v>
      </c>
    </row>
    <row r="550" spans="1:41" ht="11.85" customHeight="1">
      <c r="A550" s="13"/>
      <c r="B550" s="21"/>
      <c r="C550" s="22"/>
      <c r="D550" s="22"/>
      <c r="E550" s="22"/>
      <c r="F550" s="3"/>
      <c r="G550" s="12"/>
      <c r="H550" s="3"/>
      <c r="I550" s="13">
        <f t="shared" si="16"/>
        <v>112</v>
      </c>
      <c r="J550" s="16"/>
      <c r="K550" s="16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23"/>
      <c r="Y550" s="24"/>
      <c r="Z550" s="24"/>
      <c r="AA550" s="24"/>
      <c r="AB550" s="24"/>
      <c r="AC550" s="22"/>
      <c r="AD550" s="22"/>
      <c r="AE550" s="22"/>
      <c r="AF550" s="22"/>
      <c r="AG550" s="22"/>
      <c r="AH550" s="22"/>
      <c r="AI550" s="22"/>
      <c r="AJ550" s="22"/>
      <c r="AK550" s="22"/>
      <c r="AL550" s="22"/>
      <c r="AM550" s="22"/>
      <c r="AN550" s="22"/>
      <c r="AO550" s="26">
        <f t="shared" si="17"/>
        <v>0</v>
      </c>
    </row>
    <row r="551" spans="1:41" ht="11.85" customHeight="1">
      <c r="A551" s="13"/>
      <c r="B551" s="21"/>
      <c r="C551" s="22"/>
      <c r="D551" s="22"/>
      <c r="E551" s="22"/>
      <c r="F551" s="3"/>
      <c r="G551" s="12"/>
      <c r="H551" s="3"/>
      <c r="I551" s="13">
        <f t="shared" si="16"/>
        <v>112</v>
      </c>
      <c r="J551" s="16"/>
      <c r="K551" s="16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23"/>
      <c r="Y551" s="24"/>
      <c r="Z551" s="24"/>
      <c r="AA551" s="24"/>
      <c r="AB551" s="24"/>
      <c r="AC551" s="22"/>
      <c r="AD551" s="22"/>
      <c r="AE551" s="22"/>
      <c r="AF551" s="22"/>
      <c r="AG551" s="22"/>
      <c r="AH551" s="22"/>
      <c r="AI551" s="22"/>
      <c r="AJ551" s="22"/>
      <c r="AK551" s="22"/>
      <c r="AL551" s="22"/>
      <c r="AM551" s="22"/>
      <c r="AN551" s="22"/>
      <c r="AO551" s="26">
        <f t="shared" si="17"/>
        <v>0</v>
      </c>
    </row>
    <row r="552" spans="1:41" ht="11.85" customHeight="1">
      <c r="A552" s="13"/>
      <c r="B552" s="21"/>
      <c r="C552" s="22"/>
      <c r="D552" s="22"/>
      <c r="E552" s="22"/>
      <c r="F552" s="3"/>
      <c r="G552" s="12"/>
      <c r="H552" s="3"/>
      <c r="I552" s="13">
        <f t="shared" si="16"/>
        <v>112</v>
      </c>
      <c r="J552" s="16"/>
      <c r="K552" s="16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23"/>
      <c r="Y552" s="24"/>
      <c r="Z552" s="24"/>
      <c r="AA552" s="24"/>
      <c r="AB552" s="24"/>
      <c r="AC552" s="22"/>
      <c r="AD552" s="22"/>
      <c r="AE552" s="22"/>
      <c r="AF552" s="22"/>
      <c r="AG552" s="22"/>
      <c r="AH552" s="22"/>
      <c r="AI552" s="22"/>
      <c r="AJ552" s="22"/>
      <c r="AK552" s="22"/>
      <c r="AL552" s="22"/>
      <c r="AM552" s="22"/>
      <c r="AN552" s="22"/>
      <c r="AO552" s="26">
        <f t="shared" si="17"/>
        <v>0</v>
      </c>
    </row>
    <row r="553" spans="1:41" ht="11.85" customHeight="1">
      <c r="A553" s="13"/>
      <c r="B553" s="21"/>
      <c r="C553" s="22"/>
      <c r="D553" s="22"/>
      <c r="E553" s="22"/>
      <c r="F553" s="3"/>
      <c r="G553" s="12"/>
      <c r="H553" s="3"/>
      <c r="I553" s="13">
        <f t="shared" si="16"/>
        <v>112</v>
      </c>
      <c r="J553" s="16"/>
      <c r="K553" s="16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23"/>
      <c r="Y553" s="24"/>
      <c r="Z553" s="24"/>
      <c r="AA553" s="24"/>
      <c r="AB553" s="24"/>
      <c r="AC553" s="22"/>
      <c r="AD553" s="22"/>
      <c r="AE553" s="22"/>
      <c r="AF553" s="22"/>
      <c r="AG553" s="22"/>
      <c r="AH553" s="22"/>
      <c r="AI553" s="22"/>
      <c r="AJ553" s="22"/>
      <c r="AK553" s="22"/>
      <c r="AL553" s="22"/>
      <c r="AM553" s="22"/>
      <c r="AN553" s="22"/>
      <c r="AO553" s="26">
        <f t="shared" si="17"/>
        <v>0</v>
      </c>
    </row>
    <row r="554" spans="1:41" ht="11.85" customHeight="1">
      <c r="A554" s="13"/>
      <c r="B554" s="21"/>
      <c r="C554" s="22"/>
      <c r="D554" s="22"/>
      <c r="E554" s="22"/>
      <c r="F554" s="3"/>
      <c r="G554" s="12"/>
      <c r="H554" s="3"/>
      <c r="I554" s="13">
        <f t="shared" si="16"/>
        <v>112</v>
      </c>
      <c r="J554" s="16"/>
      <c r="K554" s="16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23"/>
      <c r="Y554" s="24"/>
      <c r="Z554" s="24"/>
      <c r="AA554" s="24"/>
      <c r="AB554" s="24"/>
      <c r="AC554" s="22"/>
      <c r="AD554" s="22"/>
      <c r="AE554" s="22"/>
      <c r="AF554" s="22"/>
      <c r="AG554" s="22"/>
      <c r="AH554" s="22"/>
      <c r="AI554" s="22"/>
      <c r="AJ554" s="22"/>
      <c r="AK554" s="22"/>
      <c r="AL554" s="22"/>
      <c r="AM554" s="22"/>
      <c r="AN554" s="22"/>
      <c r="AO554" s="26">
        <f t="shared" si="17"/>
        <v>0</v>
      </c>
    </row>
    <row r="555" spans="1:41" ht="11.85" customHeight="1">
      <c r="A555" s="13"/>
      <c r="B555" s="21"/>
      <c r="C555" s="22"/>
      <c r="D555" s="22"/>
      <c r="E555" s="22"/>
      <c r="F555" s="3"/>
      <c r="G555" s="12"/>
      <c r="H555" s="3"/>
      <c r="I555" s="13">
        <f t="shared" si="16"/>
        <v>112</v>
      </c>
      <c r="J555" s="16"/>
      <c r="K555" s="16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23"/>
      <c r="Y555" s="24"/>
      <c r="Z555" s="24"/>
      <c r="AA555" s="24"/>
      <c r="AB555" s="24"/>
      <c r="AC555" s="22"/>
      <c r="AD555" s="22"/>
      <c r="AE555" s="22"/>
      <c r="AF555" s="22"/>
      <c r="AG555" s="22"/>
      <c r="AH555" s="22"/>
      <c r="AI555" s="22"/>
      <c r="AJ555" s="22"/>
      <c r="AK555" s="22"/>
      <c r="AL555" s="22"/>
      <c r="AM555" s="22"/>
      <c r="AN555" s="22"/>
      <c r="AO555" s="26">
        <f t="shared" si="17"/>
        <v>0</v>
      </c>
    </row>
    <row r="556" spans="1:41" ht="11.85" customHeight="1">
      <c r="A556" s="13"/>
      <c r="B556" s="21"/>
      <c r="C556" s="22"/>
      <c r="D556" s="22"/>
      <c r="E556" s="22"/>
      <c r="F556" s="3"/>
      <c r="G556" s="12"/>
      <c r="H556" s="3"/>
      <c r="I556" s="13">
        <f t="shared" si="16"/>
        <v>112</v>
      </c>
      <c r="J556" s="16"/>
      <c r="K556" s="16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23"/>
      <c r="Y556" s="24"/>
      <c r="Z556" s="24"/>
      <c r="AA556" s="24"/>
      <c r="AB556" s="24"/>
      <c r="AC556" s="22"/>
      <c r="AD556" s="22"/>
      <c r="AE556" s="22"/>
      <c r="AF556" s="22"/>
      <c r="AG556" s="22"/>
      <c r="AH556" s="22"/>
      <c r="AI556" s="22"/>
      <c r="AJ556" s="22"/>
      <c r="AK556" s="22"/>
      <c r="AL556" s="22"/>
      <c r="AM556" s="22"/>
      <c r="AN556" s="22"/>
      <c r="AO556" s="26">
        <f t="shared" si="17"/>
        <v>0</v>
      </c>
    </row>
    <row r="557" spans="1:41" ht="11.85" customHeight="1">
      <c r="A557" s="13"/>
      <c r="B557" s="21"/>
      <c r="C557" s="22"/>
      <c r="D557" s="22"/>
      <c r="E557" s="22"/>
      <c r="F557" s="3"/>
      <c r="G557" s="12"/>
      <c r="H557" s="3"/>
      <c r="I557" s="13">
        <f t="shared" si="16"/>
        <v>112</v>
      </c>
      <c r="J557" s="16"/>
      <c r="K557" s="16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23"/>
      <c r="Y557" s="24"/>
      <c r="Z557" s="24"/>
      <c r="AA557" s="24"/>
      <c r="AB557" s="24"/>
      <c r="AC557" s="22"/>
      <c r="AD557" s="22"/>
      <c r="AE557" s="22"/>
      <c r="AF557" s="22"/>
      <c r="AG557" s="22"/>
      <c r="AH557" s="22"/>
      <c r="AI557" s="22"/>
      <c r="AJ557" s="22"/>
      <c r="AK557" s="22"/>
      <c r="AL557" s="22"/>
      <c r="AM557" s="22"/>
      <c r="AN557" s="22"/>
      <c r="AO557" s="26">
        <f t="shared" si="17"/>
        <v>0</v>
      </c>
    </row>
    <row r="558" spans="1:41" ht="11.85" customHeight="1">
      <c r="A558" s="13"/>
      <c r="B558" s="21"/>
      <c r="C558" s="22"/>
      <c r="D558" s="22"/>
      <c r="E558" s="22"/>
      <c r="F558" s="34"/>
      <c r="G558" s="12"/>
      <c r="H558" s="34"/>
      <c r="I558" s="13">
        <f t="shared" si="16"/>
        <v>112</v>
      </c>
      <c r="J558" s="16"/>
      <c r="K558" s="16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23"/>
      <c r="Y558" s="24"/>
      <c r="Z558" s="24"/>
      <c r="AA558" s="24"/>
      <c r="AB558" s="24"/>
      <c r="AC558" s="22"/>
      <c r="AD558" s="22"/>
      <c r="AE558" s="22"/>
      <c r="AF558" s="22"/>
      <c r="AG558" s="22"/>
      <c r="AH558" s="22"/>
      <c r="AI558" s="22"/>
      <c r="AJ558" s="22"/>
      <c r="AK558" s="22"/>
      <c r="AL558" s="22"/>
      <c r="AM558" s="22"/>
      <c r="AN558" s="22"/>
      <c r="AO558" s="26">
        <f t="shared" si="17"/>
        <v>0</v>
      </c>
    </row>
    <row r="559" spans="1:41" ht="11.85" customHeight="1">
      <c r="A559" s="13"/>
      <c r="B559" s="21"/>
      <c r="C559" s="22"/>
      <c r="D559" s="22"/>
      <c r="E559" s="22"/>
      <c r="F559" s="34"/>
      <c r="G559" s="12"/>
      <c r="H559" s="34"/>
      <c r="I559" s="13">
        <f t="shared" si="16"/>
        <v>112</v>
      </c>
      <c r="J559" s="16"/>
      <c r="K559" s="16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23"/>
      <c r="Y559" s="24"/>
      <c r="Z559" s="24"/>
      <c r="AA559" s="24"/>
      <c r="AB559" s="24"/>
      <c r="AC559" s="22"/>
      <c r="AD559" s="22"/>
      <c r="AE559" s="22"/>
      <c r="AF559" s="22"/>
      <c r="AG559" s="22"/>
      <c r="AH559" s="22"/>
      <c r="AI559" s="22"/>
      <c r="AJ559" s="22"/>
      <c r="AK559" s="22"/>
      <c r="AL559" s="22"/>
      <c r="AM559" s="22"/>
      <c r="AN559" s="22"/>
      <c r="AO559" s="26">
        <f t="shared" si="17"/>
        <v>0</v>
      </c>
    </row>
    <row r="560" spans="1:41" ht="11.85" customHeight="1">
      <c r="A560" s="13"/>
      <c r="B560" s="21"/>
      <c r="C560" s="22"/>
      <c r="D560" s="22"/>
      <c r="E560" s="22"/>
      <c r="F560" s="34"/>
      <c r="G560" s="12"/>
      <c r="H560" s="34"/>
      <c r="I560" s="13">
        <f t="shared" si="16"/>
        <v>112</v>
      </c>
      <c r="J560" s="16"/>
      <c r="K560" s="16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23"/>
      <c r="Y560" s="24"/>
      <c r="Z560" s="24"/>
      <c r="AA560" s="24"/>
      <c r="AB560" s="24"/>
      <c r="AC560" s="22"/>
      <c r="AD560" s="22"/>
      <c r="AE560" s="22"/>
      <c r="AF560" s="22"/>
      <c r="AG560" s="22"/>
      <c r="AH560" s="22"/>
      <c r="AI560" s="22"/>
      <c r="AJ560" s="22"/>
      <c r="AK560" s="22"/>
      <c r="AL560" s="22"/>
      <c r="AM560" s="22"/>
      <c r="AN560" s="22"/>
      <c r="AO560" s="26">
        <f t="shared" si="17"/>
        <v>0</v>
      </c>
    </row>
    <row r="561" spans="1:41" ht="11.85" customHeight="1">
      <c r="A561" s="13"/>
      <c r="B561" s="21"/>
      <c r="C561" s="22"/>
      <c r="D561" s="22"/>
      <c r="E561" s="22"/>
      <c r="F561" s="34"/>
      <c r="G561" s="12"/>
      <c r="H561" s="34"/>
      <c r="I561" s="13">
        <f t="shared" si="16"/>
        <v>112</v>
      </c>
      <c r="J561" s="16"/>
      <c r="K561" s="16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23"/>
      <c r="Y561" s="24"/>
      <c r="Z561" s="24"/>
      <c r="AA561" s="24"/>
      <c r="AB561" s="24"/>
      <c r="AC561" s="22"/>
      <c r="AD561" s="22"/>
      <c r="AE561" s="22"/>
      <c r="AF561" s="22"/>
      <c r="AG561" s="22"/>
      <c r="AH561" s="22"/>
      <c r="AI561" s="22"/>
      <c r="AJ561" s="22"/>
      <c r="AK561" s="22"/>
      <c r="AL561" s="22"/>
      <c r="AM561" s="22"/>
      <c r="AN561" s="22"/>
      <c r="AO561" s="26">
        <f t="shared" si="17"/>
        <v>0</v>
      </c>
    </row>
    <row r="562" spans="1:41" ht="11.85" customHeight="1">
      <c r="A562" s="13"/>
      <c r="B562" s="21"/>
      <c r="C562" s="22"/>
      <c r="D562" s="22"/>
      <c r="E562" s="22"/>
      <c r="F562" s="34"/>
      <c r="G562" s="12"/>
      <c r="H562" s="34"/>
      <c r="I562" s="13">
        <f t="shared" si="16"/>
        <v>112</v>
      </c>
      <c r="J562" s="16"/>
      <c r="K562" s="16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23"/>
      <c r="Y562" s="24"/>
      <c r="Z562" s="24"/>
      <c r="AA562" s="24"/>
      <c r="AB562" s="24"/>
      <c r="AC562" s="22"/>
      <c r="AD562" s="22"/>
      <c r="AE562" s="22"/>
      <c r="AF562" s="22"/>
      <c r="AG562" s="22"/>
      <c r="AH562" s="22"/>
      <c r="AI562" s="22"/>
      <c r="AJ562" s="22"/>
      <c r="AK562" s="22"/>
      <c r="AL562" s="22"/>
      <c r="AM562" s="22"/>
      <c r="AN562" s="22"/>
      <c r="AO562" s="26">
        <f t="shared" si="17"/>
        <v>0</v>
      </c>
    </row>
    <row r="563" spans="1:41" ht="11.85" customHeight="1">
      <c r="A563" s="13"/>
      <c r="B563" s="21"/>
      <c r="C563" s="22"/>
      <c r="D563" s="22"/>
      <c r="E563" s="22"/>
      <c r="F563" s="34"/>
      <c r="G563" s="12"/>
      <c r="H563" s="34"/>
      <c r="I563" s="13">
        <f t="shared" si="16"/>
        <v>112</v>
      </c>
      <c r="J563" s="16"/>
      <c r="K563" s="16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23"/>
      <c r="Y563" s="24"/>
      <c r="Z563" s="24"/>
      <c r="AA563" s="24"/>
      <c r="AB563" s="24"/>
      <c r="AC563" s="22"/>
      <c r="AD563" s="22"/>
      <c r="AE563" s="22"/>
      <c r="AF563" s="22"/>
      <c r="AG563" s="22"/>
      <c r="AH563" s="22"/>
      <c r="AI563" s="22"/>
      <c r="AJ563" s="22"/>
      <c r="AK563" s="22"/>
      <c r="AL563" s="22"/>
      <c r="AM563" s="22"/>
      <c r="AN563" s="22"/>
      <c r="AO563" s="26">
        <f t="shared" si="17"/>
        <v>0</v>
      </c>
    </row>
    <row r="564" spans="1:41" ht="11.85" customHeight="1">
      <c r="A564" s="13"/>
      <c r="B564" s="21"/>
      <c r="C564" s="22"/>
      <c r="D564" s="22"/>
      <c r="E564" s="22"/>
      <c r="F564" s="34"/>
      <c r="G564" s="12"/>
      <c r="H564" s="34"/>
      <c r="I564" s="13">
        <f t="shared" si="16"/>
        <v>112</v>
      </c>
      <c r="J564" s="16"/>
      <c r="K564" s="16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23"/>
      <c r="Y564" s="24"/>
      <c r="Z564" s="24"/>
      <c r="AA564" s="24"/>
      <c r="AB564" s="24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  <c r="AM564" s="22"/>
      <c r="AN564" s="22"/>
      <c r="AO564" s="26">
        <f t="shared" si="17"/>
        <v>0</v>
      </c>
    </row>
    <row r="565" spans="1:41" ht="11.85" customHeight="1">
      <c r="A565" s="13"/>
      <c r="B565" s="21"/>
      <c r="C565" s="22"/>
      <c r="D565" s="22"/>
      <c r="E565" s="22"/>
      <c r="F565" s="34"/>
      <c r="G565" s="12"/>
      <c r="H565" s="34"/>
      <c r="I565" s="13">
        <f t="shared" si="16"/>
        <v>112</v>
      </c>
      <c r="J565" s="16"/>
      <c r="K565" s="16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23"/>
      <c r="Y565" s="24"/>
      <c r="Z565" s="24"/>
      <c r="AA565" s="24"/>
      <c r="AB565" s="24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  <c r="AM565" s="22"/>
      <c r="AN565" s="22"/>
      <c r="AO565" s="26">
        <f t="shared" si="17"/>
        <v>0</v>
      </c>
    </row>
    <row r="566" spans="1:41" ht="11.85" customHeight="1">
      <c r="A566" s="13"/>
      <c r="B566" s="21"/>
      <c r="C566" s="22"/>
      <c r="D566" s="22"/>
      <c r="E566" s="22"/>
      <c r="F566" s="34"/>
      <c r="G566" s="12"/>
      <c r="H566" s="34"/>
      <c r="I566" s="13">
        <f t="shared" si="16"/>
        <v>112</v>
      </c>
      <c r="J566" s="16"/>
      <c r="K566" s="16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23"/>
      <c r="Y566" s="24"/>
      <c r="Z566" s="24"/>
      <c r="AA566" s="24"/>
      <c r="AB566" s="24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  <c r="AM566" s="22"/>
      <c r="AN566" s="22"/>
      <c r="AO566" s="26">
        <f t="shared" si="17"/>
        <v>0</v>
      </c>
    </row>
    <row r="567" spans="1:41" ht="11.85" customHeight="1">
      <c r="A567" s="13"/>
      <c r="B567" s="21"/>
      <c r="C567" s="22"/>
      <c r="D567" s="22"/>
      <c r="E567" s="22"/>
      <c r="F567" s="34"/>
      <c r="G567" s="12"/>
      <c r="H567" s="34"/>
      <c r="I567" s="13">
        <f t="shared" si="16"/>
        <v>112</v>
      </c>
      <c r="J567" s="16"/>
      <c r="K567" s="16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23"/>
      <c r="Y567" s="24"/>
      <c r="Z567" s="24"/>
      <c r="AA567" s="24"/>
      <c r="AB567" s="24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  <c r="AM567" s="22"/>
      <c r="AN567" s="22"/>
      <c r="AO567" s="26">
        <f t="shared" si="17"/>
        <v>0</v>
      </c>
    </row>
    <row r="568" spans="1:41" ht="11.85" customHeight="1">
      <c r="A568" s="13"/>
      <c r="B568" s="21"/>
      <c r="C568" s="22"/>
      <c r="D568" s="22"/>
      <c r="E568" s="22"/>
      <c r="F568" s="3"/>
      <c r="G568" s="12"/>
      <c r="H568" s="3"/>
      <c r="I568" s="13">
        <f t="shared" si="16"/>
        <v>112</v>
      </c>
      <c r="J568" s="16"/>
      <c r="K568" s="16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23"/>
      <c r="Y568" s="24"/>
      <c r="Z568" s="24"/>
      <c r="AA568" s="24"/>
      <c r="AB568" s="24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  <c r="AM568" s="22"/>
      <c r="AN568" s="22"/>
      <c r="AO568" s="26">
        <f t="shared" si="17"/>
        <v>0</v>
      </c>
    </row>
    <row r="569" spans="1:41" ht="11.85" customHeight="1">
      <c r="A569" s="13"/>
      <c r="B569" s="21"/>
      <c r="C569" s="22"/>
      <c r="D569" s="22"/>
      <c r="E569" s="22"/>
      <c r="F569" s="3"/>
      <c r="G569" s="12"/>
      <c r="H569" s="3"/>
      <c r="I569" s="13">
        <f t="shared" si="16"/>
        <v>112</v>
      </c>
      <c r="J569" s="16"/>
      <c r="K569" s="16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23"/>
      <c r="Y569" s="24"/>
      <c r="Z569" s="24"/>
      <c r="AA569" s="24"/>
      <c r="AB569" s="24"/>
      <c r="AC569" s="22"/>
      <c r="AD569" s="22"/>
      <c r="AE569" s="22"/>
      <c r="AF569" s="22"/>
      <c r="AG569" s="22"/>
      <c r="AH569" s="22"/>
      <c r="AI569" s="22"/>
      <c r="AJ569" s="22"/>
      <c r="AK569" s="22"/>
      <c r="AL569" s="22"/>
      <c r="AM569" s="22"/>
      <c r="AN569" s="22"/>
      <c r="AO569" s="26">
        <f t="shared" si="17"/>
        <v>0</v>
      </c>
    </row>
    <row r="570" spans="1:41" ht="11.85" customHeight="1">
      <c r="A570" s="13"/>
      <c r="B570" s="21"/>
      <c r="C570" s="22"/>
      <c r="D570" s="22"/>
      <c r="E570" s="22"/>
      <c r="F570" s="3"/>
      <c r="G570" s="12"/>
      <c r="H570" s="3"/>
      <c r="I570" s="13">
        <f t="shared" si="16"/>
        <v>112</v>
      </c>
      <c r="J570" s="16"/>
      <c r="K570" s="16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23"/>
      <c r="Y570" s="24"/>
      <c r="Z570" s="24"/>
      <c r="AA570" s="24"/>
      <c r="AB570" s="24"/>
      <c r="AC570" s="22"/>
      <c r="AD570" s="22"/>
      <c r="AE570" s="22"/>
      <c r="AF570" s="22"/>
      <c r="AG570" s="22"/>
      <c r="AH570" s="22"/>
      <c r="AI570" s="22"/>
      <c r="AJ570" s="22"/>
      <c r="AK570" s="22"/>
      <c r="AL570" s="22"/>
      <c r="AM570" s="22"/>
      <c r="AN570" s="22"/>
      <c r="AO570" s="26">
        <f t="shared" si="17"/>
        <v>0</v>
      </c>
    </row>
    <row r="571" spans="1:41" ht="11.85" customHeight="1">
      <c r="A571" s="13"/>
      <c r="B571" s="21"/>
      <c r="C571" s="22"/>
      <c r="D571" s="22"/>
      <c r="E571" s="22"/>
      <c r="F571" s="34"/>
      <c r="G571" s="12"/>
      <c r="H571" s="34"/>
      <c r="I571" s="13">
        <f t="shared" si="16"/>
        <v>112</v>
      </c>
      <c r="J571" s="16"/>
      <c r="K571" s="16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23"/>
      <c r="Y571" s="24"/>
      <c r="Z571" s="24"/>
      <c r="AA571" s="24"/>
      <c r="AB571" s="24"/>
      <c r="AC571" s="22"/>
      <c r="AD571" s="22"/>
      <c r="AE571" s="22"/>
      <c r="AF571" s="22"/>
      <c r="AG571" s="22"/>
      <c r="AH571" s="22"/>
      <c r="AI571" s="22"/>
      <c r="AJ571" s="22"/>
      <c r="AK571" s="22"/>
      <c r="AL571" s="22"/>
      <c r="AM571" s="22"/>
      <c r="AN571" s="22"/>
      <c r="AO571" s="26">
        <f t="shared" si="17"/>
        <v>0</v>
      </c>
    </row>
    <row r="572" spans="1:41" ht="11.85" customHeight="1">
      <c r="A572" s="13"/>
      <c r="B572" s="21"/>
      <c r="C572" s="22"/>
      <c r="D572" s="22"/>
      <c r="E572" s="22"/>
      <c r="F572" s="34"/>
      <c r="G572" s="12"/>
      <c r="H572" s="34"/>
      <c r="I572" s="13">
        <f t="shared" si="16"/>
        <v>112</v>
      </c>
      <c r="J572" s="16"/>
      <c r="K572" s="16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23"/>
      <c r="Y572" s="24"/>
      <c r="Z572" s="24"/>
      <c r="AA572" s="24"/>
      <c r="AB572" s="24"/>
      <c r="AC572" s="22"/>
      <c r="AD572" s="22"/>
      <c r="AE572" s="22"/>
      <c r="AF572" s="22"/>
      <c r="AG572" s="22"/>
      <c r="AH572" s="22"/>
      <c r="AI572" s="22"/>
      <c r="AJ572" s="22"/>
      <c r="AK572" s="22"/>
      <c r="AL572" s="22"/>
      <c r="AM572" s="22"/>
      <c r="AN572" s="22"/>
      <c r="AO572" s="26">
        <f t="shared" si="17"/>
        <v>0</v>
      </c>
    </row>
    <row r="573" spans="1:41" ht="11.85" customHeight="1">
      <c r="A573" s="13"/>
      <c r="B573" s="21"/>
      <c r="C573" s="22"/>
      <c r="D573" s="22"/>
      <c r="E573" s="22"/>
      <c r="F573" s="3"/>
      <c r="G573" s="12"/>
      <c r="H573" s="3"/>
      <c r="I573" s="13">
        <f t="shared" si="16"/>
        <v>112</v>
      </c>
      <c r="J573" s="16"/>
      <c r="K573" s="16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23"/>
      <c r="Y573" s="24"/>
      <c r="Z573" s="24"/>
      <c r="AA573" s="24"/>
      <c r="AB573" s="24"/>
      <c r="AC573" s="22"/>
      <c r="AD573" s="22"/>
      <c r="AE573" s="22"/>
      <c r="AF573" s="22"/>
      <c r="AG573" s="22"/>
      <c r="AH573" s="22"/>
      <c r="AI573" s="22"/>
      <c r="AJ573" s="22"/>
      <c r="AK573" s="22"/>
      <c r="AL573" s="22"/>
      <c r="AM573" s="22"/>
      <c r="AN573" s="22"/>
      <c r="AO573" s="26">
        <f t="shared" si="17"/>
        <v>0</v>
      </c>
    </row>
    <row r="574" spans="1:41" ht="11.85" customHeight="1">
      <c r="A574" s="13"/>
      <c r="B574" s="21"/>
      <c r="C574" s="22"/>
      <c r="D574" s="22"/>
      <c r="E574" s="22"/>
      <c r="F574" s="34"/>
      <c r="G574" s="12"/>
      <c r="H574" s="34"/>
      <c r="I574" s="13">
        <f t="shared" si="16"/>
        <v>112</v>
      </c>
      <c r="J574" s="16"/>
      <c r="K574" s="16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23"/>
      <c r="Y574" s="24"/>
      <c r="Z574" s="24"/>
      <c r="AA574" s="24"/>
      <c r="AB574" s="24"/>
      <c r="AC574" s="22"/>
      <c r="AD574" s="22"/>
      <c r="AE574" s="22"/>
      <c r="AF574" s="22"/>
      <c r="AG574" s="22"/>
      <c r="AH574" s="22"/>
      <c r="AI574" s="22"/>
      <c r="AJ574" s="22"/>
      <c r="AK574" s="22"/>
      <c r="AL574" s="22"/>
      <c r="AM574" s="22"/>
      <c r="AN574" s="22"/>
      <c r="AO574" s="26">
        <f t="shared" si="17"/>
        <v>0</v>
      </c>
    </row>
    <row r="575" spans="1:41" ht="11.85" customHeight="1">
      <c r="A575" s="13"/>
      <c r="B575" s="21"/>
      <c r="C575" s="22"/>
      <c r="D575" s="22"/>
      <c r="E575" s="22"/>
      <c r="F575" s="34"/>
      <c r="G575" s="12"/>
      <c r="H575" s="34"/>
      <c r="I575" s="13">
        <f t="shared" si="16"/>
        <v>112</v>
      </c>
      <c r="J575" s="16"/>
      <c r="K575" s="16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23"/>
      <c r="Y575" s="24"/>
      <c r="Z575" s="24"/>
      <c r="AA575" s="24"/>
      <c r="AB575" s="24"/>
      <c r="AC575" s="22"/>
      <c r="AD575" s="22"/>
      <c r="AE575" s="22"/>
      <c r="AF575" s="22"/>
      <c r="AG575" s="22"/>
      <c r="AH575" s="22"/>
      <c r="AI575" s="22"/>
      <c r="AJ575" s="22"/>
      <c r="AK575" s="22"/>
      <c r="AL575" s="22"/>
      <c r="AM575" s="22"/>
      <c r="AN575" s="22"/>
      <c r="AO575" s="26">
        <f t="shared" si="17"/>
        <v>0</v>
      </c>
    </row>
    <row r="576" spans="1:41" ht="11.85" customHeight="1">
      <c r="A576" s="13"/>
      <c r="B576" s="21"/>
      <c r="C576" s="22"/>
      <c r="D576" s="22"/>
      <c r="E576" s="22"/>
      <c r="F576" s="34"/>
      <c r="G576" s="12"/>
      <c r="H576" s="34"/>
      <c r="I576" s="13">
        <f t="shared" si="16"/>
        <v>112</v>
      </c>
      <c r="J576" s="16"/>
      <c r="K576" s="16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23"/>
      <c r="Y576" s="24"/>
      <c r="Z576" s="24"/>
      <c r="AA576" s="24"/>
      <c r="AB576" s="24"/>
      <c r="AC576" s="22"/>
      <c r="AD576" s="22"/>
      <c r="AE576" s="22"/>
      <c r="AF576" s="22"/>
      <c r="AG576" s="22"/>
      <c r="AH576" s="22"/>
      <c r="AI576" s="22"/>
      <c r="AJ576" s="22"/>
      <c r="AK576" s="22"/>
      <c r="AL576" s="22"/>
      <c r="AM576" s="22"/>
      <c r="AN576" s="22"/>
      <c r="AO576" s="26">
        <f t="shared" si="17"/>
        <v>0</v>
      </c>
    </row>
    <row r="577" spans="1:41" ht="11.85" customHeight="1">
      <c r="A577" s="13"/>
      <c r="B577" s="21"/>
      <c r="C577" s="22"/>
      <c r="D577" s="22"/>
      <c r="E577" s="22"/>
      <c r="F577" s="34"/>
      <c r="G577" s="12"/>
      <c r="H577" s="34"/>
      <c r="I577" s="13">
        <f t="shared" si="16"/>
        <v>112</v>
      </c>
      <c r="J577" s="16"/>
      <c r="K577" s="16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23"/>
      <c r="Y577" s="24"/>
      <c r="Z577" s="24"/>
      <c r="AA577" s="24"/>
      <c r="AB577" s="24"/>
      <c r="AC577" s="22"/>
      <c r="AD577" s="22"/>
      <c r="AE577" s="22"/>
      <c r="AF577" s="22"/>
      <c r="AG577" s="22"/>
      <c r="AH577" s="22"/>
      <c r="AI577" s="22"/>
      <c r="AJ577" s="22"/>
      <c r="AK577" s="22"/>
      <c r="AL577" s="22"/>
      <c r="AM577" s="22"/>
      <c r="AN577" s="22"/>
      <c r="AO577" s="26">
        <f t="shared" si="17"/>
        <v>0</v>
      </c>
    </row>
    <row r="578" spans="1:41" ht="11.85" customHeight="1">
      <c r="A578" s="13"/>
      <c r="B578" s="21"/>
      <c r="C578" s="22"/>
      <c r="D578" s="22"/>
      <c r="E578" s="22"/>
      <c r="F578" s="34"/>
      <c r="G578" s="12"/>
      <c r="H578" s="34"/>
      <c r="I578" s="13">
        <f t="shared" si="16"/>
        <v>112</v>
      </c>
      <c r="J578" s="16"/>
      <c r="K578" s="16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23"/>
      <c r="Y578" s="24"/>
      <c r="Z578" s="24"/>
      <c r="AA578" s="24"/>
      <c r="AB578" s="24"/>
      <c r="AC578" s="22"/>
      <c r="AD578" s="22"/>
      <c r="AE578" s="22"/>
      <c r="AF578" s="22"/>
      <c r="AG578" s="22"/>
      <c r="AH578" s="22"/>
      <c r="AI578" s="22"/>
      <c r="AJ578" s="22"/>
      <c r="AK578" s="22"/>
      <c r="AL578" s="22"/>
      <c r="AM578" s="22"/>
      <c r="AN578" s="22"/>
      <c r="AO578" s="26">
        <f t="shared" si="17"/>
        <v>0</v>
      </c>
    </row>
    <row r="579" spans="1:41" ht="11.85" customHeight="1">
      <c r="A579" s="13"/>
      <c r="B579" s="21"/>
      <c r="C579" s="22"/>
      <c r="D579" s="22"/>
      <c r="E579" s="22"/>
      <c r="F579" s="34"/>
      <c r="G579" s="12"/>
      <c r="H579" s="34"/>
      <c r="I579" s="13">
        <f t="shared" ref="I579:I642" si="18">(2012)-YEAR(H579)</f>
        <v>112</v>
      </c>
      <c r="J579" s="16"/>
      <c r="K579" s="16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23"/>
      <c r="Y579" s="24"/>
      <c r="Z579" s="24"/>
      <c r="AA579" s="24"/>
      <c r="AB579" s="24"/>
      <c r="AC579" s="22"/>
      <c r="AD579" s="22"/>
      <c r="AE579" s="22"/>
      <c r="AF579" s="22"/>
      <c r="AG579" s="22"/>
      <c r="AH579" s="22"/>
      <c r="AI579" s="22"/>
      <c r="AJ579" s="22"/>
      <c r="AK579" s="22"/>
      <c r="AL579" s="22"/>
      <c r="AM579" s="22"/>
      <c r="AN579" s="22"/>
      <c r="AO579" s="26">
        <f t="shared" si="17"/>
        <v>0</v>
      </c>
    </row>
    <row r="580" spans="1:41" ht="11.85" customHeight="1">
      <c r="A580" s="13"/>
      <c r="B580" s="21"/>
      <c r="C580" s="22"/>
      <c r="D580" s="22"/>
      <c r="E580" s="22"/>
      <c r="F580" s="34"/>
      <c r="G580" s="12"/>
      <c r="H580" s="34"/>
      <c r="I580" s="13">
        <f t="shared" si="18"/>
        <v>112</v>
      </c>
      <c r="J580" s="16"/>
      <c r="K580" s="16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23"/>
      <c r="Y580" s="24"/>
      <c r="Z580" s="24"/>
      <c r="AA580" s="24"/>
      <c r="AB580" s="24"/>
      <c r="AC580" s="22"/>
      <c r="AD580" s="22"/>
      <c r="AE580" s="22"/>
      <c r="AF580" s="22"/>
      <c r="AG580" s="22"/>
      <c r="AH580" s="22"/>
      <c r="AI580" s="22"/>
      <c r="AJ580" s="22"/>
      <c r="AK580" s="22"/>
      <c r="AL580" s="22"/>
      <c r="AM580" s="22"/>
      <c r="AN580" s="22"/>
      <c r="AO580" s="26">
        <f t="shared" si="17"/>
        <v>0</v>
      </c>
    </row>
    <row r="581" spans="1:41" ht="11.85" customHeight="1">
      <c r="A581" s="13"/>
      <c r="B581" s="21"/>
      <c r="C581" s="22"/>
      <c r="D581" s="22"/>
      <c r="E581" s="22"/>
      <c r="F581" s="34"/>
      <c r="G581" s="12"/>
      <c r="H581" s="34"/>
      <c r="I581" s="13">
        <f t="shared" si="18"/>
        <v>112</v>
      </c>
      <c r="J581" s="16"/>
      <c r="K581" s="16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23"/>
      <c r="Y581" s="24"/>
      <c r="Z581" s="24"/>
      <c r="AA581" s="24"/>
      <c r="AB581" s="24"/>
      <c r="AC581" s="22"/>
      <c r="AD581" s="22"/>
      <c r="AE581" s="22"/>
      <c r="AF581" s="22"/>
      <c r="AG581" s="22"/>
      <c r="AH581" s="22"/>
      <c r="AI581" s="22"/>
      <c r="AJ581" s="22"/>
      <c r="AK581" s="22"/>
      <c r="AL581" s="22"/>
      <c r="AM581" s="22"/>
      <c r="AN581" s="22"/>
      <c r="AO581" s="26">
        <f t="shared" ref="AO581:AO644" si="19">SUM(AC581:AN581)</f>
        <v>0</v>
      </c>
    </row>
    <row r="582" spans="1:41" ht="11.85" customHeight="1">
      <c r="A582" s="13"/>
      <c r="B582" s="21"/>
      <c r="C582" s="22"/>
      <c r="D582" s="22"/>
      <c r="E582" s="22"/>
      <c r="F582" s="34"/>
      <c r="G582" s="12"/>
      <c r="H582" s="34"/>
      <c r="I582" s="13">
        <f t="shared" si="18"/>
        <v>112</v>
      </c>
      <c r="J582" s="16"/>
      <c r="K582" s="16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23"/>
      <c r="Y582" s="24"/>
      <c r="Z582" s="24"/>
      <c r="AA582" s="24"/>
      <c r="AB582" s="24"/>
      <c r="AC582" s="22"/>
      <c r="AD582" s="22"/>
      <c r="AE582" s="22"/>
      <c r="AF582" s="22"/>
      <c r="AG582" s="22"/>
      <c r="AH582" s="22"/>
      <c r="AI582" s="22"/>
      <c r="AJ582" s="22"/>
      <c r="AK582" s="22"/>
      <c r="AL582" s="22"/>
      <c r="AM582" s="22"/>
      <c r="AN582" s="22"/>
      <c r="AO582" s="26">
        <f t="shared" si="19"/>
        <v>0</v>
      </c>
    </row>
    <row r="583" spans="1:41" ht="11.85" customHeight="1">
      <c r="A583" s="13"/>
      <c r="B583" s="21"/>
      <c r="C583" s="22"/>
      <c r="D583" s="22"/>
      <c r="E583" s="22"/>
      <c r="F583" s="34"/>
      <c r="G583" s="12"/>
      <c r="H583" s="34"/>
      <c r="I583" s="13">
        <f t="shared" si="18"/>
        <v>112</v>
      </c>
      <c r="J583" s="16"/>
      <c r="K583" s="16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23"/>
      <c r="Y583" s="24"/>
      <c r="Z583" s="24"/>
      <c r="AA583" s="24"/>
      <c r="AB583" s="24"/>
      <c r="AC583" s="22"/>
      <c r="AD583" s="22"/>
      <c r="AE583" s="22"/>
      <c r="AF583" s="22"/>
      <c r="AG583" s="22"/>
      <c r="AH583" s="22"/>
      <c r="AI583" s="22"/>
      <c r="AJ583" s="22"/>
      <c r="AK583" s="22"/>
      <c r="AL583" s="22"/>
      <c r="AM583" s="22"/>
      <c r="AN583" s="22"/>
      <c r="AO583" s="26">
        <f t="shared" si="19"/>
        <v>0</v>
      </c>
    </row>
    <row r="584" spans="1:41" ht="11.85" customHeight="1">
      <c r="A584" s="13"/>
      <c r="B584" s="21"/>
      <c r="C584" s="22"/>
      <c r="D584" s="22"/>
      <c r="E584" s="22"/>
      <c r="F584" s="34"/>
      <c r="G584" s="12"/>
      <c r="H584" s="34"/>
      <c r="I584" s="13">
        <f t="shared" si="18"/>
        <v>112</v>
      </c>
      <c r="J584" s="16"/>
      <c r="K584" s="16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23"/>
      <c r="Y584" s="24"/>
      <c r="Z584" s="24"/>
      <c r="AA584" s="24"/>
      <c r="AB584" s="24"/>
      <c r="AC584" s="22"/>
      <c r="AD584" s="22"/>
      <c r="AE584" s="22"/>
      <c r="AF584" s="22"/>
      <c r="AG584" s="22"/>
      <c r="AH584" s="22"/>
      <c r="AI584" s="22"/>
      <c r="AJ584" s="22"/>
      <c r="AK584" s="22"/>
      <c r="AL584" s="22"/>
      <c r="AM584" s="22"/>
      <c r="AN584" s="22"/>
      <c r="AO584" s="26">
        <f t="shared" si="19"/>
        <v>0</v>
      </c>
    </row>
    <row r="585" spans="1:41" ht="11.85" customHeight="1">
      <c r="A585" s="13"/>
      <c r="B585" s="21"/>
      <c r="C585" s="22"/>
      <c r="D585" s="22"/>
      <c r="E585" s="22"/>
      <c r="F585" s="34"/>
      <c r="G585" s="12"/>
      <c r="H585" s="34"/>
      <c r="I585" s="13">
        <f t="shared" si="18"/>
        <v>112</v>
      </c>
      <c r="J585" s="16"/>
      <c r="K585" s="16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23"/>
      <c r="Y585" s="24"/>
      <c r="Z585" s="24"/>
      <c r="AA585" s="24"/>
      <c r="AB585" s="24"/>
      <c r="AC585" s="22"/>
      <c r="AD585" s="22"/>
      <c r="AE585" s="22"/>
      <c r="AF585" s="22"/>
      <c r="AG585" s="22"/>
      <c r="AH585" s="22"/>
      <c r="AI585" s="22"/>
      <c r="AJ585" s="22"/>
      <c r="AK585" s="22"/>
      <c r="AL585" s="22"/>
      <c r="AM585" s="22"/>
      <c r="AN585" s="22"/>
      <c r="AO585" s="26">
        <f t="shared" si="19"/>
        <v>0</v>
      </c>
    </row>
    <row r="586" spans="1:41" ht="11.85" customHeight="1">
      <c r="A586" s="13"/>
      <c r="B586" s="21"/>
      <c r="C586" s="22"/>
      <c r="D586" s="22"/>
      <c r="E586" s="22"/>
      <c r="F586" s="34"/>
      <c r="G586" s="12"/>
      <c r="H586" s="34"/>
      <c r="I586" s="13">
        <f t="shared" si="18"/>
        <v>112</v>
      </c>
      <c r="J586" s="16"/>
      <c r="K586" s="16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23"/>
      <c r="Y586" s="24"/>
      <c r="Z586" s="24"/>
      <c r="AA586" s="24"/>
      <c r="AB586" s="24"/>
      <c r="AC586" s="22"/>
      <c r="AD586" s="22"/>
      <c r="AE586" s="22"/>
      <c r="AF586" s="22"/>
      <c r="AG586" s="22"/>
      <c r="AH586" s="22"/>
      <c r="AI586" s="22"/>
      <c r="AJ586" s="22"/>
      <c r="AK586" s="22"/>
      <c r="AL586" s="22"/>
      <c r="AM586" s="22"/>
      <c r="AN586" s="22"/>
      <c r="AO586" s="26">
        <f t="shared" si="19"/>
        <v>0</v>
      </c>
    </row>
    <row r="587" spans="1:41" ht="11.85" customHeight="1">
      <c r="A587" s="13"/>
      <c r="B587" s="21"/>
      <c r="C587" s="22"/>
      <c r="D587" s="22"/>
      <c r="E587" s="22"/>
      <c r="F587" s="34"/>
      <c r="G587" s="12"/>
      <c r="H587" s="34"/>
      <c r="I587" s="13">
        <f t="shared" si="18"/>
        <v>112</v>
      </c>
      <c r="J587" s="16"/>
      <c r="K587" s="16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23"/>
      <c r="Y587" s="24"/>
      <c r="Z587" s="24"/>
      <c r="AA587" s="24"/>
      <c r="AB587" s="24"/>
      <c r="AC587" s="22"/>
      <c r="AD587" s="22"/>
      <c r="AE587" s="22"/>
      <c r="AF587" s="22"/>
      <c r="AG587" s="22"/>
      <c r="AH587" s="22"/>
      <c r="AI587" s="22"/>
      <c r="AJ587" s="22"/>
      <c r="AK587" s="22"/>
      <c r="AL587" s="22"/>
      <c r="AM587" s="22"/>
      <c r="AN587" s="22"/>
      <c r="AO587" s="26">
        <f t="shared" si="19"/>
        <v>0</v>
      </c>
    </row>
    <row r="588" spans="1:41" ht="11.85" customHeight="1">
      <c r="A588" s="13"/>
      <c r="B588" s="21"/>
      <c r="C588" s="22"/>
      <c r="D588" s="22"/>
      <c r="E588" s="22"/>
      <c r="F588" s="34"/>
      <c r="G588" s="12"/>
      <c r="H588" s="34"/>
      <c r="I588" s="13">
        <f t="shared" si="18"/>
        <v>112</v>
      </c>
      <c r="J588" s="16"/>
      <c r="K588" s="16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23"/>
      <c r="Y588" s="24"/>
      <c r="Z588" s="24"/>
      <c r="AA588" s="24"/>
      <c r="AB588" s="24"/>
      <c r="AC588" s="22"/>
      <c r="AD588" s="22"/>
      <c r="AE588" s="22"/>
      <c r="AF588" s="22"/>
      <c r="AG588" s="22"/>
      <c r="AH588" s="22"/>
      <c r="AI588" s="22"/>
      <c r="AJ588" s="22"/>
      <c r="AK588" s="22"/>
      <c r="AL588" s="22"/>
      <c r="AM588" s="22"/>
      <c r="AN588" s="22"/>
      <c r="AO588" s="26">
        <f t="shared" si="19"/>
        <v>0</v>
      </c>
    </row>
    <row r="589" spans="1:41" ht="11.85" customHeight="1">
      <c r="A589" s="13"/>
      <c r="B589" s="21"/>
      <c r="C589" s="22"/>
      <c r="D589" s="22"/>
      <c r="E589" s="22"/>
      <c r="F589" s="34"/>
      <c r="G589" s="12"/>
      <c r="H589" s="34"/>
      <c r="I589" s="13">
        <f t="shared" si="18"/>
        <v>112</v>
      </c>
      <c r="J589" s="16"/>
      <c r="K589" s="16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23"/>
      <c r="Y589" s="24"/>
      <c r="Z589" s="24"/>
      <c r="AA589" s="24"/>
      <c r="AB589" s="24"/>
      <c r="AC589" s="22"/>
      <c r="AD589" s="22"/>
      <c r="AE589" s="22"/>
      <c r="AF589" s="22"/>
      <c r="AG589" s="22"/>
      <c r="AH589" s="22"/>
      <c r="AI589" s="22"/>
      <c r="AJ589" s="22"/>
      <c r="AK589" s="22"/>
      <c r="AL589" s="22"/>
      <c r="AM589" s="22"/>
      <c r="AN589" s="22"/>
      <c r="AO589" s="26">
        <f t="shared" si="19"/>
        <v>0</v>
      </c>
    </row>
    <row r="590" spans="1:41" ht="11.85" customHeight="1">
      <c r="A590" s="13"/>
      <c r="B590" s="21"/>
      <c r="C590" s="22"/>
      <c r="D590" s="22"/>
      <c r="E590" s="22"/>
      <c r="F590" s="34"/>
      <c r="G590" s="12"/>
      <c r="H590" s="34"/>
      <c r="I590" s="13">
        <f t="shared" si="18"/>
        <v>112</v>
      </c>
      <c r="J590" s="16"/>
      <c r="K590" s="16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23"/>
      <c r="Y590" s="24"/>
      <c r="Z590" s="24"/>
      <c r="AA590" s="24"/>
      <c r="AB590" s="24"/>
      <c r="AC590" s="22"/>
      <c r="AD590" s="22"/>
      <c r="AE590" s="22"/>
      <c r="AF590" s="22"/>
      <c r="AG590" s="22"/>
      <c r="AH590" s="22"/>
      <c r="AI590" s="22"/>
      <c r="AJ590" s="22"/>
      <c r="AK590" s="22"/>
      <c r="AL590" s="22"/>
      <c r="AM590" s="22"/>
      <c r="AN590" s="22"/>
      <c r="AO590" s="26">
        <f t="shared" si="19"/>
        <v>0</v>
      </c>
    </row>
    <row r="591" spans="1:41" ht="11.85" customHeight="1">
      <c r="A591" s="13"/>
      <c r="B591" s="21"/>
      <c r="C591" s="22"/>
      <c r="D591" s="22"/>
      <c r="E591" s="22"/>
      <c r="F591" s="34"/>
      <c r="G591" s="12"/>
      <c r="H591" s="34"/>
      <c r="I591" s="13">
        <f t="shared" si="18"/>
        <v>112</v>
      </c>
      <c r="J591" s="16"/>
      <c r="K591" s="16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23"/>
      <c r="Y591" s="24"/>
      <c r="Z591" s="24"/>
      <c r="AA591" s="24"/>
      <c r="AB591" s="24"/>
      <c r="AC591" s="22"/>
      <c r="AD591" s="22"/>
      <c r="AE591" s="22"/>
      <c r="AF591" s="22"/>
      <c r="AG591" s="22"/>
      <c r="AH591" s="22"/>
      <c r="AI591" s="22"/>
      <c r="AJ591" s="22"/>
      <c r="AK591" s="22"/>
      <c r="AL591" s="22"/>
      <c r="AM591" s="22"/>
      <c r="AN591" s="22"/>
      <c r="AO591" s="26">
        <f t="shared" si="19"/>
        <v>0</v>
      </c>
    </row>
    <row r="592" spans="1:41" ht="11.85" customHeight="1">
      <c r="A592" s="13"/>
      <c r="B592" s="21"/>
      <c r="C592" s="22"/>
      <c r="D592" s="22"/>
      <c r="E592" s="22"/>
      <c r="F592" s="34"/>
      <c r="G592" s="12"/>
      <c r="H592" s="34"/>
      <c r="I592" s="13">
        <f t="shared" si="18"/>
        <v>112</v>
      </c>
      <c r="J592" s="16"/>
      <c r="K592" s="16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23"/>
      <c r="Y592" s="24"/>
      <c r="Z592" s="24"/>
      <c r="AA592" s="24"/>
      <c r="AB592" s="24"/>
      <c r="AC592" s="22"/>
      <c r="AD592" s="22"/>
      <c r="AE592" s="22"/>
      <c r="AF592" s="22"/>
      <c r="AG592" s="22"/>
      <c r="AH592" s="22"/>
      <c r="AI592" s="22"/>
      <c r="AJ592" s="22"/>
      <c r="AK592" s="22"/>
      <c r="AL592" s="22"/>
      <c r="AM592" s="22"/>
      <c r="AN592" s="22"/>
      <c r="AO592" s="26">
        <f t="shared" si="19"/>
        <v>0</v>
      </c>
    </row>
    <row r="593" spans="1:41" ht="11.85" customHeight="1">
      <c r="A593" s="13"/>
      <c r="B593" s="21"/>
      <c r="C593" s="22"/>
      <c r="D593" s="22"/>
      <c r="E593" s="22"/>
      <c r="F593" s="34"/>
      <c r="G593" s="12"/>
      <c r="H593" s="34"/>
      <c r="I593" s="13">
        <f t="shared" si="18"/>
        <v>112</v>
      </c>
      <c r="J593" s="16"/>
      <c r="K593" s="16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23"/>
      <c r="Y593" s="24"/>
      <c r="Z593" s="24"/>
      <c r="AA593" s="24"/>
      <c r="AB593" s="24"/>
      <c r="AC593" s="22"/>
      <c r="AD593" s="22"/>
      <c r="AE593" s="22"/>
      <c r="AF593" s="22"/>
      <c r="AG593" s="22"/>
      <c r="AH593" s="22"/>
      <c r="AI593" s="22"/>
      <c r="AJ593" s="22"/>
      <c r="AK593" s="22"/>
      <c r="AL593" s="22"/>
      <c r="AM593" s="22"/>
      <c r="AN593" s="22"/>
      <c r="AO593" s="26">
        <f t="shared" si="19"/>
        <v>0</v>
      </c>
    </row>
    <row r="594" spans="1:41" ht="11.85" customHeight="1">
      <c r="A594" s="13"/>
      <c r="B594" s="21"/>
      <c r="C594" s="22"/>
      <c r="D594" s="22"/>
      <c r="E594" s="22"/>
      <c r="F594" s="34"/>
      <c r="G594" s="12"/>
      <c r="H594" s="34"/>
      <c r="I594" s="13">
        <f t="shared" si="18"/>
        <v>112</v>
      </c>
      <c r="J594" s="16"/>
      <c r="K594" s="16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23"/>
      <c r="Y594" s="24"/>
      <c r="Z594" s="24"/>
      <c r="AA594" s="24"/>
      <c r="AB594" s="24"/>
      <c r="AC594" s="22"/>
      <c r="AD594" s="22"/>
      <c r="AE594" s="22"/>
      <c r="AF594" s="22"/>
      <c r="AG594" s="22"/>
      <c r="AH594" s="22"/>
      <c r="AI594" s="22"/>
      <c r="AJ594" s="22"/>
      <c r="AK594" s="22"/>
      <c r="AL594" s="22"/>
      <c r="AM594" s="22"/>
      <c r="AN594" s="22"/>
      <c r="AO594" s="26">
        <f t="shared" si="19"/>
        <v>0</v>
      </c>
    </row>
    <row r="595" spans="1:41" ht="11.85" customHeight="1">
      <c r="A595" s="13"/>
      <c r="B595" s="21"/>
      <c r="C595" s="22"/>
      <c r="D595" s="22"/>
      <c r="E595" s="22"/>
      <c r="F595" s="3"/>
      <c r="G595" s="12"/>
      <c r="H595" s="3"/>
      <c r="I595" s="13">
        <f t="shared" si="18"/>
        <v>112</v>
      </c>
      <c r="J595" s="16"/>
      <c r="K595" s="16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23"/>
      <c r="Y595" s="24"/>
      <c r="Z595" s="24"/>
      <c r="AA595" s="24"/>
      <c r="AB595" s="24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  <c r="AM595" s="22"/>
      <c r="AN595" s="22"/>
      <c r="AO595" s="26">
        <f t="shared" si="19"/>
        <v>0</v>
      </c>
    </row>
    <row r="596" spans="1:41" ht="11.85" customHeight="1">
      <c r="A596" s="13"/>
      <c r="B596" s="21"/>
      <c r="C596" s="22"/>
      <c r="D596" s="22"/>
      <c r="E596" s="22"/>
      <c r="F596" s="3"/>
      <c r="G596" s="12"/>
      <c r="H596" s="3"/>
      <c r="I596" s="13">
        <f t="shared" si="18"/>
        <v>112</v>
      </c>
      <c r="J596" s="16"/>
      <c r="K596" s="16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23"/>
      <c r="Y596" s="24"/>
      <c r="Z596" s="24"/>
      <c r="AA596" s="24"/>
      <c r="AB596" s="24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  <c r="AM596" s="22"/>
      <c r="AN596" s="22"/>
      <c r="AO596" s="26">
        <f t="shared" si="19"/>
        <v>0</v>
      </c>
    </row>
    <row r="597" spans="1:41" ht="11.85" customHeight="1">
      <c r="A597" s="13"/>
      <c r="B597" s="21"/>
      <c r="C597" s="22"/>
      <c r="D597" s="22"/>
      <c r="E597" s="22"/>
      <c r="F597" s="3"/>
      <c r="G597" s="12"/>
      <c r="H597" s="3"/>
      <c r="I597" s="13">
        <f t="shared" si="18"/>
        <v>112</v>
      </c>
      <c r="J597" s="16"/>
      <c r="K597" s="16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23"/>
      <c r="Y597" s="24"/>
      <c r="Z597" s="24"/>
      <c r="AA597" s="24"/>
      <c r="AB597" s="24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  <c r="AM597" s="22"/>
      <c r="AN597" s="22"/>
      <c r="AO597" s="26">
        <f t="shared" si="19"/>
        <v>0</v>
      </c>
    </row>
    <row r="598" spans="1:41" ht="11.85" customHeight="1">
      <c r="A598" s="13"/>
      <c r="B598" s="21"/>
      <c r="C598" s="22"/>
      <c r="D598" s="22"/>
      <c r="E598" s="22"/>
      <c r="F598" s="34"/>
      <c r="G598" s="12"/>
      <c r="H598" s="34"/>
      <c r="I598" s="13">
        <f t="shared" si="18"/>
        <v>112</v>
      </c>
      <c r="J598" s="16"/>
      <c r="K598" s="16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23"/>
      <c r="Y598" s="24"/>
      <c r="Z598" s="24"/>
      <c r="AA598" s="24"/>
      <c r="AB598" s="24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  <c r="AM598" s="22"/>
      <c r="AN598" s="22"/>
      <c r="AO598" s="26">
        <f t="shared" si="19"/>
        <v>0</v>
      </c>
    </row>
    <row r="599" spans="1:41" ht="11.85" customHeight="1">
      <c r="A599" s="13"/>
      <c r="B599" s="21"/>
      <c r="C599" s="22"/>
      <c r="D599" s="22"/>
      <c r="E599" s="22"/>
      <c r="F599" s="34"/>
      <c r="G599" s="12"/>
      <c r="H599" s="34"/>
      <c r="I599" s="13">
        <f t="shared" si="18"/>
        <v>112</v>
      </c>
      <c r="J599" s="16"/>
      <c r="K599" s="16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23"/>
      <c r="Y599" s="24"/>
      <c r="Z599" s="24"/>
      <c r="AA599" s="24"/>
      <c r="AB599" s="24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  <c r="AM599" s="22"/>
      <c r="AN599" s="22"/>
      <c r="AO599" s="26">
        <f t="shared" si="19"/>
        <v>0</v>
      </c>
    </row>
    <row r="600" spans="1:41" ht="11.85" customHeight="1">
      <c r="A600" s="13"/>
      <c r="B600" s="21"/>
      <c r="C600" s="22"/>
      <c r="D600" s="22"/>
      <c r="E600" s="22"/>
      <c r="F600" s="34"/>
      <c r="G600" s="12"/>
      <c r="H600" s="34"/>
      <c r="I600" s="13">
        <f t="shared" si="18"/>
        <v>112</v>
      </c>
      <c r="J600" s="16"/>
      <c r="K600" s="16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23"/>
      <c r="Y600" s="24"/>
      <c r="Z600" s="24"/>
      <c r="AA600" s="24"/>
      <c r="AB600" s="24"/>
      <c r="AC600" s="22"/>
      <c r="AD600" s="22"/>
      <c r="AE600" s="22"/>
      <c r="AF600" s="22"/>
      <c r="AG600" s="22"/>
      <c r="AH600" s="22"/>
      <c r="AI600" s="22"/>
      <c r="AJ600" s="22"/>
      <c r="AK600" s="22"/>
      <c r="AL600" s="22"/>
      <c r="AM600" s="22"/>
      <c r="AN600" s="22"/>
      <c r="AO600" s="26">
        <f t="shared" si="19"/>
        <v>0</v>
      </c>
    </row>
    <row r="601" spans="1:41" ht="11.85" customHeight="1">
      <c r="A601" s="13"/>
      <c r="B601" s="21"/>
      <c r="C601" s="22"/>
      <c r="D601" s="22"/>
      <c r="E601" s="22"/>
      <c r="F601" s="34"/>
      <c r="G601" s="12"/>
      <c r="H601" s="34"/>
      <c r="I601" s="13">
        <f t="shared" si="18"/>
        <v>112</v>
      </c>
      <c r="J601" s="16"/>
      <c r="K601" s="16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23"/>
      <c r="Y601" s="24"/>
      <c r="Z601" s="24"/>
      <c r="AA601" s="24"/>
      <c r="AB601" s="24"/>
      <c r="AC601" s="22"/>
      <c r="AD601" s="22"/>
      <c r="AE601" s="22"/>
      <c r="AF601" s="22"/>
      <c r="AG601" s="22"/>
      <c r="AH601" s="22"/>
      <c r="AI601" s="22"/>
      <c r="AJ601" s="22"/>
      <c r="AK601" s="22"/>
      <c r="AL601" s="22"/>
      <c r="AM601" s="22"/>
      <c r="AN601" s="22"/>
      <c r="AO601" s="26">
        <f t="shared" si="19"/>
        <v>0</v>
      </c>
    </row>
    <row r="602" spans="1:41" ht="11.85" customHeight="1">
      <c r="A602" s="13"/>
      <c r="B602" s="21"/>
      <c r="C602" s="22"/>
      <c r="D602" s="22"/>
      <c r="E602" s="22"/>
      <c r="F602" s="34"/>
      <c r="G602" s="12"/>
      <c r="H602" s="34"/>
      <c r="I602" s="13">
        <f t="shared" si="18"/>
        <v>112</v>
      </c>
      <c r="J602" s="16"/>
      <c r="K602" s="16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23"/>
      <c r="Y602" s="24"/>
      <c r="Z602" s="24"/>
      <c r="AA602" s="24"/>
      <c r="AB602" s="24"/>
      <c r="AC602" s="22"/>
      <c r="AD602" s="22"/>
      <c r="AE602" s="22"/>
      <c r="AF602" s="22"/>
      <c r="AG602" s="22"/>
      <c r="AH602" s="22"/>
      <c r="AI602" s="22"/>
      <c r="AJ602" s="22"/>
      <c r="AK602" s="22"/>
      <c r="AL602" s="22"/>
      <c r="AM602" s="22"/>
      <c r="AN602" s="22"/>
      <c r="AO602" s="26">
        <f t="shared" si="19"/>
        <v>0</v>
      </c>
    </row>
    <row r="603" spans="1:41" ht="11.85" customHeight="1">
      <c r="A603" s="13"/>
      <c r="B603" s="21"/>
      <c r="C603" s="22"/>
      <c r="D603" s="22"/>
      <c r="E603" s="22"/>
      <c r="F603" s="34"/>
      <c r="G603" s="12"/>
      <c r="H603" s="34"/>
      <c r="I603" s="13">
        <f t="shared" si="18"/>
        <v>112</v>
      </c>
      <c r="J603" s="16"/>
      <c r="K603" s="16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23"/>
      <c r="Y603" s="24"/>
      <c r="Z603" s="24"/>
      <c r="AA603" s="24"/>
      <c r="AB603" s="24"/>
      <c r="AC603" s="22"/>
      <c r="AD603" s="22"/>
      <c r="AE603" s="22"/>
      <c r="AF603" s="22"/>
      <c r="AG603" s="22"/>
      <c r="AH603" s="22"/>
      <c r="AI603" s="22"/>
      <c r="AJ603" s="22"/>
      <c r="AK603" s="22"/>
      <c r="AL603" s="22"/>
      <c r="AM603" s="22"/>
      <c r="AN603" s="22"/>
      <c r="AO603" s="26">
        <f t="shared" si="19"/>
        <v>0</v>
      </c>
    </row>
    <row r="604" spans="1:41" ht="11.85" customHeight="1">
      <c r="A604" s="13"/>
      <c r="B604" s="21"/>
      <c r="C604" s="22"/>
      <c r="D604" s="22"/>
      <c r="E604" s="22"/>
      <c r="F604" s="34"/>
      <c r="G604" s="12"/>
      <c r="H604" s="34"/>
      <c r="I604" s="13">
        <f t="shared" si="18"/>
        <v>112</v>
      </c>
      <c r="J604" s="16"/>
      <c r="K604" s="16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23"/>
      <c r="Y604" s="24"/>
      <c r="Z604" s="24"/>
      <c r="AA604" s="24"/>
      <c r="AB604" s="24"/>
      <c r="AC604" s="22"/>
      <c r="AD604" s="22"/>
      <c r="AE604" s="22"/>
      <c r="AF604" s="22"/>
      <c r="AG604" s="22"/>
      <c r="AH604" s="22"/>
      <c r="AI604" s="22"/>
      <c r="AJ604" s="22"/>
      <c r="AK604" s="22"/>
      <c r="AL604" s="22"/>
      <c r="AM604" s="22"/>
      <c r="AN604" s="22"/>
      <c r="AO604" s="26">
        <f t="shared" si="19"/>
        <v>0</v>
      </c>
    </row>
    <row r="605" spans="1:41" ht="11.85" customHeight="1">
      <c r="A605" s="13"/>
      <c r="B605" s="21"/>
      <c r="C605" s="22"/>
      <c r="D605" s="22"/>
      <c r="E605" s="22"/>
      <c r="F605" s="34"/>
      <c r="G605" s="12"/>
      <c r="H605" s="34"/>
      <c r="I605" s="13">
        <f t="shared" si="18"/>
        <v>112</v>
      </c>
      <c r="J605" s="16"/>
      <c r="K605" s="16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23"/>
      <c r="Y605" s="24"/>
      <c r="Z605" s="24"/>
      <c r="AA605" s="24"/>
      <c r="AB605" s="24"/>
      <c r="AC605" s="22"/>
      <c r="AD605" s="22"/>
      <c r="AE605" s="22"/>
      <c r="AF605" s="22"/>
      <c r="AG605" s="22"/>
      <c r="AH605" s="22"/>
      <c r="AI605" s="22"/>
      <c r="AJ605" s="22"/>
      <c r="AK605" s="22"/>
      <c r="AL605" s="22"/>
      <c r="AM605" s="22"/>
      <c r="AN605" s="22"/>
      <c r="AO605" s="26">
        <f t="shared" si="19"/>
        <v>0</v>
      </c>
    </row>
    <row r="606" spans="1:41" ht="11.85" customHeight="1">
      <c r="A606" s="13"/>
      <c r="B606" s="21"/>
      <c r="C606" s="22"/>
      <c r="D606" s="22"/>
      <c r="E606" s="22"/>
      <c r="F606" s="34"/>
      <c r="G606" s="12"/>
      <c r="H606" s="34"/>
      <c r="I606" s="13">
        <f t="shared" si="18"/>
        <v>112</v>
      </c>
      <c r="J606" s="16"/>
      <c r="K606" s="16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23"/>
      <c r="Y606" s="24"/>
      <c r="Z606" s="24"/>
      <c r="AA606" s="24"/>
      <c r="AB606" s="24"/>
      <c r="AC606" s="22"/>
      <c r="AD606" s="22"/>
      <c r="AE606" s="22"/>
      <c r="AF606" s="22"/>
      <c r="AG606" s="22"/>
      <c r="AH606" s="22"/>
      <c r="AI606" s="22"/>
      <c r="AJ606" s="22"/>
      <c r="AK606" s="22"/>
      <c r="AL606" s="22"/>
      <c r="AM606" s="22"/>
      <c r="AN606" s="22"/>
      <c r="AO606" s="26">
        <f t="shared" si="19"/>
        <v>0</v>
      </c>
    </row>
    <row r="607" spans="1:41" ht="11.85" customHeight="1">
      <c r="A607" s="13"/>
      <c r="B607" s="21"/>
      <c r="C607" s="22"/>
      <c r="D607" s="22"/>
      <c r="E607" s="22"/>
      <c r="F607" s="34"/>
      <c r="G607" s="12"/>
      <c r="H607" s="34"/>
      <c r="I607" s="13">
        <f t="shared" si="18"/>
        <v>112</v>
      </c>
      <c r="J607" s="16"/>
      <c r="K607" s="16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23"/>
      <c r="Y607" s="24"/>
      <c r="Z607" s="24"/>
      <c r="AA607" s="24"/>
      <c r="AB607" s="24"/>
      <c r="AC607" s="22"/>
      <c r="AD607" s="22"/>
      <c r="AE607" s="22"/>
      <c r="AF607" s="22"/>
      <c r="AG607" s="22"/>
      <c r="AH607" s="22"/>
      <c r="AI607" s="22"/>
      <c r="AJ607" s="22"/>
      <c r="AK607" s="22"/>
      <c r="AL607" s="22"/>
      <c r="AM607" s="22"/>
      <c r="AN607" s="22"/>
      <c r="AO607" s="26">
        <f t="shared" si="19"/>
        <v>0</v>
      </c>
    </row>
    <row r="608" spans="1:41" ht="11.85" customHeight="1">
      <c r="A608" s="13"/>
      <c r="B608" s="21"/>
      <c r="C608" s="22"/>
      <c r="D608" s="22"/>
      <c r="E608" s="22"/>
      <c r="F608" s="34"/>
      <c r="G608" s="12"/>
      <c r="H608" s="34"/>
      <c r="I608" s="13">
        <f t="shared" si="18"/>
        <v>112</v>
      </c>
      <c r="J608" s="16"/>
      <c r="K608" s="16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23"/>
      <c r="Y608" s="24"/>
      <c r="Z608" s="24"/>
      <c r="AA608" s="24"/>
      <c r="AB608" s="24"/>
      <c r="AC608" s="22"/>
      <c r="AD608" s="22"/>
      <c r="AE608" s="22"/>
      <c r="AF608" s="22"/>
      <c r="AG608" s="22"/>
      <c r="AH608" s="22"/>
      <c r="AI608" s="22"/>
      <c r="AJ608" s="22"/>
      <c r="AK608" s="22"/>
      <c r="AL608" s="22"/>
      <c r="AM608" s="22"/>
      <c r="AN608" s="22"/>
      <c r="AO608" s="26">
        <f t="shared" si="19"/>
        <v>0</v>
      </c>
    </row>
    <row r="609" spans="1:41" ht="11.85" customHeight="1">
      <c r="A609" s="13"/>
      <c r="B609" s="21"/>
      <c r="C609" s="22"/>
      <c r="D609" s="22"/>
      <c r="E609" s="22"/>
      <c r="F609" s="3"/>
      <c r="G609" s="12"/>
      <c r="H609" s="3"/>
      <c r="I609" s="13">
        <f t="shared" si="18"/>
        <v>112</v>
      </c>
      <c r="J609" s="16"/>
      <c r="K609" s="16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23"/>
      <c r="Y609" s="24"/>
      <c r="Z609" s="24"/>
      <c r="AA609" s="24"/>
      <c r="AB609" s="24"/>
      <c r="AC609" s="22"/>
      <c r="AD609" s="22"/>
      <c r="AE609" s="22"/>
      <c r="AF609" s="22"/>
      <c r="AG609" s="22"/>
      <c r="AH609" s="22"/>
      <c r="AI609" s="22"/>
      <c r="AJ609" s="22"/>
      <c r="AK609" s="22"/>
      <c r="AL609" s="22"/>
      <c r="AM609" s="22"/>
      <c r="AN609" s="22"/>
      <c r="AO609" s="26">
        <f t="shared" si="19"/>
        <v>0</v>
      </c>
    </row>
    <row r="610" spans="1:41" ht="11.85" customHeight="1">
      <c r="A610" s="13"/>
      <c r="B610" s="21"/>
      <c r="C610" s="22"/>
      <c r="D610" s="22"/>
      <c r="E610" s="22"/>
      <c r="F610" s="34"/>
      <c r="G610" s="12"/>
      <c r="H610" s="34"/>
      <c r="I610" s="13">
        <f t="shared" si="18"/>
        <v>112</v>
      </c>
      <c r="J610" s="16"/>
      <c r="K610" s="16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23"/>
      <c r="Y610" s="24"/>
      <c r="Z610" s="24"/>
      <c r="AA610" s="24"/>
      <c r="AB610" s="24"/>
      <c r="AC610" s="22"/>
      <c r="AD610" s="22"/>
      <c r="AE610" s="22"/>
      <c r="AF610" s="22"/>
      <c r="AG610" s="22"/>
      <c r="AH610" s="22"/>
      <c r="AI610" s="22"/>
      <c r="AJ610" s="22"/>
      <c r="AK610" s="22"/>
      <c r="AL610" s="22"/>
      <c r="AM610" s="22"/>
      <c r="AN610" s="22"/>
      <c r="AO610" s="26">
        <f t="shared" si="19"/>
        <v>0</v>
      </c>
    </row>
    <row r="611" spans="1:41" ht="11.85" customHeight="1">
      <c r="A611" s="13"/>
      <c r="B611" s="21"/>
      <c r="C611" s="22"/>
      <c r="D611" s="22"/>
      <c r="E611" s="22"/>
      <c r="F611" s="34"/>
      <c r="G611" s="12"/>
      <c r="H611" s="34"/>
      <c r="I611" s="13">
        <f t="shared" si="18"/>
        <v>112</v>
      </c>
      <c r="J611" s="16"/>
      <c r="K611" s="16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23"/>
      <c r="Y611" s="24"/>
      <c r="Z611" s="24"/>
      <c r="AA611" s="24"/>
      <c r="AB611" s="24"/>
      <c r="AC611" s="22"/>
      <c r="AD611" s="22"/>
      <c r="AE611" s="22"/>
      <c r="AF611" s="22"/>
      <c r="AG611" s="22"/>
      <c r="AH611" s="22"/>
      <c r="AI611" s="22"/>
      <c r="AJ611" s="22"/>
      <c r="AK611" s="22"/>
      <c r="AL611" s="22"/>
      <c r="AM611" s="22"/>
      <c r="AN611" s="22"/>
      <c r="AO611" s="26">
        <f t="shared" si="19"/>
        <v>0</v>
      </c>
    </row>
    <row r="612" spans="1:41" ht="11.85" customHeight="1">
      <c r="A612" s="13"/>
      <c r="B612" s="21"/>
      <c r="C612" s="22"/>
      <c r="D612" s="22"/>
      <c r="E612" s="22"/>
      <c r="F612" s="34"/>
      <c r="G612" s="12"/>
      <c r="H612" s="34"/>
      <c r="I612" s="13">
        <f t="shared" si="18"/>
        <v>112</v>
      </c>
      <c r="J612" s="16"/>
      <c r="K612" s="16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23"/>
      <c r="Y612" s="24"/>
      <c r="Z612" s="24"/>
      <c r="AA612" s="24"/>
      <c r="AB612" s="24"/>
      <c r="AC612" s="22"/>
      <c r="AD612" s="22"/>
      <c r="AE612" s="22"/>
      <c r="AF612" s="22"/>
      <c r="AG612" s="22"/>
      <c r="AH612" s="22"/>
      <c r="AI612" s="22"/>
      <c r="AJ612" s="22"/>
      <c r="AK612" s="22"/>
      <c r="AL612" s="22"/>
      <c r="AM612" s="22"/>
      <c r="AN612" s="22"/>
      <c r="AO612" s="26">
        <f t="shared" si="19"/>
        <v>0</v>
      </c>
    </row>
    <row r="613" spans="1:41" ht="11.85" customHeight="1">
      <c r="A613" s="13"/>
      <c r="B613" s="21"/>
      <c r="C613" s="22"/>
      <c r="D613" s="22"/>
      <c r="E613" s="22"/>
      <c r="F613" s="34"/>
      <c r="G613" s="12"/>
      <c r="H613" s="34"/>
      <c r="I613" s="13">
        <f t="shared" si="18"/>
        <v>112</v>
      </c>
      <c r="J613" s="16"/>
      <c r="K613" s="16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23"/>
      <c r="Y613" s="24"/>
      <c r="Z613" s="24"/>
      <c r="AA613" s="24"/>
      <c r="AB613" s="24"/>
      <c r="AC613" s="22"/>
      <c r="AD613" s="22"/>
      <c r="AE613" s="22"/>
      <c r="AF613" s="22"/>
      <c r="AG613" s="22"/>
      <c r="AH613" s="22"/>
      <c r="AI613" s="22"/>
      <c r="AJ613" s="22"/>
      <c r="AK613" s="22"/>
      <c r="AL613" s="22"/>
      <c r="AM613" s="22"/>
      <c r="AN613" s="22"/>
      <c r="AO613" s="26">
        <f t="shared" si="19"/>
        <v>0</v>
      </c>
    </row>
    <row r="614" spans="1:41" ht="11.85" customHeight="1">
      <c r="A614" s="13"/>
      <c r="B614" s="21"/>
      <c r="C614" s="22"/>
      <c r="D614" s="22"/>
      <c r="E614" s="22"/>
      <c r="F614" s="34"/>
      <c r="G614" s="12"/>
      <c r="H614" s="34"/>
      <c r="I614" s="13">
        <f t="shared" si="18"/>
        <v>112</v>
      </c>
      <c r="J614" s="16"/>
      <c r="K614" s="16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23"/>
      <c r="Y614" s="24"/>
      <c r="Z614" s="24"/>
      <c r="AA614" s="24"/>
      <c r="AB614" s="24"/>
      <c r="AC614" s="22"/>
      <c r="AD614" s="22"/>
      <c r="AE614" s="22"/>
      <c r="AF614" s="22"/>
      <c r="AG614" s="22"/>
      <c r="AH614" s="22"/>
      <c r="AI614" s="22"/>
      <c r="AJ614" s="22"/>
      <c r="AK614" s="22"/>
      <c r="AL614" s="22"/>
      <c r="AM614" s="22"/>
      <c r="AN614" s="22"/>
      <c r="AO614" s="26">
        <f t="shared" si="19"/>
        <v>0</v>
      </c>
    </row>
    <row r="615" spans="1:41" ht="11.85" customHeight="1">
      <c r="A615" s="13"/>
      <c r="B615" s="21"/>
      <c r="C615" s="22"/>
      <c r="D615" s="22"/>
      <c r="E615" s="22"/>
      <c r="F615" s="3"/>
      <c r="G615" s="12"/>
      <c r="H615" s="3"/>
      <c r="I615" s="13">
        <f t="shared" si="18"/>
        <v>112</v>
      </c>
      <c r="J615" s="16"/>
      <c r="K615" s="16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23"/>
      <c r="Y615" s="24"/>
      <c r="Z615" s="24"/>
      <c r="AA615" s="24"/>
      <c r="AB615" s="24"/>
      <c r="AC615" s="22"/>
      <c r="AD615" s="22"/>
      <c r="AE615" s="22"/>
      <c r="AF615" s="22"/>
      <c r="AG615" s="22"/>
      <c r="AH615" s="22"/>
      <c r="AI615" s="22"/>
      <c r="AJ615" s="22"/>
      <c r="AK615" s="22"/>
      <c r="AL615" s="22"/>
      <c r="AM615" s="22"/>
      <c r="AN615" s="22"/>
      <c r="AO615" s="26">
        <f t="shared" si="19"/>
        <v>0</v>
      </c>
    </row>
    <row r="616" spans="1:41" ht="11.85" customHeight="1">
      <c r="A616" s="13"/>
      <c r="B616" s="21"/>
      <c r="C616" s="22"/>
      <c r="D616" s="22"/>
      <c r="E616" s="22"/>
      <c r="F616" s="3"/>
      <c r="G616" s="12"/>
      <c r="H616" s="3"/>
      <c r="I616" s="13">
        <f t="shared" si="18"/>
        <v>112</v>
      </c>
      <c r="J616" s="16"/>
      <c r="K616" s="16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23"/>
      <c r="Y616" s="24"/>
      <c r="Z616" s="24"/>
      <c r="AA616" s="24"/>
      <c r="AB616" s="24"/>
      <c r="AC616" s="22"/>
      <c r="AD616" s="22"/>
      <c r="AE616" s="22"/>
      <c r="AF616" s="22"/>
      <c r="AG616" s="22"/>
      <c r="AH616" s="22"/>
      <c r="AI616" s="22"/>
      <c r="AJ616" s="22"/>
      <c r="AK616" s="22"/>
      <c r="AL616" s="22"/>
      <c r="AM616" s="22"/>
      <c r="AN616" s="22"/>
      <c r="AO616" s="26">
        <f t="shared" si="19"/>
        <v>0</v>
      </c>
    </row>
    <row r="617" spans="1:41" ht="11.85" customHeight="1">
      <c r="A617" s="13"/>
      <c r="B617" s="21"/>
      <c r="C617" s="22"/>
      <c r="D617" s="22"/>
      <c r="E617" s="22"/>
      <c r="F617" s="3"/>
      <c r="G617" s="12"/>
      <c r="H617" s="3"/>
      <c r="I617" s="13">
        <f t="shared" si="18"/>
        <v>112</v>
      </c>
      <c r="J617" s="16"/>
      <c r="K617" s="16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23"/>
      <c r="Y617" s="24"/>
      <c r="Z617" s="24"/>
      <c r="AA617" s="24"/>
      <c r="AB617" s="24"/>
      <c r="AC617" s="22"/>
      <c r="AD617" s="22"/>
      <c r="AE617" s="22"/>
      <c r="AF617" s="22"/>
      <c r="AG617" s="22"/>
      <c r="AH617" s="22"/>
      <c r="AI617" s="22"/>
      <c r="AJ617" s="22"/>
      <c r="AK617" s="22"/>
      <c r="AL617" s="22"/>
      <c r="AM617" s="22"/>
      <c r="AN617" s="22"/>
      <c r="AO617" s="26">
        <f t="shared" si="19"/>
        <v>0</v>
      </c>
    </row>
    <row r="618" spans="1:41" ht="11.85" customHeight="1">
      <c r="A618" s="13"/>
      <c r="B618" s="21"/>
      <c r="C618" s="22"/>
      <c r="D618" s="22"/>
      <c r="E618" s="22"/>
      <c r="F618" s="3"/>
      <c r="G618" s="12"/>
      <c r="H618" s="3"/>
      <c r="I618" s="13">
        <f t="shared" si="18"/>
        <v>112</v>
      </c>
      <c r="J618" s="16"/>
      <c r="K618" s="16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23"/>
      <c r="Y618" s="24"/>
      <c r="Z618" s="24"/>
      <c r="AA618" s="24"/>
      <c r="AB618" s="24"/>
      <c r="AC618" s="22"/>
      <c r="AD618" s="22"/>
      <c r="AE618" s="22"/>
      <c r="AF618" s="22"/>
      <c r="AG618" s="22"/>
      <c r="AH618" s="22"/>
      <c r="AI618" s="22"/>
      <c r="AJ618" s="22"/>
      <c r="AK618" s="22"/>
      <c r="AL618" s="22"/>
      <c r="AM618" s="22"/>
      <c r="AN618" s="22"/>
      <c r="AO618" s="26">
        <f t="shared" si="19"/>
        <v>0</v>
      </c>
    </row>
    <row r="619" spans="1:41" ht="11.85" customHeight="1">
      <c r="A619" s="13"/>
      <c r="B619" s="21"/>
      <c r="C619" s="22"/>
      <c r="D619" s="22"/>
      <c r="E619" s="22"/>
      <c r="F619" s="3"/>
      <c r="G619" s="12"/>
      <c r="H619" s="3"/>
      <c r="I619" s="13">
        <f t="shared" si="18"/>
        <v>112</v>
      </c>
      <c r="J619" s="16"/>
      <c r="K619" s="16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23"/>
      <c r="Y619" s="24"/>
      <c r="Z619" s="24"/>
      <c r="AA619" s="24"/>
      <c r="AB619" s="24"/>
      <c r="AC619" s="22"/>
      <c r="AD619" s="22"/>
      <c r="AE619" s="22"/>
      <c r="AF619" s="22"/>
      <c r="AG619" s="22"/>
      <c r="AH619" s="22"/>
      <c r="AI619" s="22"/>
      <c r="AJ619" s="22"/>
      <c r="AK619" s="22"/>
      <c r="AL619" s="22"/>
      <c r="AM619" s="22"/>
      <c r="AN619" s="22"/>
      <c r="AO619" s="26">
        <f t="shared" si="19"/>
        <v>0</v>
      </c>
    </row>
    <row r="620" spans="1:41" ht="11.85" customHeight="1">
      <c r="A620" s="13"/>
      <c r="B620" s="21"/>
      <c r="C620" s="22"/>
      <c r="D620" s="22"/>
      <c r="E620" s="22"/>
      <c r="F620" s="3"/>
      <c r="G620" s="12"/>
      <c r="H620" s="3"/>
      <c r="I620" s="13">
        <f t="shared" si="18"/>
        <v>112</v>
      </c>
      <c r="J620" s="16"/>
      <c r="K620" s="16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23"/>
      <c r="Y620" s="24"/>
      <c r="Z620" s="24"/>
      <c r="AA620" s="24"/>
      <c r="AB620" s="24"/>
      <c r="AC620" s="22"/>
      <c r="AD620" s="22"/>
      <c r="AE620" s="22"/>
      <c r="AF620" s="22"/>
      <c r="AG620" s="22"/>
      <c r="AH620" s="22"/>
      <c r="AI620" s="22"/>
      <c r="AJ620" s="22"/>
      <c r="AK620" s="22"/>
      <c r="AL620" s="22"/>
      <c r="AM620" s="22"/>
      <c r="AN620" s="22"/>
      <c r="AO620" s="26">
        <f t="shared" si="19"/>
        <v>0</v>
      </c>
    </row>
    <row r="621" spans="1:41" ht="11.85" customHeight="1">
      <c r="A621" s="13"/>
      <c r="B621" s="21"/>
      <c r="C621" s="22"/>
      <c r="D621" s="22"/>
      <c r="E621" s="22"/>
      <c r="F621" s="3"/>
      <c r="G621" s="12"/>
      <c r="H621" s="3"/>
      <c r="I621" s="13">
        <f t="shared" si="18"/>
        <v>112</v>
      </c>
      <c r="J621" s="16"/>
      <c r="K621" s="16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23"/>
      <c r="Y621" s="24"/>
      <c r="Z621" s="24"/>
      <c r="AA621" s="24"/>
      <c r="AB621" s="24"/>
      <c r="AC621" s="22"/>
      <c r="AD621" s="22"/>
      <c r="AE621" s="22"/>
      <c r="AF621" s="22"/>
      <c r="AG621" s="22"/>
      <c r="AH621" s="22"/>
      <c r="AI621" s="22"/>
      <c r="AJ621" s="22"/>
      <c r="AK621" s="22"/>
      <c r="AL621" s="22"/>
      <c r="AM621" s="22"/>
      <c r="AN621" s="22"/>
      <c r="AO621" s="26">
        <f t="shared" si="19"/>
        <v>0</v>
      </c>
    </row>
    <row r="622" spans="1:41" ht="11.85" customHeight="1">
      <c r="A622" s="13"/>
      <c r="B622" s="21"/>
      <c r="C622" s="22"/>
      <c r="D622" s="22"/>
      <c r="E622" s="22"/>
      <c r="F622" s="3"/>
      <c r="G622" s="12"/>
      <c r="H622" s="3"/>
      <c r="I622" s="13">
        <f t="shared" si="18"/>
        <v>112</v>
      </c>
      <c r="J622" s="16"/>
      <c r="K622" s="16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23"/>
      <c r="Y622" s="24"/>
      <c r="Z622" s="24"/>
      <c r="AA622" s="24"/>
      <c r="AB622" s="24"/>
      <c r="AC622" s="22"/>
      <c r="AD622" s="22"/>
      <c r="AE622" s="22"/>
      <c r="AF622" s="22"/>
      <c r="AG622" s="22"/>
      <c r="AH622" s="22"/>
      <c r="AI622" s="22"/>
      <c r="AJ622" s="22"/>
      <c r="AK622" s="22"/>
      <c r="AL622" s="22"/>
      <c r="AM622" s="22"/>
      <c r="AN622" s="22"/>
      <c r="AO622" s="26">
        <f t="shared" si="19"/>
        <v>0</v>
      </c>
    </row>
    <row r="623" spans="1:41" ht="11.85" customHeight="1">
      <c r="A623" s="13"/>
      <c r="B623" s="21"/>
      <c r="C623" s="22"/>
      <c r="D623" s="22"/>
      <c r="E623" s="22"/>
      <c r="F623" s="3"/>
      <c r="G623" s="12"/>
      <c r="H623" s="3"/>
      <c r="I623" s="13">
        <f t="shared" si="18"/>
        <v>112</v>
      </c>
      <c r="J623" s="16"/>
      <c r="K623" s="16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23"/>
      <c r="Y623" s="24"/>
      <c r="Z623" s="24"/>
      <c r="AA623" s="24"/>
      <c r="AB623" s="24"/>
      <c r="AC623" s="22"/>
      <c r="AD623" s="22"/>
      <c r="AE623" s="22"/>
      <c r="AF623" s="22"/>
      <c r="AG623" s="22"/>
      <c r="AH623" s="22"/>
      <c r="AI623" s="22"/>
      <c r="AJ623" s="22"/>
      <c r="AK623" s="22"/>
      <c r="AL623" s="22"/>
      <c r="AM623" s="22"/>
      <c r="AN623" s="22"/>
      <c r="AO623" s="26">
        <f t="shared" si="19"/>
        <v>0</v>
      </c>
    </row>
    <row r="624" spans="1:41" ht="11.85" customHeight="1">
      <c r="A624" s="13"/>
      <c r="B624" s="21"/>
      <c r="C624" s="22"/>
      <c r="D624" s="22"/>
      <c r="E624" s="22"/>
      <c r="F624" s="3"/>
      <c r="G624" s="12"/>
      <c r="H624" s="3"/>
      <c r="I624" s="13">
        <f t="shared" si="18"/>
        <v>112</v>
      </c>
      <c r="J624" s="16"/>
      <c r="K624" s="16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23"/>
      <c r="Y624" s="24"/>
      <c r="Z624" s="24"/>
      <c r="AA624" s="24"/>
      <c r="AB624" s="24"/>
      <c r="AC624" s="22"/>
      <c r="AD624" s="22"/>
      <c r="AE624" s="22"/>
      <c r="AF624" s="22"/>
      <c r="AG624" s="22"/>
      <c r="AH624" s="22"/>
      <c r="AI624" s="22"/>
      <c r="AJ624" s="22"/>
      <c r="AK624" s="22"/>
      <c r="AL624" s="22"/>
      <c r="AM624" s="22"/>
      <c r="AN624" s="22"/>
      <c r="AO624" s="26">
        <f t="shared" si="19"/>
        <v>0</v>
      </c>
    </row>
    <row r="625" spans="1:41" ht="11.85" customHeight="1">
      <c r="A625" s="13"/>
      <c r="B625" s="21"/>
      <c r="C625" s="22"/>
      <c r="D625" s="22"/>
      <c r="E625" s="22"/>
      <c r="F625" s="3"/>
      <c r="G625" s="12"/>
      <c r="H625" s="3"/>
      <c r="I625" s="13">
        <f t="shared" si="18"/>
        <v>112</v>
      </c>
      <c r="J625" s="16"/>
      <c r="K625" s="16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23"/>
      <c r="Y625" s="24"/>
      <c r="Z625" s="24"/>
      <c r="AA625" s="24"/>
      <c r="AB625" s="24"/>
      <c r="AC625" s="22"/>
      <c r="AD625" s="22"/>
      <c r="AE625" s="22"/>
      <c r="AF625" s="22"/>
      <c r="AG625" s="22"/>
      <c r="AH625" s="22"/>
      <c r="AI625" s="22"/>
      <c r="AJ625" s="22"/>
      <c r="AK625" s="22"/>
      <c r="AL625" s="22"/>
      <c r="AM625" s="22"/>
      <c r="AN625" s="22"/>
      <c r="AO625" s="26">
        <f t="shared" si="19"/>
        <v>0</v>
      </c>
    </row>
    <row r="626" spans="1:41" ht="11.85" customHeight="1">
      <c r="A626" s="13"/>
      <c r="B626" s="21"/>
      <c r="C626" s="22"/>
      <c r="D626" s="22"/>
      <c r="E626" s="22"/>
      <c r="F626" s="3"/>
      <c r="G626" s="12"/>
      <c r="H626" s="3"/>
      <c r="I626" s="13">
        <f t="shared" si="18"/>
        <v>112</v>
      </c>
      <c r="J626" s="16"/>
      <c r="K626" s="16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23"/>
      <c r="Y626" s="24"/>
      <c r="Z626" s="24"/>
      <c r="AA626" s="24"/>
      <c r="AB626" s="24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  <c r="AM626" s="22"/>
      <c r="AN626" s="22"/>
      <c r="AO626" s="26">
        <f t="shared" si="19"/>
        <v>0</v>
      </c>
    </row>
    <row r="627" spans="1:41" ht="11.85" customHeight="1">
      <c r="A627" s="13"/>
      <c r="B627" s="21"/>
      <c r="C627" s="22"/>
      <c r="D627" s="22"/>
      <c r="E627" s="22"/>
      <c r="F627" s="3"/>
      <c r="G627" s="12"/>
      <c r="H627" s="3"/>
      <c r="I627" s="13">
        <f t="shared" si="18"/>
        <v>112</v>
      </c>
      <c r="J627" s="16"/>
      <c r="K627" s="16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23"/>
      <c r="Y627" s="24"/>
      <c r="Z627" s="24"/>
      <c r="AA627" s="24"/>
      <c r="AB627" s="24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  <c r="AM627" s="22"/>
      <c r="AN627" s="22"/>
      <c r="AO627" s="26">
        <f t="shared" si="19"/>
        <v>0</v>
      </c>
    </row>
    <row r="628" spans="1:41" ht="11.85" customHeight="1">
      <c r="A628" s="13"/>
      <c r="B628" s="21"/>
      <c r="C628" s="22"/>
      <c r="D628" s="22"/>
      <c r="E628" s="22"/>
      <c r="F628" s="3"/>
      <c r="G628" s="12"/>
      <c r="H628" s="3"/>
      <c r="I628" s="13">
        <f t="shared" si="18"/>
        <v>112</v>
      </c>
      <c r="J628" s="16"/>
      <c r="K628" s="16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23"/>
      <c r="Y628" s="24"/>
      <c r="Z628" s="24"/>
      <c r="AA628" s="24"/>
      <c r="AB628" s="24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  <c r="AM628" s="22"/>
      <c r="AN628" s="22"/>
      <c r="AO628" s="26">
        <f t="shared" si="19"/>
        <v>0</v>
      </c>
    </row>
    <row r="629" spans="1:41" ht="11.85" customHeight="1">
      <c r="A629" s="13"/>
      <c r="B629" s="21"/>
      <c r="C629" s="22"/>
      <c r="D629" s="22"/>
      <c r="E629" s="22"/>
      <c r="F629" s="3"/>
      <c r="G629" s="12"/>
      <c r="H629" s="3"/>
      <c r="I629" s="13">
        <f t="shared" si="18"/>
        <v>112</v>
      </c>
      <c r="J629" s="16"/>
      <c r="K629" s="16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23"/>
      <c r="Y629" s="24"/>
      <c r="Z629" s="24"/>
      <c r="AA629" s="24"/>
      <c r="AB629" s="24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  <c r="AM629" s="22"/>
      <c r="AN629" s="22"/>
      <c r="AO629" s="26">
        <f t="shared" si="19"/>
        <v>0</v>
      </c>
    </row>
    <row r="630" spans="1:41" ht="11.85" customHeight="1">
      <c r="A630" s="13"/>
      <c r="B630" s="21"/>
      <c r="C630" s="22"/>
      <c r="D630" s="22"/>
      <c r="E630" s="22"/>
      <c r="F630" s="3"/>
      <c r="G630" s="12"/>
      <c r="H630" s="3"/>
      <c r="I630" s="13">
        <f t="shared" si="18"/>
        <v>112</v>
      </c>
      <c r="J630" s="16"/>
      <c r="K630" s="16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23"/>
      <c r="Y630" s="24"/>
      <c r="Z630" s="24"/>
      <c r="AA630" s="24"/>
      <c r="AB630" s="24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  <c r="AM630" s="22"/>
      <c r="AN630" s="22"/>
      <c r="AO630" s="26">
        <f t="shared" si="19"/>
        <v>0</v>
      </c>
    </row>
    <row r="631" spans="1:41" ht="11.85" customHeight="1">
      <c r="A631" s="13"/>
      <c r="B631" s="21"/>
      <c r="C631" s="22"/>
      <c r="D631" s="22"/>
      <c r="E631" s="22"/>
      <c r="F631" s="3"/>
      <c r="G631" s="12"/>
      <c r="H631" s="3"/>
      <c r="I631" s="13">
        <f t="shared" si="18"/>
        <v>112</v>
      </c>
      <c r="J631" s="16"/>
      <c r="K631" s="16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23"/>
      <c r="Y631" s="24"/>
      <c r="Z631" s="24"/>
      <c r="AA631" s="24"/>
      <c r="AB631" s="24"/>
      <c r="AC631" s="22"/>
      <c r="AD631" s="22"/>
      <c r="AE631" s="22"/>
      <c r="AF631" s="22"/>
      <c r="AG631" s="22"/>
      <c r="AH631" s="22"/>
      <c r="AI631" s="22"/>
      <c r="AJ631" s="22"/>
      <c r="AK631" s="22"/>
      <c r="AL631" s="22"/>
      <c r="AM631" s="22"/>
      <c r="AN631" s="22"/>
      <c r="AO631" s="26">
        <f t="shared" si="19"/>
        <v>0</v>
      </c>
    </row>
    <row r="632" spans="1:41" ht="11.85" customHeight="1">
      <c r="A632" s="13"/>
      <c r="B632" s="21"/>
      <c r="C632" s="22"/>
      <c r="D632" s="22"/>
      <c r="E632" s="22"/>
      <c r="F632" s="3"/>
      <c r="G632" s="12"/>
      <c r="H632" s="3"/>
      <c r="I632" s="13">
        <f t="shared" si="18"/>
        <v>112</v>
      </c>
      <c r="J632" s="16"/>
      <c r="K632" s="16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23"/>
      <c r="Y632" s="24"/>
      <c r="Z632" s="24"/>
      <c r="AA632" s="24"/>
      <c r="AB632" s="24"/>
      <c r="AC632" s="22"/>
      <c r="AD632" s="22"/>
      <c r="AE632" s="22"/>
      <c r="AF632" s="22"/>
      <c r="AG632" s="22"/>
      <c r="AH632" s="22"/>
      <c r="AI632" s="22"/>
      <c r="AJ632" s="22"/>
      <c r="AK632" s="22"/>
      <c r="AL632" s="22"/>
      <c r="AM632" s="22"/>
      <c r="AN632" s="22"/>
      <c r="AO632" s="26">
        <f t="shared" si="19"/>
        <v>0</v>
      </c>
    </row>
    <row r="633" spans="1:41" ht="11.85" customHeight="1">
      <c r="A633" s="13"/>
      <c r="B633" s="21"/>
      <c r="C633" s="22"/>
      <c r="D633" s="22"/>
      <c r="E633" s="22"/>
      <c r="F633" s="3"/>
      <c r="G633" s="12"/>
      <c r="H633" s="3"/>
      <c r="I633" s="13">
        <f t="shared" si="18"/>
        <v>112</v>
      </c>
      <c r="J633" s="16"/>
      <c r="K633" s="16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23"/>
      <c r="Y633" s="24"/>
      <c r="Z633" s="24"/>
      <c r="AA633" s="24"/>
      <c r="AB633" s="24"/>
      <c r="AC633" s="22"/>
      <c r="AD633" s="22"/>
      <c r="AE633" s="22"/>
      <c r="AF633" s="22"/>
      <c r="AG633" s="22"/>
      <c r="AH633" s="22"/>
      <c r="AI633" s="22"/>
      <c r="AJ633" s="22"/>
      <c r="AK633" s="22"/>
      <c r="AL633" s="22"/>
      <c r="AM633" s="22"/>
      <c r="AN633" s="22"/>
      <c r="AO633" s="26">
        <f t="shared" si="19"/>
        <v>0</v>
      </c>
    </row>
    <row r="634" spans="1:41" ht="11.85" customHeight="1">
      <c r="A634" s="13"/>
      <c r="B634" s="21"/>
      <c r="C634" s="22"/>
      <c r="D634" s="22"/>
      <c r="E634" s="22"/>
      <c r="F634" s="3"/>
      <c r="G634" s="12"/>
      <c r="H634" s="3"/>
      <c r="I634" s="13">
        <f t="shared" si="18"/>
        <v>112</v>
      </c>
      <c r="J634" s="16"/>
      <c r="K634" s="16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23"/>
      <c r="Y634" s="24"/>
      <c r="Z634" s="24"/>
      <c r="AA634" s="24"/>
      <c r="AB634" s="24"/>
      <c r="AC634" s="22"/>
      <c r="AD634" s="22"/>
      <c r="AE634" s="22"/>
      <c r="AF634" s="22"/>
      <c r="AG634" s="22"/>
      <c r="AH634" s="22"/>
      <c r="AI634" s="22"/>
      <c r="AJ634" s="22"/>
      <c r="AK634" s="22"/>
      <c r="AL634" s="22"/>
      <c r="AM634" s="22"/>
      <c r="AN634" s="22"/>
      <c r="AO634" s="26">
        <f t="shared" si="19"/>
        <v>0</v>
      </c>
    </row>
    <row r="635" spans="1:41" ht="11.85" customHeight="1">
      <c r="A635" s="13"/>
      <c r="B635" s="21"/>
      <c r="C635" s="22"/>
      <c r="D635" s="22"/>
      <c r="E635" s="22"/>
      <c r="F635" s="3"/>
      <c r="G635" s="12"/>
      <c r="H635" s="3"/>
      <c r="I635" s="13">
        <f t="shared" si="18"/>
        <v>112</v>
      </c>
      <c r="J635" s="16"/>
      <c r="K635" s="16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23"/>
      <c r="Y635" s="24"/>
      <c r="Z635" s="24"/>
      <c r="AA635" s="24"/>
      <c r="AB635" s="24"/>
      <c r="AC635" s="22"/>
      <c r="AD635" s="22"/>
      <c r="AE635" s="22"/>
      <c r="AF635" s="22"/>
      <c r="AG635" s="22"/>
      <c r="AH635" s="22"/>
      <c r="AI635" s="22"/>
      <c r="AJ635" s="22"/>
      <c r="AK635" s="22"/>
      <c r="AL635" s="22"/>
      <c r="AM635" s="22"/>
      <c r="AN635" s="22"/>
      <c r="AO635" s="26">
        <f t="shared" si="19"/>
        <v>0</v>
      </c>
    </row>
    <row r="636" spans="1:41" ht="11.85" customHeight="1">
      <c r="A636" s="13"/>
      <c r="B636" s="21"/>
      <c r="C636" s="22"/>
      <c r="D636" s="22"/>
      <c r="E636" s="22"/>
      <c r="F636" s="3"/>
      <c r="G636" s="12"/>
      <c r="H636" s="3"/>
      <c r="I636" s="13">
        <f t="shared" si="18"/>
        <v>112</v>
      </c>
      <c r="J636" s="16"/>
      <c r="K636" s="16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23"/>
      <c r="Y636" s="24"/>
      <c r="Z636" s="24"/>
      <c r="AA636" s="24"/>
      <c r="AB636" s="24"/>
      <c r="AC636" s="22"/>
      <c r="AD636" s="22"/>
      <c r="AE636" s="22"/>
      <c r="AF636" s="22"/>
      <c r="AG636" s="22"/>
      <c r="AH636" s="22"/>
      <c r="AI636" s="22"/>
      <c r="AJ636" s="22"/>
      <c r="AK636" s="22"/>
      <c r="AL636" s="22"/>
      <c r="AM636" s="22"/>
      <c r="AN636" s="22"/>
      <c r="AO636" s="26">
        <f t="shared" si="19"/>
        <v>0</v>
      </c>
    </row>
    <row r="637" spans="1:41" ht="11.85" customHeight="1">
      <c r="A637" s="13"/>
      <c r="B637" s="21"/>
      <c r="C637" s="22"/>
      <c r="D637" s="22"/>
      <c r="E637" s="22"/>
      <c r="F637" s="3"/>
      <c r="G637" s="12"/>
      <c r="H637" s="3"/>
      <c r="I637" s="13">
        <f t="shared" si="18"/>
        <v>112</v>
      </c>
      <c r="J637" s="16"/>
      <c r="K637" s="16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23"/>
      <c r="Y637" s="24"/>
      <c r="Z637" s="24"/>
      <c r="AA637" s="24"/>
      <c r="AB637" s="24"/>
      <c r="AC637" s="22"/>
      <c r="AD637" s="22"/>
      <c r="AE637" s="22"/>
      <c r="AF637" s="22"/>
      <c r="AG637" s="22"/>
      <c r="AH637" s="22"/>
      <c r="AI637" s="22"/>
      <c r="AJ637" s="22"/>
      <c r="AK637" s="22"/>
      <c r="AL637" s="22"/>
      <c r="AM637" s="22"/>
      <c r="AN637" s="22"/>
      <c r="AO637" s="26">
        <f t="shared" si="19"/>
        <v>0</v>
      </c>
    </row>
    <row r="638" spans="1:41" ht="11.85" customHeight="1">
      <c r="A638" s="13"/>
      <c r="B638" s="21"/>
      <c r="C638" s="22"/>
      <c r="D638" s="22"/>
      <c r="E638" s="22"/>
      <c r="F638" s="3"/>
      <c r="G638" s="12"/>
      <c r="H638" s="3"/>
      <c r="I638" s="13">
        <f t="shared" si="18"/>
        <v>112</v>
      </c>
      <c r="J638" s="16"/>
      <c r="K638" s="16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23"/>
      <c r="Y638" s="24"/>
      <c r="Z638" s="24"/>
      <c r="AA638" s="24"/>
      <c r="AB638" s="24"/>
      <c r="AC638" s="22"/>
      <c r="AD638" s="22"/>
      <c r="AE638" s="22"/>
      <c r="AF638" s="22"/>
      <c r="AG638" s="22"/>
      <c r="AH638" s="22"/>
      <c r="AI638" s="22"/>
      <c r="AJ638" s="22"/>
      <c r="AK638" s="22"/>
      <c r="AL638" s="22"/>
      <c r="AM638" s="22"/>
      <c r="AN638" s="22"/>
      <c r="AO638" s="26">
        <f t="shared" si="19"/>
        <v>0</v>
      </c>
    </row>
    <row r="639" spans="1:41" ht="11.85" customHeight="1">
      <c r="A639" s="13"/>
      <c r="B639" s="21"/>
      <c r="C639" s="22"/>
      <c r="D639" s="22"/>
      <c r="E639" s="22"/>
      <c r="F639" s="3"/>
      <c r="G639" s="12"/>
      <c r="H639" s="3"/>
      <c r="I639" s="13">
        <f t="shared" si="18"/>
        <v>112</v>
      </c>
      <c r="J639" s="16"/>
      <c r="K639" s="16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23"/>
      <c r="Y639" s="24"/>
      <c r="Z639" s="24"/>
      <c r="AA639" s="24"/>
      <c r="AB639" s="24"/>
      <c r="AC639" s="22"/>
      <c r="AD639" s="22"/>
      <c r="AE639" s="22"/>
      <c r="AF639" s="22"/>
      <c r="AG639" s="22"/>
      <c r="AH639" s="22"/>
      <c r="AI639" s="22"/>
      <c r="AJ639" s="22"/>
      <c r="AK639" s="22"/>
      <c r="AL639" s="22"/>
      <c r="AM639" s="22"/>
      <c r="AN639" s="22"/>
      <c r="AO639" s="26">
        <f t="shared" si="19"/>
        <v>0</v>
      </c>
    </row>
    <row r="640" spans="1:41" ht="11.85" customHeight="1">
      <c r="A640" s="13"/>
      <c r="B640" s="21"/>
      <c r="C640" s="22"/>
      <c r="D640" s="22"/>
      <c r="E640" s="22"/>
      <c r="F640" s="3"/>
      <c r="G640" s="12"/>
      <c r="H640" s="3"/>
      <c r="I640" s="13">
        <f t="shared" si="18"/>
        <v>112</v>
      </c>
      <c r="J640" s="16"/>
      <c r="K640" s="16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23"/>
      <c r="Y640" s="24"/>
      <c r="Z640" s="24"/>
      <c r="AA640" s="24"/>
      <c r="AB640" s="24"/>
      <c r="AC640" s="22"/>
      <c r="AD640" s="22"/>
      <c r="AE640" s="22"/>
      <c r="AF640" s="22"/>
      <c r="AG640" s="22"/>
      <c r="AH640" s="22"/>
      <c r="AI640" s="22"/>
      <c r="AJ640" s="22"/>
      <c r="AK640" s="22"/>
      <c r="AL640" s="22"/>
      <c r="AM640" s="22"/>
      <c r="AN640" s="22"/>
      <c r="AO640" s="26">
        <f t="shared" si="19"/>
        <v>0</v>
      </c>
    </row>
    <row r="641" spans="1:41" ht="11.85" customHeight="1">
      <c r="A641" s="13"/>
      <c r="B641" s="21"/>
      <c r="C641" s="22"/>
      <c r="D641" s="22"/>
      <c r="E641" s="22"/>
      <c r="F641" s="3"/>
      <c r="G641" s="12"/>
      <c r="H641" s="3"/>
      <c r="I641" s="13">
        <f t="shared" si="18"/>
        <v>112</v>
      </c>
      <c r="J641" s="16"/>
      <c r="K641" s="16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23"/>
      <c r="Y641" s="24"/>
      <c r="Z641" s="24"/>
      <c r="AA641" s="24"/>
      <c r="AB641" s="24"/>
      <c r="AC641" s="22"/>
      <c r="AD641" s="22"/>
      <c r="AE641" s="22"/>
      <c r="AF641" s="22"/>
      <c r="AG641" s="22"/>
      <c r="AH641" s="22"/>
      <c r="AI641" s="22"/>
      <c r="AJ641" s="22"/>
      <c r="AK641" s="22"/>
      <c r="AL641" s="22"/>
      <c r="AM641" s="22"/>
      <c r="AN641" s="22"/>
      <c r="AO641" s="26">
        <f t="shared" si="19"/>
        <v>0</v>
      </c>
    </row>
    <row r="642" spans="1:41" ht="11.85" customHeight="1">
      <c r="A642" s="13"/>
      <c r="B642" s="21"/>
      <c r="C642" s="22"/>
      <c r="D642" s="22"/>
      <c r="E642" s="22"/>
      <c r="F642" s="3"/>
      <c r="G642" s="12"/>
      <c r="H642" s="3"/>
      <c r="I642" s="13">
        <f t="shared" si="18"/>
        <v>112</v>
      </c>
      <c r="J642" s="16"/>
      <c r="K642" s="16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23"/>
      <c r="Y642" s="24"/>
      <c r="Z642" s="24"/>
      <c r="AA642" s="24"/>
      <c r="AB642" s="24"/>
      <c r="AC642" s="22"/>
      <c r="AD642" s="22"/>
      <c r="AE642" s="22"/>
      <c r="AF642" s="22"/>
      <c r="AG642" s="22"/>
      <c r="AH642" s="22"/>
      <c r="AI642" s="22"/>
      <c r="AJ642" s="22"/>
      <c r="AK642" s="22"/>
      <c r="AL642" s="22"/>
      <c r="AM642" s="22"/>
      <c r="AN642" s="22"/>
      <c r="AO642" s="26">
        <f t="shared" si="19"/>
        <v>0</v>
      </c>
    </row>
    <row r="643" spans="1:41" ht="11.85" customHeight="1">
      <c r="A643" s="13"/>
      <c r="B643" s="21"/>
      <c r="C643" s="22"/>
      <c r="D643" s="22"/>
      <c r="E643" s="22"/>
      <c r="F643" s="3"/>
      <c r="G643" s="12"/>
      <c r="H643" s="3"/>
      <c r="I643" s="13">
        <f t="shared" ref="I643:I706" si="20">(2012)-YEAR(H643)</f>
        <v>112</v>
      </c>
      <c r="J643" s="16"/>
      <c r="K643" s="16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23"/>
      <c r="Y643" s="24"/>
      <c r="Z643" s="24"/>
      <c r="AA643" s="24"/>
      <c r="AB643" s="24"/>
      <c r="AC643" s="22"/>
      <c r="AD643" s="22"/>
      <c r="AE643" s="22"/>
      <c r="AF643" s="22"/>
      <c r="AG643" s="22"/>
      <c r="AH643" s="22"/>
      <c r="AI643" s="22"/>
      <c r="AJ643" s="22"/>
      <c r="AK643" s="22"/>
      <c r="AL643" s="22"/>
      <c r="AM643" s="22"/>
      <c r="AN643" s="22"/>
      <c r="AO643" s="26">
        <f t="shared" si="19"/>
        <v>0</v>
      </c>
    </row>
    <row r="644" spans="1:41" ht="11.85" customHeight="1">
      <c r="A644" s="13"/>
      <c r="B644" s="21"/>
      <c r="C644" s="22"/>
      <c r="D644" s="22"/>
      <c r="E644" s="22"/>
      <c r="F644" s="3"/>
      <c r="G644" s="12"/>
      <c r="H644" s="3"/>
      <c r="I644" s="13">
        <f t="shared" si="20"/>
        <v>112</v>
      </c>
      <c r="J644" s="16"/>
      <c r="K644" s="16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23"/>
      <c r="Y644" s="24"/>
      <c r="Z644" s="24"/>
      <c r="AA644" s="24"/>
      <c r="AB644" s="24"/>
      <c r="AC644" s="22"/>
      <c r="AD644" s="22"/>
      <c r="AE644" s="22"/>
      <c r="AF644" s="22"/>
      <c r="AG644" s="22"/>
      <c r="AH644" s="22"/>
      <c r="AI644" s="22"/>
      <c r="AJ644" s="22"/>
      <c r="AK644" s="22"/>
      <c r="AL644" s="22"/>
      <c r="AM644" s="22"/>
      <c r="AN644" s="22"/>
      <c r="AO644" s="26">
        <f t="shared" si="19"/>
        <v>0</v>
      </c>
    </row>
    <row r="645" spans="1:41" ht="11.85" customHeight="1">
      <c r="A645" s="13"/>
      <c r="B645" s="21"/>
      <c r="C645" s="22"/>
      <c r="D645" s="22"/>
      <c r="E645" s="22"/>
      <c r="F645" s="3"/>
      <c r="G645" s="12"/>
      <c r="H645" s="3"/>
      <c r="I645" s="13">
        <f t="shared" si="20"/>
        <v>112</v>
      </c>
      <c r="J645" s="16"/>
      <c r="K645" s="16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23"/>
      <c r="Y645" s="24"/>
      <c r="Z645" s="24"/>
      <c r="AA645" s="24"/>
      <c r="AB645" s="24"/>
      <c r="AC645" s="22"/>
      <c r="AD645" s="22"/>
      <c r="AE645" s="22"/>
      <c r="AF645" s="22"/>
      <c r="AG645" s="22"/>
      <c r="AH645" s="22"/>
      <c r="AI645" s="22"/>
      <c r="AJ645" s="22"/>
      <c r="AK645" s="22"/>
      <c r="AL645" s="22"/>
      <c r="AM645" s="22"/>
      <c r="AN645" s="22"/>
      <c r="AO645" s="26">
        <f t="shared" ref="AO645:AO708" si="21">SUM(AC645:AN645)</f>
        <v>0</v>
      </c>
    </row>
    <row r="646" spans="1:41" ht="11.85" customHeight="1">
      <c r="A646" s="13"/>
      <c r="B646" s="21"/>
      <c r="C646" s="22"/>
      <c r="D646" s="22"/>
      <c r="E646" s="22"/>
      <c r="F646" s="3"/>
      <c r="G646" s="12"/>
      <c r="H646" s="3"/>
      <c r="I646" s="13">
        <f t="shared" si="20"/>
        <v>112</v>
      </c>
      <c r="J646" s="16"/>
      <c r="K646" s="16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23"/>
      <c r="Y646" s="24"/>
      <c r="Z646" s="24"/>
      <c r="AA646" s="24"/>
      <c r="AB646" s="24"/>
      <c r="AC646" s="22"/>
      <c r="AD646" s="22"/>
      <c r="AE646" s="22"/>
      <c r="AF646" s="22"/>
      <c r="AG646" s="22"/>
      <c r="AH646" s="22"/>
      <c r="AI646" s="22"/>
      <c r="AJ646" s="22"/>
      <c r="AK646" s="22"/>
      <c r="AL646" s="22"/>
      <c r="AM646" s="22"/>
      <c r="AN646" s="22"/>
      <c r="AO646" s="26">
        <f t="shared" si="21"/>
        <v>0</v>
      </c>
    </row>
    <row r="647" spans="1:41" ht="11.85" customHeight="1">
      <c r="A647" s="13"/>
      <c r="B647" s="21"/>
      <c r="C647" s="22"/>
      <c r="D647" s="22"/>
      <c r="E647" s="22"/>
      <c r="F647" s="3"/>
      <c r="G647" s="12"/>
      <c r="H647" s="3"/>
      <c r="I647" s="13">
        <f t="shared" si="20"/>
        <v>112</v>
      </c>
      <c r="J647" s="16"/>
      <c r="K647" s="16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23"/>
      <c r="Y647" s="24"/>
      <c r="Z647" s="24"/>
      <c r="AA647" s="24"/>
      <c r="AB647" s="24"/>
      <c r="AC647" s="22"/>
      <c r="AD647" s="22"/>
      <c r="AE647" s="22"/>
      <c r="AF647" s="22"/>
      <c r="AG647" s="22"/>
      <c r="AH647" s="22"/>
      <c r="AI647" s="22"/>
      <c r="AJ647" s="22"/>
      <c r="AK647" s="22"/>
      <c r="AL647" s="22"/>
      <c r="AM647" s="22"/>
      <c r="AN647" s="22"/>
      <c r="AO647" s="26">
        <f t="shared" si="21"/>
        <v>0</v>
      </c>
    </row>
    <row r="648" spans="1:41" ht="11.85" customHeight="1">
      <c r="A648" s="13"/>
      <c r="B648" s="21"/>
      <c r="C648" s="22"/>
      <c r="D648" s="22"/>
      <c r="E648" s="22"/>
      <c r="F648" s="3"/>
      <c r="G648" s="12"/>
      <c r="H648" s="3"/>
      <c r="I648" s="13">
        <f t="shared" si="20"/>
        <v>112</v>
      </c>
      <c r="J648" s="16"/>
      <c r="K648" s="16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23"/>
      <c r="Y648" s="24"/>
      <c r="Z648" s="24"/>
      <c r="AA648" s="24"/>
      <c r="AB648" s="24"/>
      <c r="AC648" s="22"/>
      <c r="AD648" s="22"/>
      <c r="AE648" s="22"/>
      <c r="AF648" s="22"/>
      <c r="AG648" s="22"/>
      <c r="AH648" s="22"/>
      <c r="AI648" s="22"/>
      <c r="AJ648" s="22"/>
      <c r="AK648" s="22"/>
      <c r="AL648" s="22"/>
      <c r="AM648" s="22"/>
      <c r="AN648" s="22"/>
      <c r="AO648" s="26">
        <f t="shared" si="21"/>
        <v>0</v>
      </c>
    </row>
    <row r="649" spans="1:41" ht="11.85" customHeight="1">
      <c r="A649" s="13"/>
      <c r="B649" s="21"/>
      <c r="C649" s="22"/>
      <c r="D649" s="22"/>
      <c r="E649" s="22"/>
      <c r="F649" s="3"/>
      <c r="G649" s="12"/>
      <c r="H649" s="3"/>
      <c r="I649" s="13">
        <f t="shared" si="20"/>
        <v>112</v>
      </c>
      <c r="J649" s="16"/>
      <c r="K649" s="16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23"/>
      <c r="Y649" s="24"/>
      <c r="Z649" s="24"/>
      <c r="AA649" s="24"/>
      <c r="AB649" s="24"/>
      <c r="AC649" s="22"/>
      <c r="AD649" s="22"/>
      <c r="AE649" s="22"/>
      <c r="AF649" s="22"/>
      <c r="AG649" s="22"/>
      <c r="AH649" s="22"/>
      <c r="AI649" s="22"/>
      <c r="AJ649" s="22"/>
      <c r="AK649" s="22"/>
      <c r="AL649" s="22"/>
      <c r="AM649" s="22"/>
      <c r="AN649" s="22"/>
      <c r="AO649" s="26">
        <f t="shared" si="21"/>
        <v>0</v>
      </c>
    </row>
    <row r="650" spans="1:41" ht="11.85" customHeight="1">
      <c r="A650" s="13"/>
      <c r="B650" s="21"/>
      <c r="C650" s="22"/>
      <c r="D650" s="22"/>
      <c r="E650" s="22"/>
      <c r="F650" s="3"/>
      <c r="G650" s="12"/>
      <c r="H650" s="3"/>
      <c r="I650" s="13">
        <f t="shared" si="20"/>
        <v>112</v>
      </c>
      <c r="J650" s="16"/>
      <c r="K650" s="16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23"/>
      <c r="Y650" s="24"/>
      <c r="Z650" s="24"/>
      <c r="AA650" s="24"/>
      <c r="AB650" s="24"/>
      <c r="AC650" s="22"/>
      <c r="AD650" s="22"/>
      <c r="AE650" s="22"/>
      <c r="AF650" s="22"/>
      <c r="AG650" s="22"/>
      <c r="AH650" s="22"/>
      <c r="AI650" s="22"/>
      <c r="AJ650" s="22"/>
      <c r="AK650" s="22"/>
      <c r="AL650" s="22"/>
      <c r="AM650" s="22"/>
      <c r="AN650" s="22"/>
      <c r="AO650" s="26">
        <f t="shared" si="21"/>
        <v>0</v>
      </c>
    </row>
    <row r="651" spans="1:41" ht="11.85" customHeight="1">
      <c r="A651" s="13"/>
      <c r="B651" s="21"/>
      <c r="C651" s="22"/>
      <c r="D651" s="22"/>
      <c r="E651" s="22"/>
      <c r="F651" s="3"/>
      <c r="G651" s="12"/>
      <c r="H651" s="3"/>
      <c r="I651" s="13">
        <f t="shared" si="20"/>
        <v>112</v>
      </c>
      <c r="J651" s="16"/>
      <c r="K651" s="16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23"/>
      <c r="Y651" s="24"/>
      <c r="Z651" s="24"/>
      <c r="AA651" s="24"/>
      <c r="AB651" s="24"/>
      <c r="AC651" s="22"/>
      <c r="AD651" s="22"/>
      <c r="AE651" s="22"/>
      <c r="AF651" s="22"/>
      <c r="AG651" s="22"/>
      <c r="AH651" s="22"/>
      <c r="AI651" s="22"/>
      <c r="AJ651" s="22"/>
      <c r="AK651" s="22"/>
      <c r="AL651" s="22"/>
      <c r="AM651" s="22"/>
      <c r="AN651" s="22"/>
      <c r="AO651" s="26">
        <f t="shared" si="21"/>
        <v>0</v>
      </c>
    </row>
    <row r="652" spans="1:41" ht="11.85" customHeight="1">
      <c r="A652" s="13"/>
      <c r="B652" s="21"/>
      <c r="C652" s="22"/>
      <c r="D652" s="22"/>
      <c r="E652" s="22"/>
      <c r="F652" s="3"/>
      <c r="G652" s="12"/>
      <c r="H652" s="3"/>
      <c r="I652" s="13">
        <f t="shared" si="20"/>
        <v>112</v>
      </c>
      <c r="J652" s="16"/>
      <c r="K652" s="16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23"/>
      <c r="Y652" s="24"/>
      <c r="Z652" s="24"/>
      <c r="AA652" s="24"/>
      <c r="AB652" s="24"/>
      <c r="AC652" s="22"/>
      <c r="AD652" s="22"/>
      <c r="AE652" s="22"/>
      <c r="AF652" s="22"/>
      <c r="AG652" s="22"/>
      <c r="AH652" s="22"/>
      <c r="AI652" s="22"/>
      <c r="AJ652" s="22"/>
      <c r="AK652" s="22"/>
      <c r="AL652" s="22"/>
      <c r="AM652" s="22"/>
      <c r="AN652" s="22"/>
      <c r="AO652" s="26">
        <f t="shared" si="21"/>
        <v>0</v>
      </c>
    </row>
    <row r="653" spans="1:41" ht="11.85" customHeight="1">
      <c r="A653" s="13"/>
      <c r="B653" s="21"/>
      <c r="C653" s="22"/>
      <c r="D653" s="22"/>
      <c r="E653" s="22"/>
      <c r="F653" s="3"/>
      <c r="G653" s="12"/>
      <c r="H653" s="3"/>
      <c r="I653" s="13">
        <f t="shared" si="20"/>
        <v>112</v>
      </c>
      <c r="J653" s="16"/>
      <c r="K653" s="16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23"/>
      <c r="Y653" s="24"/>
      <c r="Z653" s="24"/>
      <c r="AA653" s="24"/>
      <c r="AB653" s="24"/>
      <c r="AC653" s="22"/>
      <c r="AD653" s="22"/>
      <c r="AE653" s="22"/>
      <c r="AF653" s="22"/>
      <c r="AG653" s="22"/>
      <c r="AH653" s="22"/>
      <c r="AI653" s="22"/>
      <c r="AJ653" s="22"/>
      <c r="AK653" s="22"/>
      <c r="AL653" s="22"/>
      <c r="AM653" s="22"/>
      <c r="AN653" s="22"/>
      <c r="AO653" s="26">
        <f t="shared" si="21"/>
        <v>0</v>
      </c>
    </row>
    <row r="654" spans="1:41" ht="11.85" customHeight="1">
      <c r="A654" s="13"/>
      <c r="B654" s="21"/>
      <c r="C654" s="22"/>
      <c r="D654" s="22"/>
      <c r="E654" s="22"/>
      <c r="F654" s="3"/>
      <c r="G654" s="12"/>
      <c r="H654" s="3"/>
      <c r="I654" s="13">
        <f t="shared" si="20"/>
        <v>112</v>
      </c>
      <c r="J654" s="16"/>
      <c r="K654" s="16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23"/>
      <c r="Y654" s="24"/>
      <c r="Z654" s="24"/>
      <c r="AA654" s="24"/>
      <c r="AB654" s="24"/>
      <c r="AC654" s="22"/>
      <c r="AD654" s="22"/>
      <c r="AE654" s="22"/>
      <c r="AF654" s="22"/>
      <c r="AG654" s="22"/>
      <c r="AH654" s="22"/>
      <c r="AI654" s="22"/>
      <c r="AJ654" s="22"/>
      <c r="AK654" s="22"/>
      <c r="AL654" s="22"/>
      <c r="AM654" s="22"/>
      <c r="AN654" s="22"/>
      <c r="AO654" s="26">
        <f t="shared" si="21"/>
        <v>0</v>
      </c>
    </row>
    <row r="655" spans="1:41" ht="11.85" customHeight="1">
      <c r="A655" s="13"/>
      <c r="B655" s="21"/>
      <c r="C655" s="22"/>
      <c r="D655" s="22"/>
      <c r="E655" s="22"/>
      <c r="F655" s="3"/>
      <c r="G655" s="12"/>
      <c r="H655" s="3"/>
      <c r="I655" s="13">
        <f t="shared" si="20"/>
        <v>112</v>
      </c>
      <c r="J655" s="16"/>
      <c r="K655" s="16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23"/>
      <c r="Y655" s="24"/>
      <c r="Z655" s="24"/>
      <c r="AA655" s="24"/>
      <c r="AB655" s="24"/>
      <c r="AC655" s="22"/>
      <c r="AD655" s="22"/>
      <c r="AE655" s="22"/>
      <c r="AF655" s="22"/>
      <c r="AG655" s="22"/>
      <c r="AH655" s="22"/>
      <c r="AI655" s="22"/>
      <c r="AJ655" s="22"/>
      <c r="AK655" s="22"/>
      <c r="AL655" s="22"/>
      <c r="AM655" s="22"/>
      <c r="AN655" s="22"/>
      <c r="AO655" s="26">
        <f t="shared" si="21"/>
        <v>0</v>
      </c>
    </row>
    <row r="656" spans="1:41" ht="11.85" customHeight="1">
      <c r="A656" s="13"/>
      <c r="B656" s="21"/>
      <c r="C656" s="22"/>
      <c r="D656" s="22"/>
      <c r="E656" s="22"/>
      <c r="F656" s="3"/>
      <c r="G656" s="12"/>
      <c r="H656" s="3"/>
      <c r="I656" s="13">
        <f t="shared" si="20"/>
        <v>112</v>
      </c>
      <c r="J656" s="16"/>
      <c r="K656" s="16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23"/>
      <c r="Y656" s="24"/>
      <c r="Z656" s="24"/>
      <c r="AA656" s="24"/>
      <c r="AB656" s="24"/>
      <c r="AC656" s="22"/>
      <c r="AD656" s="22"/>
      <c r="AE656" s="22"/>
      <c r="AF656" s="22"/>
      <c r="AG656" s="22"/>
      <c r="AH656" s="22"/>
      <c r="AI656" s="22"/>
      <c r="AJ656" s="22"/>
      <c r="AK656" s="22"/>
      <c r="AL656" s="22"/>
      <c r="AM656" s="22"/>
      <c r="AN656" s="22"/>
      <c r="AO656" s="26">
        <f t="shared" si="21"/>
        <v>0</v>
      </c>
    </row>
    <row r="657" spans="1:41" ht="11.85" customHeight="1">
      <c r="A657" s="13"/>
      <c r="B657" s="21"/>
      <c r="C657" s="22"/>
      <c r="D657" s="22"/>
      <c r="E657" s="22"/>
      <c r="F657" s="3"/>
      <c r="G657" s="12"/>
      <c r="H657" s="3"/>
      <c r="I657" s="13">
        <f t="shared" si="20"/>
        <v>112</v>
      </c>
      <c r="J657" s="16"/>
      <c r="K657" s="16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23"/>
      <c r="Y657" s="24"/>
      <c r="Z657" s="24"/>
      <c r="AA657" s="24"/>
      <c r="AB657" s="24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  <c r="AM657" s="22"/>
      <c r="AN657" s="22"/>
      <c r="AO657" s="26">
        <f t="shared" si="21"/>
        <v>0</v>
      </c>
    </row>
    <row r="658" spans="1:41" ht="11.85" customHeight="1">
      <c r="A658" s="13"/>
      <c r="B658" s="21"/>
      <c r="C658" s="22"/>
      <c r="D658" s="22"/>
      <c r="E658" s="22"/>
      <c r="F658" s="3"/>
      <c r="G658" s="12"/>
      <c r="H658" s="3"/>
      <c r="I658" s="13">
        <f t="shared" si="20"/>
        <v>112</v>
      </c>
      <c r="J658" s="16"/>
      <c r="K658" s="16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23"/>
      <c r="Y658" s="24"/>
      <c r="Z658" s="24"/>
      <c r="AA658" s="24"/>
      <c r="AB658" s="24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  <c r="AM658" s="22"/>
      <c r="AN658" s="22"/>
      <c r="AO658" s="26">
        <f t="shared" si="21"/>
        <v>0</v>
      </c>
    </row>
    <row r="659" spans="1:41" ht="11.85" customHeight="1">
      <c r="A659" s="13"/>
      <c r="B659" s="21"/>
      <c r="C659" s="22"/>
      <c r="D659" s="22"/>
      <c r="E659" s="22"/>
      <c r="F659" s="3"/>
      <c r="G659" s="12"/>
      <c r="H659" s="3"/>
      <c r="I659" s="13">
        <f t="shared" si="20"/>
        <v>112</v>
      </c>
      <c r="J659" s="16"/>
      <c r="K659" s="16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23"/>
      <c r="Y659" s="24"/>
      <c r="Z659" s="24"/>
      <c r="AA659" s="24"/>
      <c r="AB659" s="24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  <c r="AM659" s="22"/>
      <c r="AN659" s="22"/>
      <c r="AO659" s="26">
        <f t="shared" si="21"/>
        <v>0</v>
      </c>
    </row>
    <row r="660" spans="1:41" ht="11.85" customHeight="1">
      <c r="A660" s="13"/>
      <c r="B660" s="21"/>
      <c r="C660" s="22"/>
      <c r="D660" s="22"/>
      <c r="E660" s="22"/>
      <c r="F660" s="3"/>
      <c r="G660" s="12"/>
      <c r="H660" s="3"/>
      <c r="I660" s="13">
        <f t="shared" si="20"/>
        <v>112</v>
      </c>
      <c r="J660" s="16"/>
      <c r="K660" s="16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23"/>
      <c r="Y660" s="24"/>
      <c r="Z660" s="24"/>
      <c r="AA660" s="24"/>
      <c r="AB660" s="24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  <c r="AM660" s="22"/>
      <c r="AN660" s="22"/>
      <c r="AO660" s="26">
        <f t="shared" si="21"/>
        <v>0</v>
      </c>
    </row>
    <row r="661" spans="1:41" ht="11.85" customHeight="1">
      <c r="A661" s="13"/>
      <c r="B661" s="21"/>
      <c r="C661" s="22"/>
      <c r="D661" s="22"/>
      <c r="E661" s="22"/>
      <c r="F661" s="3"/>
      <c r="G661" s="12"/>
      <c r="H661" s="3"/>
      <c r="I661" s="13">
        <f t="shared" si="20"/>
        <v>112</v>
      </c>
      <c r="J661" s="16"/>
      <c r="K661" s="16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23"/>
      <c r="Y661" s="24"/>
      <c r="Z661" s="24"/>
      <c r="AA661" s="24"/>
      <c r="AB661" s="24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  <c r="AM661" s="22"/>
      <c r="AN661" s="22"/>
      <c r="AO661" s="26">
        <f t="shared" si="21"/>
        <v>0</v>
      </c>
    </row>
    <row r="662" spans="1:41" ht="11.85" customHeight="1">
      <c r="A662" s="13"/>
      <c r="B662" s="21"/>
      <c r="C662" s="22"/>
      <c r="D662" s="22"/>
      <c r="E662" s="22"/>
      <c r="F662" s="3"/>
      <c r="G662" s="12"/>
      <c r="H662" s="3"/>
      <c r="I662" s="13">
        <f t="shared" si="20"/>
        <v>112</v>
      </c>
      <c r="J662" s="16"/>
      <c r="K662" s="16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23"/>
      <c r="Y662" s="24"/>
      <c r="Z662" s="24"/>
      <c r="AA662" s="24"/>
      <c r="AB662" s="24"/>
      <c r="AC662" s="22"/>
      <c r="AD662" s="22"/>
      <c r="AE662" s="22"/>
      <c r="AF662" s="22"/>
      <c r="AG662" s="22"/>
      <c r="AH662" s="22"/>
      <c r="AI662" s="22"/>
      <c r="AJ662" s="22"/>
      <c r="AK662" s="22"/>
      <c r="AL662" s="22"/>
      <c r="AM662" s="22"/>
      <c r="AN662" s="22"/>
      <c r="AO662" s="26">
        <f t="shared" si="21"/>
        <v>0</v>
      </c>
    </row>
    <row r="663" spans="1:41" ht="11.85" customHeight="1">
      <c r="A663" s="13"/>
      <c r="B663" s="21"/>
      <c r="C663" s="22"/>
      <c r="D663" s="22"/>
      <c r="E663" s="22"/>
      <c r="F663" s="3"/>
      <c r="G663" s="12"/>
      <c r="H663" s="3"/>
      <c r="I663" s="13">
        <f t="shared" si="20"/>
        <v>112</v>
      </c>
      <c r="J663" s="16"/>
      <c r="K663" s="16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23"/>
      <c r="Y663" s="24"/>
      <c r="Z663" s="24"/>
      <c r="AA663" s="24"/>
      <c r="AB663" s="24"/>
      <c r="AC663" s="22"/>
      <c r="AD663" s="22"/>
      <c r="AE663" s="22"/>
      <c r="AF663" s="22"/>
      <c r="AG663" s="22"/>
      <c r="AH663" s="22"/>
      <c r="AI663" s="22"/>
      <c r="AJ663" s="22"/>
      <c r="AK663" s="22"/>
      <c r="AL663" s="22"/>
      <c r="AM663" s="22"/>
      <c r="AN663" s="22"/>
      <c r="AO663" s="26">
        <f t="shared" si="21"/>
        <v>0</v>
      </c>
    </row>
    <row r="664" spans="1:41" ht="11.85" customHeight="1">
      <c r="A664" s="13"/>
      <c r="B664" s="21"/>
      <c r="C664" s="22"/>
      <c r="D664" s="22"/>
      <c r="E664" s="22"/>
      <c r="F664" s="3"/>
      <c r="G664" s="12"/>
      <c r="H664" s="3"/>
      <c r="I664" s="13">
        <f t="shared" si="20"/>
        <v>112</v>
      </c>
      <c r="J664" s="16"/>
      <c r="K664" s="16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23"/>
      <c r="Y664" s="24"/>
      <c r="Z664" s="24"/>
      <c r="AA664" s="24"/>
      <c r="AB664" s="24"/>
      <c r="AC664" s="22"/>
      <c r="AD664" s="22"/>
      <c r="AE664" s="22"/>
      <c r="AF664" s="22"/>
      <c r="AG664" s="22"/>
      <c r="AH664" s="22"/>
      <c r="AI664" s="22"/>
      <c r="AJ664" s="22"/>
      <c r="AK664" s="22"/>
      <c r="AL664" s="22"/>
      <c r="AM664" s="22"/>
      <c r="AN664" s="22"/>
      <c r="AO664" s="26">
        <f t="shared" si="21"/>
        <v>0</v>
      </c>
    </row>
    <row r="665" spans="1:41" ht="11.85" customHeight="1">
      <c r="A665" s="13"/>
      <c r="B665" s="21"/>
      <c r="C665" s="22"/>
      <c r="D665" s="22"/>
      <c r="E665" s="22"/>
      <c r="F665" s="3"/>
      <c r="G665" s="12"/>
      <c r="H665" s="3"/>
      <c r="I665" s="13">
        <f t="shared" si="20"/>
        <v>112</v>
      </c>
      <c r="J665" s="16"/>
      <c r="K665" s="16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23"/>
      <c r="Y665" s="24"/>
      <c r="Z665" s="24"/>
      <c r="AA665" s="24"/>
      <c r="AB665" s="24"/>
      <c r="AC665" s="22"/>
      <c r="AD665" s="22"/>
      <c r="AE665" s="22"/>
      <c r="AF665" s="22"/>
      <c r="AG665" s="22"/>
      <c r="AH665" s="22"/>
      <c r="AI665" s="22"/>
      <c r="AJ665" s="22"/>
      <c r="AK665" s="22"/>
      <c r="AL665" s="22"/>
      <c r="AM665" s="22"/>
      <c r="AN665" s="22"/>
      <c r="AO665" s="26">
        <f t="shared" si="21"/>
        <v>0</v>
      </c>
    </row>
    <row r="666" spans="1:41" ht="11.85" customHeight="1">
      <c r="A666" s="13"/>
      <c r="B666" s="21"/>
      <c r="C666" s="22"/>
      <c r="D666" s="22"/>
      <c r="E666" s="22"/>
      <c r="F666" s="3"/>
      <c r="G666" s="12"/>
      <c r="H666" s="3"/>
      <c r="I666" s="13">
        <f t="shared" si="20"/>
        <v>112</v>
      </c>
      <c r="J666" s="16"/>
      <c r="K666" s="16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23"/>
      <c r="Y666" s="24"/>
      <c r="Z666" s="24"/>
      <c r="AA666" s="24"/>
      <c r="AB666" s="24"/>
      <c r="AC666" s="22"/>
      <c r="AD666" s="22"/>
      <c r="AE666" s="22"/>
      <c r="AF666" s="22"/>
      <c r="AG666" s="22"/>
      <c r="AH666" s="22"/>
      <c r="AI666" s="22"/>
      <c r="AJ666" s="22"/>
      <c r="AK666" s="22"/>
      <c r="AL666" s="22"/>
      <c r="AM666" s="22"/>
      <c r="AN666" s="22"/>
      <c r="AO666" s="26">
        <f t="shared" si="21"/>
        <v>0</v>
      </c>
    </row>
    <row r="667" spans="1:41" ht="11.85" customHeight="1">
      <c r="A667" s="13"/>
      <c r="B667" s="21"/>
      <c r="C667" s="22"/>
      <c r="D667" s="22"/>
      <c r="E667" s="22"/>
      <c r="F667" s="3"/>
      <c r="G667" s="12"/>
      <c r="H667" s="3"/>
      <c r="I667" s="13">
        <f t="shared" si="20"/>
        <v>112</v>
      </c>
      <c r="J667" s="16"/>
      <c r="K667" s="16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23"/>
      <c r="Y667" s="24"/>
      <c r="Z667" s="24"/>
      <c r="AA667" s="24"/>
      <c r="AB667" s="24"/>
      <c r="AC667" s="22"/>
      <c r="AD667" s="22"/>
      <c r="AE667" s="22"/>
      <c r="AF667" s="22"/>
      <c r="AG667" s="22"/>
      <c r="AH667" s="22"/>
      <c r="AI667" s="22"/>
      <c r="AJ667" s="22"/>
      <c r="AK667" s="22"/>
      <c r="AL667" s="22"/>
      <c r="AM667" s="22"/>
      <c r="AN667" s="22"/>
      <c r="AO667" s="26">
        <f t="shared" si="21"/>
        <v>0</v>
      </c>
    </row>
    <row r="668" spans="1:41" ht="11.85" customHeight="1">
      <c r="A668" s="13"/>
      <c r="B668" s="21"/>
      <c r="C668" s="22"/>
      <c r="D668" s="22"/>
      <c r="E668" s="22"/>
      <c r="F668" s="3"/>
      <c r="G668" s="12"/>
      <c r="H668" s="3"/>
      <c r="I668" s="13">
        <f t="shared" si="20"/>
        <v>112</v>
      </c>
      <c r="J668" s="16"/>
      <c r="K668" s="16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23"/>
      <c r="Y668" s="24"/>
      <c r="Z668" s="24"/>
      <c r="AA668" s="24"/>
      <c r="AB668" s="24"/>
      <c r="AC668" s="22"/>
      <c r="AD668" s="22"/>
      <c r="AE668" s="22"/>
      <c r="AF668" s="22"/>
      <c r="AG668" s="22"/>
      <c r="AH668" s="22"/>
      <c r="AI668" s="22"/>
      <c r="AJ668" s="22"/>
      <c r="AK668" s="22"/>
      <c r="AL668" s="22"/>
      <c r="AM668" s="22"/>
      <c r="AN668" s="22"/>
      <c r="AO668" s="26">
        <f t="shared" si="21"/>
        <v>0</v>
      </c>
    </row>
    <row r="669" spans="1:41" ht="11.85" customHeight="1">
      <c r="A669" s="13"/>
      <c r="B669" s="21"/>
      <c r="C669" s="22"/>
      <c r="D669" s="22"/>
      <c r="E669" s="22"/>
      <c r="F669" s="3"/>
      <c r="G669" s="12"/>
      <c r="H669" s="3"/>
      <c r="I669" s="13">
        <f t="shared" si="20"/>
        <v>112</v>
      </c>
      <c r="J669" s="16"/>
      <c r="K669" s="16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23"/>
      <c r="Y669" s="24"/>
      <c r="Z669" s="24"/>
      <c r="AA669" s="24"/>
      <c r="AB669" s="24"/>
      <c r="AC669" s="22"/>
      <c r="AD669" s="22"/>
      <c r="AE669" s="22"/>
      <c r="AF669" s="22"/>
      <c r="AG669" s="22"/>
      <c r="AH669" s="22"/>
      <c r="AI669" s="22"/>
      <c r="AJ669" s="22"/>
      <c r="AK669" s="22"/>
      <c r="AL669" s="22"/>
      <c r="AM669" s="22"/>
      <c r="AN669" s="22"/>
      <c r="AO669" s="26">
        <f t="shared" si="21"/>
        <v>0</v>
      </c>
    </row>
    <row r="670" spans="1:41" ht="11.85" customHeight="1">
      <c r="A670" s="13"/>
      <c r="B670" s="21"/>
      <c r="C670" s="22"/>
      <c r="D670" s="22"/>
      <c r="E670" s="22"/>
      <c r="F670" s="3"/>
      <c r="G670" s="12"/>
      <c r="H670" s="3"/>
      <c r="I670" s="13">
        <f t="shared" si="20"/>
        <v>112</v>
      </c>
      <c r="J670" s="16"/>
      <c r="K670" s="16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23"/>
      <c r="Y670" s="24"/>
      <c r="Z670" s="24"/>
      <c r="AA670" s="24"/>
      <c r="AB670" s="24"/>
      <c r="AC670" s="22"/>
      <c r="AD670" s="22"/>
      <c r="AE670" s="22"/>
      <c r="AF670" s="22"/>
      <c r="AG670" s="22"/>
      <c r="AH670" s="22"/>
      <c r="AI670" s="22"/>
      <c r="AJ670" s="22"/>
      <c r="AK670" s="22"/>
      <c r="AL670" s="22"/>
      <c r="AM670" s="22"/>
      <c r="AN670" s="22"/>
      <c r="AO670" s="26">
        <f t="shared" si="21"/>
        <v>0</v>
      </c>
    </row>
    <row r="671" spans="1:41" ht="11.85" customHeight="1">
      <c r="A671" s="13"/>
      <c r="B671" s="21"/>
      <c r="C671" s="22"/>
      <c r="D671" s="22"/>
      <c r="E671" s="22"/>
      <c r="F671" s="3"/>
      <c r="G671" s="12"/>
      <c r="H671" s="3"/>
      <c r="I671" s="13">
        <f t="shared" si="20"/>
        <v>112</v>
      </c>
      <c r="J671" s="16"/>
      <c r="K671" s="16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23"/>
      <c r="Y671" s="24"/>
      <c r="Z671" s="24"/>
      <c r="AA671" s="24"/>
      <c r="AB671" s="24"/>
      <c r="AC671" s="22"/>
      <c r="AD671" s="22"/>
      <c r="AE671" s="22"/>
      <c r="AF671" s="22"/>
      <c r="AG671" s="22"/>
      <c r="AH671" s="22"/>
      <c r="AI671" s="22"/>
      <c r="AJ671" s="22"/>
      <c r="AK671" s="22"/>
      <c r="AL671" s="22"/>
      <c r="AM671" s="22"/>
      <c r="AN671" s="22"/>
      <c r="AO671" s="26">
        <f t="shared" si="21"/>
        <v>0</v>
      </c>
    </row>
    <row r="672" spans="1:41" ht="11.85" customHeight="1">
      <c r="A672" s="13"/>
      <c r="B672" s="21"/>
      <c r="C672" s="22"/>
      <c r="D672" s="22"/>
      <c r="E672" s="22"/>
      <c r="F672" s="3"/>
      <c r="G672" s="12"/>
      <c r="H672" s="3"/>
      <c r="I672" s="13">
        <f t="shared" si="20"/>
        <v>112</v>
      </c>
      <c r="J672" s="16"/>
      <c r="K672" s="16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23"/>
      <c r="Y672" s="24"/>
      <c r="Z672" s="24"/>
      <c r="AA672" s="24"/>
      <c r="AB672" s="24"/>
      <c r="AC672" s="22"/>
      <c r="AD672" s="22"/>
      <c r="AE672" s="22"/>
      <c r="AF672" s="22"/>
      <c r="AG672" s="22"/>
      <c r="AH672" s="22"/>
      <c r="AI672" s="22"/>
      <c r="AJ672" s="22"/>
      <c r="AK672" s="22"/>
      <c r="AL672" s="22"/>
      <c r="AM672" s="22"/>
      <c r="AN672" s="22"/>
      <c r="AO672" s="26">
        <f t="shared" si="21"/>
        <v>0</v>
      </c>
    </row>
    <row r="673" spans="1:41" ht="11.85" customHeight="1">
      <c r="A673" s="13"/>
      <c r="B673" s="21"/>
      <c r="C673" s="22"/>
      <c r="D673" s="22"/>
      <c r="E673" s="22"/>
      <c r="F673" s="3"/>
      <c r="G673" s="12"/>
      <c r="H673" s="3"/>
      <c r="I673" s="13">
        <f t="shared" si="20"/>
        <v>112</v>
      </c>
      <c r="J673" s="16"/>
      <c r="K673" s="16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23"/>
      <c r="Y673" s="24"/>
      <c r="Z673" s="24"/>
      <c r="AA673" s="24"/>
      <c r="AB673" s="24"/>
      <c r="AC673" s="22"/>
      <c r="AD673" s="22"/>
      <c r="AE673" s="22"/>
      <c r="AF673" s="22"/>
      <c r="AG673" s="22"/>
      <c r="AH673" s="22"/>
      <c r="AI673" s="22"/>
      <c r="AJ673" s="22"/>
      <c r="AK673" s="22"/>
      <c r="AL673" s="22"/>
      <c r="AM673" s="22"/>
      <c r="AN673" s="22"/>
      <c r="AO673" s="26">
        <f t="shared" si="21"/>
        <v>0</v>
      </c>
    </row>
    <row r="674" spans="1:41" ht="11.85" customHeight="1">
      <c r="A674" s="13"/>
      <c r="B674" s="21"/>
      <c r="C674" s="22"/>
      <c r="D674" s="22"/>
      <c r="E674" s="22"/>
      <c r="F674" s="3"/>
      <c r="G674" s="12"/>
      <c r="H674" s="3"/>
      <c r="I674" s="13">
        <f t="shared" si="20"/>
        <v>112</v>
      </c>
      <c r="J674" s="16"/>
      <c r="K674" s="16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23"/>
      <c r="Y674" s="24"/>
      <c r="Z674" s="24"/>
      <c r="AA674" s="24"/>
      <c r="AB674" s="24"/>
      <c r="AC674" s="22"/>
      <c r="AD674" s="22"/>
      <c r="AE674" s="22"/>
      <c r="AF674" s="22"/>
      <c r="AG674" s="22"/>
      <c r="AH674" s="22"/>
      <c r="AI674" s="22"/>
      <c r="AJ674" s="22"/>
      <c r="AK674" s="22"/>
      <c r="AL674" s="22"/>
      <c r="AM674" s="22"/>
      <c r="AN674" s="22"/>
      <c r="AO674" s="26">
        <f t="shared" si="21"/>
        <v>0</v>
      </c>
    </row>
    <row r="675" spans="1:41" ht="11.85" customHeight="1">
      <c r="A675" s="13"/>
      <c r="B675" s="21"/>
      <c r="C675" s="22"/>
      <c r="D675" s="22"/>
      <c r="E675" s="22"/>
      <c r="F675" s="3"/>
      <c r="G675" s="12"/>
      <c r="H675" s="3"/>
      <c r="I675" s="13">
        <f t="shared" si="20"/>
        <v>112</v>
      </c>
      <c r="J675" s="16"/>
      <c r="K675" s="16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23"/>
      <c r="Y675" s="24"/>
      <c r="Z675" s="24"/>
      <c r="AA675" s="24"/>
      <c r="AB675" s="24"/>
      <c r="AC675" s="22"/>
      <c r="AD675" s="22"/>
      <c r="AE675" s="22"/>
      <c r="AF675" s="22"/>
      <c r="AG675" s="22"/>
      <c r="AH675" s="22"/>
      <c r="AI675" s="22"/>
      <c r="AJ675" s="22"/>
      <c r="AK675" s="22"/>
      <c r="AL675" s="22"/>
      <c r="AM675" s="22"/>
      <c r="AN675" s="22"/>
      <c r="AO675" s="26">
        <f t="shared" si="21"/>
        <v>0</v>
      </c>
    </row>
    <row r="676" spans="1:41" ht="11.85" customHeight="1">
      <c r="A676" s="13"/>
      <c r="B676" s="21"/>
      <c r="C676" s="22"/>
      <c r="D676" s="22"/>
      <c r="E676" s="22"/>
      <c r="F676" s="3"/>
      <c r="G676" s="12"/>
      <c r="H676" s="3"/>
      <c r="I676" s="13">
        <f t="shared" si="20"/>
        <v>112</v>
      </c>
      <c r="J676" s="16"/>
      <c r="K676" s="16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23"/>
      <c r="Y676" s="24"/>
      <c r="Z676" s="24"/>
      <c r="AA676" s="24"/>
      <c r="AB676" s="24"/>
      <c r="AC676" s="22"/>
      <c r="AD676" s="22"/>
      <c r="AE676" s="22"/>
      <c r="AF676" s="22"/>
      <c r="AG676" s="22"/>
      <c r="AH676" s="22"/>
      <c r="AI676" s="22"/>
      <c r="AJ676" s="22"/>
      <c r="AK676" s="22"/>
      <c r="AL676" s="22"/>
      <c r="AM676" s="22"/>
      <c r="AN676" s="22"/>
      <c r="AO676" s="26">
        <f t="shared" si="21"/>
        <v>0</v>
      </c>
    </row>
    <row r="677" spans="1:41" ht="11.85" customHeight="1">
      <c r="A677" s="13"/>
      <c r="B677" s="21"/>
      <c r="C677" s="22"/>
      <c r="D677" s="22"/>
      <c r="E677" s="22"/>
      <c r="F677" s="3"/>
      <c r="G677" s="12"/>
      <c r="H677" s="3"/>
      <c r="I677" s="13">
        <f t="shared" si="20"/>
        <v>112</v>
      </c>
      <c r="J677" s="16"/>
      <c r="K677" s="16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23"/>
      <c r="Y677" s="24"/>
      <c r="Z677" s="24"/>
      <c r="AA677" s="24"/>
      <c r="AB677" s="24"/>
      <c r="AC677" s="22"/>
      <c r="AD677" s="22"/>
      <c r="AE677" s="22"/>
      <c r="AF677" s="22"/>
      <c r="AG677" s="22"/>
      <c r="AH677" s="22"/>
      <c r="AI677" s="22"/>
      <c r="AJ677" s="22"/>
      <c r="AK677" s="22"/>
      <c r="AL677" s="22"/>
      <c r="AM677" s="22"/>
      <c r="AN677" s="22"/>
      <c r="AO677" s="26">
        <f t="shared" si="21"/>
        <v>0</v>
      </c>
    </row>
    <row r="678" spans="1:41" ht="11.85" customHeight="1">
      <c r="A678" s="13"/>
      <c r="B678" s="21"/>
      <c r="C678" s="22"/>
      <c r="D678" s="22"/>
      <c r="E678" s="22"/>
      <c r="F678" s="3"/>
      <c r="G678" s="12"/>
      <c r="H678" s="3"/>
      <c r="I678" s="13">
        <f t="shared" si="20"/>
        <v>112</v>
      </c>
      <c r="J678" s="16"/>
      <c r="K678" s="16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23"/>
      <c r="Y678" s="24"/>
      <c r="Z678" s="24"/>
      <c r="AA678" s="24"/>
      <c r="AB678" s="24"/>
      <c r="AC678" s="22"/>
      <c r="AD678" s="22"/>
      <c r="AE678" s="22"/>
      <c r="AF678" s="22"/>
      <c r="AG678" s="22"/>
      <c r="AH678" s="22"/>
      <c r="AI678" s="22"/>
      <c r="AJ678" s="22"/>
      <c r="AK678" s="22"/>
      <c r="AL678" s="22"/>
      <c r="AM678" s="22"/>
      <c r="AN678" s="22"/>
      <c r="AO678" s="26">
        <f t="shared" si="21"/>
        <v>0</v>
      </c>
    </row>
    <row r="679" spans="1:41" ht="11.85" customHeight="1">
      <c r="A679" s="13"/>
      <c r="B679" s="21"/>
      <c r="C679" s="22"/>
      <c r="D679" s="22"/>
      <c r="E679" s="22"/>
      <c r="F679" s="3"/>
      <c r="G679" s="12"/>
      <c r="H679" s="3"/>
      <c r="I679" s="13">
        <f t="shared" si="20"/>
        <v>112</v>
      </c>
      <c r="J679" s="16"/>
      <c r="K679" s="16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23"/>
      <c r="Y679" s="24"/>
      <c r="Z679" s="24"/>
      <c r="AA679" s="24"/>
      <c r="AB679" s="24"/>
      <c r="AC679" s="22"/>
      <c r="AD679" s="22"/>
      <c r="AE679" s="22"/>
      <c r="AF679" s="22"/>
      <c r="AG679" s="22"/>
      <c r="AH679" s="22"/>
      <c r="AI679" s="22"/>
      <c r="AJ679" s="22"/>
      <c r="AK679" s="22"/>
      <c r="AL679" s="22"/>
      <c r="AM679" s="22"/>
      <c r="AN679" s="22"/>
      <c r="AO679" s="26">
        <f t="shared" si="21"/>
        <v>0</v>
      </c>
    </row>
    <row r="680" spans="1:41" ht="11.85" customHeight="1">
      <c r="A680" s="13"/>
      <c r="B680" s="21"/>
      <c r="C680" s="22"/>
      <c r="D680" s="22"/>
      <c r="E680" s="22"/>
      <c r="F680" s="3"/>
      <c r="G680" s="12"/>
      <c r="H680" s="3"/>
      <c r="I680" s="13">
        <f t="shared" si="20"/>
        <v>112</v>
      </c>
      <c r="J680" s="16"/>
      <c r="K680" s="16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23"/>
      <c r="Y680" s="24"/>
      <c r="Z680" s="24"/>
      <c r="AA680" s="24"/>
      <c r="AB680" s="24"/>
      <c r="AC680" s="22"/>
      <c r="AD680" s="22"/>
      <c r="AE680" s="22"/>
      <c r="AF680" s="22"/>
      <c r="AG680" s="22"/>
      <c r="AH680" s="22"/>
      <c r="AI680" s="22"/>
      <c r="AJ680" s="22"/>
      <c r="AK680" s="22"/>
      <c r="AL680" s="22"/>
      <c r="AM680" s="22"/>
      <c r="AN680" s="22"/>
      <c r="AO680" s="26">
        <f t="shared" si="21"/>
        <v>0</v>
      </c>
    </row>
    <row r="681" spans="1:41" ht="11.85" customHeight="1">
      <c r="A681" s="13"/>
      <c r="B681" s="21"/>
      <c r="C681" s="22"/>
      <c r="D681" s="22"/>
      <c r="E681" s="22"/>
      <c r="F681" s="3"/>
      <c r="G681" s="12"/>
      <c r="H681" s="3"/>
      <c r="I681" s="13">
        <f t="shared" si="20"/>
        <v>112</v>
      </c>
      <c r="J681" s="16"/>
      <c r="K681" s="16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23"/>
      <c r="Y681" s="24"/>
      <c r="Z681" s="24"/>
      <c r="AA681" s="24"/>
      <c r="AB681" s="24"/>
      <c r="AC681" s="22"/>
      <c r="AD681" s="22"/>
      <c r="AE681" s="22"/>
      <c r="AF681" s="22"/>
      <c r="AG681" s="22"/>
      <c r="AH681" s="22"/>
      <c r="AI681" s="22"/>
      <c r="AJ681" s="22"/>
      <c r="AK681" s="22"/>
      <c r="AL681" s="22"/>
      <c r="AM681" s="22"/>
      <c r="AN681" s="22"/>
      <c r="AO681" s="26">
        <f t="shared" si="21"/>
        <v>0</v>
      </c>
    </row>
    <row r="682" spans="1:41" ht="11.85" customHeight="1">
      <c r="A682" s="13"/>
      <c r="B682" s="21"/>
      <c r="C682" s="22"/>
      <c r="D682" s="22"/>
      <c r="E682" s="22"/>
      <c r="F682" s="3"/>
      <c r="G682" s="12"/>
      <c r="H682" s="3"/>
      <c r="I682" s="13">
        <f t="shared" si="20"/>
        <v>112</v>
      </c>
      <c r="J682" s="16"/>
      <c r="K682" s="16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23"/>
      <c r="Y682" s="24"/>
      <c r="Z682" s="24"/>
      <c r="AA682" s="24"/>
      <c r="AB682" s="24"/>
      <c r="AC682" s="22"/>
      <c r="AD682" s="22"/>
      <c r="AE682" s="22"/>
      <c r="AF682" s="22"/>
      <c r="AG682" s="22"/>
      <c r="AH682" s="22"/>
      <c r="AI682" s="22"/>
      <c r="AJ682" s="22"/>
      <c r="AK682" s="22"/>
      <c r="AL682" s="22"/>
      <c r="AM682" s="22"/>
      <c r="AN682" s="22"/>
      <c r="AO682" s="26">
        <f t="shared" si="21"/>
        <v>0</v>
      </c>
    </row>
    <row r="683" spans="1:41" ht="11.85" customHeight="1">
      <c r="A683" s="13"/>
      <c r="B683" s="21"/>
      <c r="C683" s="22"/>
      <c r="D683" s="22"/>
      <c r="E683" s="22"/>
      <c r="F683" s="3"/>
      <c r="G683" s="12"/>
      <c r="H683" s="3"/>
      <c r="I683" s="13">
        <f t="shared" si="20"/>
        <v>112</v>
      </c>
      <c r="J683" s="16"/>
      <c r="K683" s="16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23"/>
      <c r="Y683" s="24"/>
      <c r="Z683" s="24"/>
      <c r="AA683" s="24"/>
      <c r="AB683" s="24"/>
      <c r="AC683" s="22"/>
      <c r="AD683" s="22"/>
      <c r="AE683" s="22"/>
      <c r="AF683" s="22"/>
      <c r="AG683" s="22"/>
      <c r="AH683" s="22"/>
      <c r="AI683" s="22"/>
      <c r="AJ683" s="22"/>
      <c r="AK683" s="22"/>
      <c r="AL683" s="22"/>
      <c r="AM683" s="22"/>
      <c r="AN683" s="22"/>
      <c r="AO683" s="26">
        <f t="shared" si="21"/>
        <v>0</v>
      </c>
    </row>
    <row r="684" spans="1:41" ht="11.85" customHeight="1">
      <c r="A684" s="13"/>
      <c r="B684" s="21"/>
      <c r="C684" s="22"/>
      <c r="D684" s="22"/>
      <c r="E684" s="22"/>
      <c r="F684" s="3"/>
      <c r="G684" s="12"/>
      <c r="H684" s="3"/>
      <c r="I684" s="13">
        <f t="shared" si="20"/>
        <v>112</v>
      </c>
      <c r="J684" s="16"/>
      <c r="K684" s="16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23"/>
      <c r="Y684" s="24"/>
      <c r="Z684" s="24"/>
      <c r="AA684" s="24"/>
      <c r="AB684" s="24"/>
      <c r="AC684" s="22"/>
      <c r="AD684" s="22"/>
      <c r="AE684" s="22"/>
      <c r="AF684" s="22"/>
      <c r="AG684" s="22"/>
      <c r="AH684" s="22"/>
      <c r="AI684" s="22"/>
      <c r="AJ684" s="22"/>
      <c r="AK684" s="22"/>
      <c r="AL684" s="22"/>
      <c r="AM684" s="22"/>
      <c r="AN684" s="22"/>
      <c r="AO684" s="26">
        <f t="shared" si="21"/>
        <v>0</v>
      </c>
    </row>
    <row r="685" spans="1:41" ht="11.85" customHeight="1">
      <c r="A685" s="13"/>
      <c r="B685" s="21"/>
      <c r="C685" s="22"/>
      <c r="D685" s="22"/>
      <c r="E685" s="22"/>
      <c r="F685" s="3"/>
      <c r="G685" s="12"/>
      <c r="H685" s="3"/>
      <c r="I685" s="13">
        <f t="shared" si="20"/>
        <v>112</v>
      </c>
      <c r="J685" s="16"/>
      <c r="K685" s="16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23"/>
      <c r="Y685" s="24"/>
      <c r="Z685" s="24"/>
      <c r="AA685" s="24"/>
      <c r="AB685" s="24"/>
      <c r="AC685" s="22"/>
      <c r="AD685" s="22"/>
      <c r="AE685" s="22"/>
      <c r="AF685" s="22"/>
      <c r="AG685" s="22"/>
      <c r="AH685" s="22"/>
      <c r="AI685" s="22"/>
      <c r="AJ685" s="22"/>
      <c r="AK685" s="22"/>
      <c r="AL685" s="22"/>
      <c r="AM685" s="22"/>
      <c r="AN685" s="22"/>
      <c r="AO685" s="26">
        <f t="shared" si="21"/>
        <v>0</v>
      </c>
    </row>
    <row r="686" spans="1:41" ht="11.85" customHeight="1">
      <c r="A686" s="13"/>
      <c r="B686" s="21"/>
      <c r="C686" s="22"/>
      <c r="D686" s="22"/>
      <c r="E686" s="22"/>
      <c r="F686" s="3"/>
      <c r="G686" s="12"/>
      <c r="H686" s="3"/>
      <c r="I686" s="13">
        <f t="shared" si="20"/>
        <v>112</v>
      </c>
      <c r="J686" s="16"/>
      <c r="K686" s="16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23"/>
      <c r="Y686" s="24"/>
      <c r="Z686" s="24"/>
      <c r="AA686" s="24"/>
      <c r="AB686" s="24"/>
      <c r="AC686" s="22"/>
      <c r="AD686" s="22"/>
      <c r="AE686" s="22"/>
      <c r="AF686" s="22"/>
      <c r="AG686" s="22"/>
      <c r="AH686" s="22"/>
      <c r="AI686" s="22"/>
      <c r="AJ686" s="22"/>
      <c r="AK686" s="22"/>
      <c r="AL686" s="22"/>
      <c r="AM686" s="22"/>
      <c r="AN686" s="22"/>
      <c r="AO686" s="26">
        <f t="shared" si="21"/>
        <v>0</v>
      </c>
    </row>
    <row r="687" spans="1:41" ht="11.85" customHeight="1">
      <c r="A687" s="13"/>
      <c r="B687" s="21"/>
      <c r="C687" s="22"/>
      <c r="D687" s="22"/>
      <c r="E687" s="22"/>
      <c r="F687" s="3"/>
      <c r="G687" s="12"/>
      <c r="H687" s="3"/>
      <c r="I687" s="13">
        <f t="shared" si="20"/>
        <v>112</v>
      </c>
      <c r="J687" s="16"/>
      <c r="K687" s="16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23"/>
      <c r="Y687" s="24"/>
      <c r="Z687" s="24"/>
      <c r="AA687" s="24"/>
      <c r="AB687" s="24"/>
      <c r="AC687" s="22"/>
      <c r="AD687" s="22"/>
      <c r="AE687" s="22"/>
      <c r="AF687" s="22"/>
      <c r="AG687" s="22"/>
      <c r="AH687" s="22"/>
      <c r="AI687" s="22"/>
      <c r="AJ687" s="22"/>
      <c r="AK687" s="22"/>
      <c r="AL687" s="22"/>
      <c r="AM687" s="22"/>
      <c r="AN687" s="22"/>
      <c r="AO687" s="26">
        <f t="shared" si="21"/>
        <v>0</v>
      </c>
    </row>
    <row r="688" spans="1:41" ht="11.85" customHeight="1">
      <c r="A688" s="13"/>
      <c r="B688" s="21"/>
      <c r="C688" s="22"/>
      <c r="D688" s="22"/>
      <c r="E688" s="22"/>
      <c r="F688" s="3"/>
      <c r="G688" s="12"/>
      <c r="H688" s="3"/>
      <c r="I688" s="13">
        <f t="shared" si="20"/>
        <v>112</v>
      </c>
      <c r="J688" s="16"/>
      <c r="K688" s="16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23"/>
      <c r="Y688" s="24"/>
      <c r="Z688" s="24"/>
      <c r="AA688" s="24"/>
      <c r="AB688" s="24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  <c r="AM688" s="22"/>
      <c r="AN688" s="22"/>
      <c r="AO688" s="26">
        <f t="shared" si="21"/>
        <v>0</v>
      </c>
    </row>
    <row r="689" spans="1:41" ht="11.85" customHeight="1">
      <c r="A689" s="13"/>
      <c r="B689" s="21"/>
      <c r="C689" s="22"/>
      <c r="D689" s="22"/>
      <c r="E689" s="22"/>
      <c r="F689" s="3"/>
      <c r="G689" s="12"/>
      <c r="H689" s="3"/>
      <c r="I689" s="13">
        <f t="shared" si="20"/>
        <v>112</v>
      </c>
      <c r="J689" s="16"/>
      <c r="K689" s="16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23"/>
      <c r="Y689" s="24"/>
      <c r="Z689" s="24"/>
      <c r="AA689" s="24"/>
      <c r="AB689" s="24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  <c r="AM689" s="22"/>
      <c r="AN689" s="22"/>
      <c r="AO689" s="26">
        <f t="shared" si="21"/>
        <v>0</v>
      </c>
    </row>
    <row r="690" spans="1:41" ht="11.85" customHeight="1">
      <c r="A690" s="13"/>
      <c r="B690" s="21"/>
      <c r="C690" s="22"/>
      <c r="D690" s="22"/>
      <c r="E690" s="22"/>
      <c r="F690" s="3"/>
      <c r="G690" s="12"/>
      <c r="H690" s="3"/>
      <c r="I690" s="13">
        <f t="shared" si="20"/>
        <v>112</v>
      </c>
      <c r="J690" s="16"/>
      <c r="K690" s="16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23"/>
      <c r="Y690" s="24"/>
      <c r="Z690" s="24"/>
      <c r="AA690" s="24"/>
      <c r="AB690" s="24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  <c r="AM690" s="22"/>
      <c r="AN690" s="22"/>
      <c r="AO690" s="26">
        <f t="shared" si="21"/>
        <v>0</v>
      </c>
    </row>
    <row r="691" spans="1:41" ht="11.85" customHeight="1">
      <c r="A691" s="13"/>
      <c r="B691" s="21"/>
      <c r="C691" s="22"/>
      <c r="D691" s="22"/>
      <c r="E691" s="22"/>
      <c r="F691" s="3"/>
      <c r="G691" s="12"/>
      <c r="H691" s="3"/>
      <c r="I691" s="13">
        <f t="shared" si="20"/>
        <v>112</v>
      </c>
      <c r="J691" s="16"/>
      <c r="K691" s="16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23"/>
      <c r="Y691" s="24"/>
      <c r="Z691" s="24"/>
      <c r="AA691" s="24"/>
      <c r="AB691" s="24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  <c r="AM691" s="22"/>
      <c r="AN691" s="22"/>
      <c r="AO691" s="26">
        <f t="shared" si="21"/>
        <v>0</v>
      </c>
    </row>
    <row r="692" spans="1:41" ht="11.85" customHeight="1">
      <c r="A692" s="13"/>
      <c r="B692" s="21"/>
      <c r="C692" s="22"/>
      <c r="D692" s="22"/>
      <c r="E692" s="22"/>
      <c r="F692" s="3"/>
      <c r="G692" s="12"/>
      <c r="H692" s="3"/>
      <c r="I692" s="13">
        <f t="shared" si="20"/>
        <v>112</v>
      </c>
      <c r="J692" s="16"/>
      <c r="K692" s="16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23"/>
      <c r="Y692" s="24"/>
      <c r="Z692" s="24"/>
      <c r="AA692" s="24"/>
      <c r="AB692" s="24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  <c r="AM692" s="22"/>
      <c r="AN692" s="22"/>
      <c r="AO692" s="26">
        <f t="shared" si="21"/>
        <v>0</v>
      </c>
    </row>
    <row r="693" spans="1:41" ht="11.85" customHeight="1">
      <c r="A693" s="13"/>
      <c r="B693" s="21"/>
      <c r="C693" s="22"/>
      <c r="D693" s="22"/>
      <c r="E693" s="22"/>
      <c r="F693" s="3"/>
      <c r="G693" s="12"/>
      <c r="H693" s="3"/>
      <c r="I693" s="13">
        <f t="shared" si="20"/>
        <v>112</v>
      </c>
      <c r="J693" s="16"/>
      <c r="K693" s="16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23"/>
      <c r="Y693" s="24"/>
      <c r="Z693" s="24"/>
      <c r="AA693" s="24"/>
      <c r="AB693" s="24"/>
      <c r="AC693" s="22"/>
      <c r="AD693" s="22"/>
      <c r="AE693" s="22"/>
      <c r="AF693" s="22"/>
      <c r="AG693" s="22"/>
      <c r="AH693" s="22"/>
      <c r="AI693" s="22"/>
      <c r="AJ693" s="22"/>
      <c r="AK693" s="22"/>
      <c r="AL693" s="22"/>
      <c r="AM693" s="22"/>
      <c r="AN693" s="22"/>
      <c r="AO693" s="26">
        <f t="shared" si="21"/>
        <v>0</v>
      </c>
    </row>
    <row r="694" spans="1:41" ht="11.85" customHeight="1">
      <c r="A694" s="13"/>
      <c r="B694" s="21"/>
      <c r="C694" s="22"/>
      <c r="D694" s="22"/>
      <c r="E694" s="22"/>
      <c r="F694" s="3"/>
      <c r="G694" s="12"/>
      <c r="H694" s="3"/>
      <c r="I694" s="13">
        <f t="shared" si="20"/>
        <v>112</v>
      </c>
      <c r="J694" s="16"/>
      <c r="K694" s="16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23"/>
      <c r="Y694" s="24"/>
      <c r="Z694" s="24"/>
      <c r="AA694" s="24"/>
      <c r="AB694" s="24"/>
      <c r="AC694" s="22"/>
      <c r="AD694" s="22"/>
      <c r="AE694" s="22"/>
      <c r="AF694" s="22"/>
      <c r="AG694" s="22"/>
      <c r="AH694" s="22"/>
      <c r="AI694" s="22"/>
      <c r="AJ694" s="22"/>
      <c r="AK694" s="22"/>
      <c r="AL694" s="22"/>
      <c r="AM694" s="22"/>
      <c r="AN694" s="22"/>
      <c r="AO694" s="26">
        <f t="shared" si="21"/>
        <v>0</v>
      </c>
    </row>
    <row r="695" spans="1:41" ht="11.85" customHeight="1">
      <c r="A695" s="13"/>
      <c r="B695" s="21"/>
      <c r="C695" s="22"/>
      <c r="D695" s="22"/>
      <c r="E695" s="22"/>
      <c r="F695" s="3"/>
      <c r="G695" s="12"/>
      <c r="H695" s="3"/>
      <c r="I695" s="13">
        <f t="shared" si="20"/>
        <v>112</v>
      </c>
      <c r="J695" s="16"/>
      <c r="K695" s="16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23"/>
      <c r="Y695" s="24"/>
      <c r="Z695" s="24"/>
      <c r="AA695" s="24"/>
      <c r="AB695" s="24"/>
      <c r="AC695" s="22"/>
      <c r="AD695" s="22"/>
      <c r="AE695" s="22"/>
      <c r="AF695" s="22"/>
      <c r="AG695" s="22"/>
      <c r="AH695" s="22"/>
      <c r="AI695" s="22"/>
      <c r="AJ695" s="22"/>
      <c r="AK695" s="22"/>
      <c r="AL695" s="22"/>
      <c r="AM695" s="22"/>
      <c r="AN695" s="22"/>
      <c r="AO695" s="26">
        <f t="shared" si="21"/>
        <v>0</v>
      </c>
    </row>
    <row r="696" spans="1:41" ht="11.85" customHeight="1">
      <c r="A696" s="13"/>
      <c r="B696" s="21"/>
      <c r="C696" s="22"/>
      <c r="D696" s="22"/>
      <c r="E696" s="22"/>
      <c r="F696" s="3"/>
      <c r="G696" s="12"/>
      <c r="H696" s="3"/>
      <c r="I696" s="13">
        <f t="shared" si="20"/>
        <v>112</v>
      </c>
      <c r="J696" s="16"/>
      <c r="K696" s="16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23"/>
      <c r="Y696" s="24"/>
      <c r="Z696" s="24"/>
      <c r="AA696" s="24"/>
      <c r="AB696" s="24"/>
      <c r="AC696" s="22"/>
      <c r="AD696" s="22"/>
      <c r="AE696" s="22"/>
      <c r="AF696" s="22"/>
      <c r="AG696" s="22"/>
      <c r="AH696" s="22"/>
      <c r="AI696" s="22"/>
      <c r="AJ696" s="22"/>
      <c r="AK696" s="22"/>
      <c r="AL696" s="22"/>
      <c r="AM696" s="22"/>
      <c r="AN696" s="22"/>
      <c r="AO696" s="26">
        <f t="shared" si="21"/>
        <v>0</v>
      </c>
    </row>
    <row r="697" spans="1:41" ht="11.85" customHeight="1">
      <c r="A697" s="13"/>
      <c r="B697" s="21"/>
      <c r="C697" s="22"/>
      <c r="D697" s="22"/>
      <c r="E697" s="22"/>
      <c r="F697" s="3"/>
      <c r="G697" s="12"/>
      <c r="H697" s="3"/>
      <c r="I697" s="13">
        <f t="shared" si="20"/>
        <v>112</v>
      </c>
      <c r="J697" s="16"/>
      <c r="K697" s="16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23"/>
      <c r="Y697" s="24"/>
      <c r="Z697" s="24"/>
      <c r="AA697" s="24"/>
      <c r="AB697" s="24"/>
      <c r="AC697" s="22"/>
      <c r="AD697" s="22"/>
      <c r="AE697" s="22"/>
      <c r="AF697" s="22"/>
      <c r="AG697" s="22"/>
      <c r="AH697" s="22"/>
      <c r="AI697" s="22"/>
      <c r="AJ697" s="22"/>
      <c r="AK697" s="22"/>
      <c r="AL697" s="22"/>
      <c r="AM697" s="22"/>
      <c r="AN697" s="22"/>
      <c r="AO697" s="26">
        <f t="shared" si="21"/>
        <v>0</v>
      </c>
    </row>
    <row r="698" spans="1:41" ht="11.85" customHeight="1">
      <c r="A698" s="13"/>
      <c r="B698" s="21"/>
      <c r="C698" s="22"/>
      <c r="D698" s="22"/>
      <c r="E698" s="22"/>
      <c r="F698" s="3"/>
      <c r="G698" s="12"/>
      <c r="H698" s="3"/>
      <c r="I698" s="13">
        <f t="shared" si="20"/>
        <v>112</v>
      </c>
      <c r="J698" s="16"/>
      <c r="K698" s="16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23"/>
      <c r="Y698" s="24"/>
      <c r="Z698" s="24"/>
      <c r="AA698" s="24"/>
      <c r="AB698" s="24"/>
      <c r="AC698" s="22"/>
      <c r="AD698" s="22"/>
      <c r="AE698" s="22"/>
      <c r="AF698" s="22"/>
      <c r="AG698" s="22"/>
      <c r="AH698" s="22"/>
      <c r="AI698" s="22"/>
      <c r="AJ698" s="22"/>
      <c r="AK698" s="22"/>
      <c r="AL698" s="22"/>
      <c r="AM698" s="22"/>
      <c r="AN698" s="22"/>
      <c r="AO698" s="26">
        <f t="shared" si="21"/>
        <v>0</v>
      </c>
    </row>
    <row r="699" spans="1:41" ht="11.85" customHeight="1">
      <c r="A699" s="13"/>
      <c r="B699" s="21"/>
      <c r="C699" s="22"/>
      <c r="D699" s="22"/>
      <c r="E699" s="22"/>
      <c r="F699" s="3"/>
      <c r="G699" s="12"/>
      <c r="H699" s="3"/>
      <c r="I699" s="13">
        <f t="shared" si="20"/>
        <v>112</v>
      </c>
      <c r="J699" s="16"/>
      <c r="K699" s="16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23"/>
      <c r="Y699" s="24"/>
      <c r="Z699" s="24"/>
      <c r="AA699" s="24"/>
      <c r="AB699" s="24"/>
      <c r="AC699" s="22"/>
      <c r="AD699" s="22"/>
      <c r="AE699" s="22"/>
      <c r="AF699" s="22"/>
      <c r="AG699" s="22"/>
      <c r="AH699" s="22"/>
      <c r="AI699" s="22"/>
      <c r="AJ699" s="22"/>
      <c r="AK699" s="22"/>
      <c r="AL699" s="22"/>
      <c r="AM699" s="22"/>
      <c r="AN699" s="22"/>
      <c r="AO699" s="26">
        <f t="shared" si="21"/>
        <v>0</v>
      </c>
    </row>
    <row r="700" spans="1:41" ht="11.85" customHeight="1">
      <c r="A700" s="13"/>
      <c r="B700" s="21"/>
      <c r="C700" s="22"/>
      <c r="D700" s="22"/>
      <c r="E700" s="22"/>
      <c r="F700" s="3"/>
      <c r="G700" s="12"/>
      <c r="H700" s="3"/>
      <c r="I700" s="13">
        <f t="shared" si="20"/>
        <v>112</v>
      </c>
      <c r="J700" s="16"/>
      <c r="K700" s="16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23"/>
      <c r="Y700" s="24"/>
      <c r="Z700" s="24"/>
      <c r="AA700" s="24"/>
      <c r="AB700" s="24"/>
      <c r="AC700" s="22"/>
      <c r="AD700" s="22"/>
      <c r="AE700" s="22"/>
      <c r="AF700" s="22"/>
      <c r="AG700" s="22"/>
      <c r="AH700" s="22"/>
      <c r="AI700" s="22"/>
      <c r="AJ700" s="22"/>
      <c r="AK700" s="22"/>
      <c r="AL700" s="22"/>
      <c r="AM700" s="22"/>
      <c r="AN700" s="22"/>
      <c r="AO700" s="26">
        <f t="shared" si="21"/>
        <v>0</v>
      </c>
    </row>
    <row r="701" spans="1:41" ht="11.85" customHeight="1">
      <c r="A701" s="13"/>
      <c r="B701" s="21"/>
      <c r="C701" s="22"/>
      <c r="D701" s="22"/>
      <c r="E701" s="22"/>
      <c r="F701" s="3"/>
      <c r="G701" s="12"/>
      <c r="H701" s="3"/>
      <c r="I701" s="13">
        <f t="shared" si="20"/>
        <v>112</v>
      </c>
      <c r="J701" s="16"/>
      <c r="K701" s="16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23"/>
      <c r="Y701" s="24"/>
      <c r="Z701" s="24"/>
      <c r="AA701" s="24"/>
      <c r="AB701" s="24"/>
      <c r="AC701" s="22"/>
      <c r="AD701" s="22"/>
      <c r="AE701" s="22"/>
      <c r="AF701" s="22"/>
      <c r="AG701" s="22"/>
      <c r="AH701" s="22"/>
      <c r="AI701" s="22"/>
      <c r="AJ701" s="22"/>
      <c r="AK701" s="22"/>
      <c r="AL701" s="22"/>
      <c r="AM701" s="22"/>
      <c r="AN701" s="22"/>
      <c r="AO701" s="26">
        <f t="shared" si="21"/>
        <v>0</v>
      </c>
    </row>
    <row r="702" spans="1:41" ht="11.85" customHeight="1">
      <c r="A702" s="13"/>
      <c r="B702" s="21"/>
      <c r="C702" s="22"/>
      <c r="D702" s="22"/>
      <c r="E702" s="22"/>
      <c r="F702" s="3"/>
      <c r="G702" s="12"/>
      <c r="H702" s="3"/>
      <c r="I702" s="13">
        <f t="shared" si="20"/>
        <v>112</v>
      </c>
      <c r="J702" s="16"/>
      <c r="K702" s="16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23"/>
      <c r="Y702" s="24"/>
      <c r="Z702" s="24"/>
      <c r="AA702" s="24"/>
      <c r="AB702" s="24"/>
      <c r="AC702" s="22"/>
      <c r="AD702" s="22"/>
      <c r="AE702" s="22"/>
      <c r="AF702" s="22"/>
      <c r="AG702" s="22"/>
      <c r="AH702" s="22"/>
      <c r="AI702" s="22"/>
      <c r="AJ702" s="22"/>
      <c r="AK702" s="22"/>
      <c r="AL702" s="22"/>
      <c r="AM702" s="22"/>
      <c r="AN702" s="22"/>
      <c r="AO702" s="26">
        <f t="shared" si="21"/>
        <v>0</v>
      </c>
    </row>
    <row r="703" spans="1:41" ht="11.85" customHeight="1">
      <c r="A703" s="13"/>
      <c r="B703" s="21"/>
      <c r="C703" s="22"/>
      <c r="D703" s="22"/>
      <c r="E703" s="22"/>
      <c r="F703" s="3"/>
      <c r="G703" s="12"/>
      <c r="H703" s="3"/>
      <c r="I703" s="13">
        <f t="shared" si="20"/>
        <v>112</v>
      </c>
      <c r="J703" s="16"/>
      <c r="K703" s="16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23"/>
      <c r="Y703" s="24"/>
      <c r="Z703" s="24"/>
      <c r="AA703" s="24"/>
      <c r="AB703" s="24"/>
      <c r="AC703" s="22"/>
      <c r="AD703" s="22"/>
      <c r="AE703" s="22"/>
      <c r="AF703" s="22"/>
      <c r="AG703" s="22"/>
      <c r="AH703" s="22"/>
      <c r="AI703" s="22"/>
      <c r="AJ703" s="22"/>
      <c r="AK703" s="22"/>
      <c r="AL703" s="22"/>
      <c r="AM703" s="22"/>
      <c r="AN703" s="22"/>
      <c r="AO703" s="26">
        <f t="shared" si="21"/>
        <v>0</v>
      </c>
    </row>
    <row r="704" spans="1:41" ht="11.85" customHeight="1">
      <c r="A704" s="13"/>
      <c r="B704" s="21"/>
      <c r="C704" s="22"/>
      <c r="D704" s="22"/>
      <c r="E704" s="22"/>
      <c r="F704" s="3"/>
      <c r="G704" s="12"/>
      <c r="H704" s="3"/>
      <c r="I704" s="13">
        <f t="shared" si="20"/>
        <v>112</v>
      </c>
      <c r="J704" s="16"/>
      <c r="K704" s="16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23"/>
      <c r="Y704" s="24"/>
      <c r="Z704" s="24"/>
      <c r="AA704" s="24"/>
      <c r="AB704" s="24"/>
      <c r="AC704" s="22"/>
      <c r="AD704" s="22"/>
      <c r="AE704" s="22"/>
      <c r="AF704" s="22"/>
      <c r="AG704" s="22"/>
      <c r="AH704" s="22"/>
      <c r="AI704" s="22"/>
      <c r="AJ704" s="22"/>
      <c r="AK704" s="22"/>
      <c r="AL704" s="22"/>
      <c r="AM704" s="22"/>
      <c r="AN704" s="22"/>
      <c r="AO704" s="26">
        <f t="shared" si="21"/>
        <v>0</v>
      </c>
    </row>
    <row r="705" spans="1:41" ht="11.85" customHeight="1">
      <c r="A705" s="13"/>
      <c r="B705" s="21"/>
      <c r="C705" s="22"/>
      <c r="D705" s="22"/>
      <c r="E705" s="22"/>
      <c r="F705" s="3"/>
      <c r="G705" s="12"/>
      <c r="H705" s="3"/>
      <c r="I705" s="13">
        <f t="shared" si="20"/>
        <v>112</v>
      </c>
      <c r="J705" s="16"/>
      <c r="K705" s="16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23"/>
      <c r="Y705" s="24"/>
      <c r="Z705" s="24"/>
      <c r="AA705" s="24"/>
      <c r="AB705" s="24"/>
      <c r="AC705" s="22"/>
      <c r="AD705" s="22"/>
      <c r="AE705" s="22"/>
      <c r="AF705" s="22"/>
      <c r="AG705" s="22"/>
      <c r="AH705" s="22"/>
      <c r="AI705" s="22"/>
      <c r="AJ705" s="22"/>
      <c r="AK705" s="22"/>
      <c r="AL705" s="22"/>
      <c r="AM705" s="22"/>
      <c r="AN705" s="22"/>
      <c r="AO705" s="26">
        <f t="shared" si="21"/>
        <v>0</v>
      </c>
    </row>
    <row r="706" spans="1:41" ht="11.85" customHeight="1">
      <c r="A706" s="13"/>
      <c r="B706" s="21"/>
      <c r="C706" s="22"/>
      <c r="D706" s="22"/>
      <c r="E706" s="22"/>
      <c r="F706" s="3"/>
      <c r="G706" s="12"/>
      <c r="H706" s="3"/>
      <c r="I706" s="13">
        <f t="shared" si="20"/>
        <v>112</v>
      </c>
      <c r="J706" s="16"/>
      <c r="K706" s="16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23"/>
      <c r="Y706" s="24"/>
      <c r="Z706" s="24"/>
      <c r="AA706" s="24"/>
      <c r="AB706" s="24"/>
      <c r="AC706" s="22"/>
      <c r="AD706" s="22"/>
      <c r="AE706" s="22"/>
      <c r="AF706" s="22"/>
      <c r="AG706" s="22"/>
      <c r="AH706" s="22"/>
      <c r="AI706" s="22"/>
      <c r="AJ706" s="22"/>
      <c r="AK706" s="22"/>
      <c r="AL706" s="22"/>
      <c r="AM706" s="22"/>
      <c r="AN706" s="22"/>
      <c r="AO706" s="26">
        <f t="shared" si="21"/>
        <v>0</v>
      </c>
    </row>
    <row r="707" spans="1:41" ht="11.85" customHeight="1">
      <c r="A707" s="13"/>
      <c r="B707" s="21"/>
      <c r="C707" s="22"/>
      <c r="D707" s="22"/>
      <c r="E707" s="22"/>
      <c r="F707" s="3"/>
      <c r="G707" s="12"/>
      <c r="H707" s="3"/>
      <c r="I707" s="13">
        <f t="shared" ref="I707:I770" si="22">(2012)-YEAR(H707)</f>
        <v>112</v>
      </c>
      <c r="J707" s="16"/>
      <c r="K707" s="16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23"/>
      <c r="Y707" s="24"/>
      <c r="Z707" s="24"/>
      <c r="AA707" s="24"/>
      <c r="AB707" s="24"/>
      <c r="AC707" s="22"/>
      <c r="AD707" s="22"/>
      <c r="AE707" s="22"/>
      <c r="AF707" s="22"/>
      <c r="AG707" s="22"/>
      <c r="AH707" s="22"/>
      <c r="AI707" s="22"/>
      <c r="AJ707" s="22"/>
      <c r="AK707" s="22"/>
      <c r="AL707" s="22"/>
      <c r="AM707" s="22"/>
      <c r="AN707" s="22"/>
      <c r="AO707" s="26">
        <f t="shared" si="21"/>
        <v>0</v>
      </c>
    </row>
    <row r="708" spans="1:41" ht="11.85" customHeight="1">
      <c r="A708" s="13"/>
      <c r="B708" s="21"/>
      <c r="C708" s="22"/>
      <c r="D708" s="22"/>
      <c r="E708" s="22"/>
      <c r="F708" s="3"/>
      <c r="G708" s="12"/>
      <c r="H708" s="3"/>
      <c r="I708" s="13">
        <f t="shared" si="22"/>
        <v>112</v>
      </c>
      <c r="J708" s="16"/>
      <c r="K708" s="16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23"/>
      <c r="Y708" s="24"/>
      <c r="Z708" s="24"/>
      <c r="AA708" s="24"/>
      <c r="AB708" s="24"/>
      <c r="AC708" s="22"/>
      <c r="AD708" s="22"/>
      <c r="AE708" s="22"/>
      <c r="AF708" s="22"/>
      <c r="AG708" s="22"/>
      <c r="AH708" s="22"/>
      <c r="AI708" s="22"/>
      <c r="AJ708" s="22"/>
      <c r="AK708" s="22"/>
      <c r="AL708" s="22"/>
      <c r="AM708" s="22"/>
      <c r="AN708" s="22"/>
      <c r="AO708" s="26">
        <f t="shared" si="21"/>
        <v>0</v>
      </c>
    </row>
    <row r="709" spans="1:41" ht="11.85" customHeight="1">
      <c r="A709" s="13"/>
      <c r="B709" s="21"/>
      <c r="C709" s="22"/>
      <c r="D709" s="22"/>
      <c r="E709" s="22"/>
      <c r="F709" s="3"/>
      <c r="G709" s="12"/>
      <c r="H709" s="3"/>
      <c r="I709" s="13">
        <f t="shared" si="22"/>
        <v>112</v>
      </c>
      <c r="J709" s="16"/>
      <c r="K709" s="16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23"/>
      <c r="Y709" s="24"/>
      <c r="Z709" s="24"/>
      <c r="AA709" s="24"/>
      <c r="AB709" s="24"/>
      <c r="AC709" s="22"/>
      <c r="AD709" s="22"/>
      <c r="AE709" s="22"/>
      <c r="AF709" s="22"/>
      <c r="AG709" s="22"/>
      <c r="AH709" s="22"/>
      <c r="AI709" s="22"/>
      <c r="AJ709" s="22"/>
      <c r="AK709" s="22"/>
      <c r="AL709" s="22"/>
      <c r="AM709" s="22"/>
      <c r="AN709" s="22"/>
      <c r="AO709" s="26">
        <f t="shared" ref="AO709:AO772" si="23">SUM(AC709:AN709)</f>
        <v>0</v>
      </c>
    </row>
    <row r="710" spans="1:41" ht="11.85" customHeight="1">
      <c r="A710" s="13"/>
      <c r="B710" s="21"/>
      <c r="C710" s="22"/>
      <c r="D710" s="22"/>
      <c r="E710" s="22"/>
      <c r="F710" s="3"/>
      <c r="G710" s="12"/>
      <c r="H710" s="3"/>
      <c r="I710" s="13">
        <f t="shared" si="22"/>
        <v>112</v>
      </c>
      <c r="J710" s="16"/>
      <c r="K710" s="16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23"/>
      <c r="Y710" s="24"/>
      <c r="Z710" s="24"/>
      <c r="AA710" s="24"/>
      <c r="AB710" s="24"/>
      <c r="AC710" s="22"/>
      <c r="AD710" s="22"/>
      <c r="AE710" s="22"/>
      <c r="AF710" s="22"/>
      <c r="AG710" s="22"/>
      <c r="AH710" s="22"/>
      <c r="AI710" s="22"/>
      <c r="AJ710" s="22"/>
      <c r="AK710" s="22"/>
      <c r="AL710" s="22"/>
      <c r="AM710" s="22"/>
      <c r="AN710" s="22"/>
      <c r="AO710" s="26">
        <f t="shared" si="23"/>
        <v>0</v>
      </c>
    </row>
    <row r="711" spans="1:41" ht="11.85" customHeight="1">
      <c r="A711" s="13"/>
      <c r="B711" s="21"/>
      <c r="C711" s="22"/>
      <c r="D711" s="22"/>
      <c r="E711" s="22"/>
      <c r="F711" s="3"/>
      <c r="G711" s="12"/>
      <c r="H711" s="3"/>
      <c r="I711" s="13">
        <f t="shared" si="22"/>
        <v>112</v>
      </c>
      <c r="J711" s="16"/>
      <c r="K711" s="16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23"/>
      <c r="Y711" s="24"/>
      <c r="Z711" s="24"/>
      <c r="AA711" s="24"/>
      <c r="AB711" s="24"/>
      <c r="AC711" s="22"/>
      <c r="AD711" s="22"/>
      <c r="AE711" s="22"/>
      <c r="AF711" s="22"/>
      <c r="AG711" s="22"/>
      <c r="AH711" s="22"/>
      <c r="AI711" s="22"/>
      <c r="AJ711" s="22"/>
      <c r="AK711" s="22"/>
      <c r="AL711" s="22"/>
      <c r="AM711" s="22"/>
      <c r="AN711" s="22"/>
      <c r="AO711" s="26">
        <f t="shared" si="23"/>
        <v>0</v>
      </c>
    </row>
    <row r="712" spans="1:41" ht="11.85" customHeight="1">
      <c r="A712" s="13"/>
      <c r="B712" s="21"/>
      <c r="C712" s="22"/>
      <c r="D712" s="22"/>
      <c r="E712" s="22"/>
      <c r="F712" s="3"/>
      <c r="G712" s="12"/>
      <c r="H712" s="3"/>
      <c r="I712" s="13">
        <f t="shared" si="22"/>
        <v>112</v>
      </c>
      <c r="J712" s="16"/>
      <c r="K712" s="16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23"/>
      <c r="Y712" s="24"/>
      <c r="Z712" s="24"/>
      <c r="AA712" s="24"/>
      <c r="AB712" s="24"/>
      <c r="AC712" s="22"/>
      <c r="AD712" s="22"/>
      <c r="AE712" s="22"/>
      <c r="AF712" s="22"/>
      <c r="AG712" s="22"/>
      <c r="AH712" s="22"/>
      <c r="AI712" s="22"/>
      <c r="AJ712" s="22"/>
      <c r="AK712" s="22"/>
      <c r="AL712" s="22"/>
      <c r="AM712" s="22"/>
      <c r="AN712" s="22"/>
      <c r="AO712" s="26">
        <f t="shared" si="23"/>
        <v>0</v>
      </c>
    </row>
    <row r="713" spans="1:41" ht="11.85" customHeight="1">
      <c r="A713" s="13"/>
      <c r="B713" s="21"/>
      <c r="C713" s="22"/>
      <c r="D713" s="22"/>
      <c r="E713" s="22"/>
      <c r="F713" s="3"/>
      <c r="G713" s="12"/>
      <c r="H713" s="3"/>
      <c r="I713" s="13">
        <f t="shared" si="22"/>
        <v>112</v>
      </c>
      <c r="J713" s="16"/>
      <c r="K713" s="16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23"/>
      <c r="Y713" s="24"/>
      <c r="Z713" s="24"/>
      <c r="AA713" s="24"/>
      <c r="AB713" s="24"/>
      <c r="AC713" s="22"/>
      <c r="AD713" s="22"/>
      <c r="AE713" s="22"/>
      <c r="AF713" s="22"/>
      <c r="AG713" s="22"/>
      <c r="AH713" s="22"/>
      <c r="AI713" s="22"/>
      <c r="AJ713" s="22"/>
      <c r="AK713" s="22"/>
      <c r="AL713" s="22"/>
      <c r="AM713" s="22"/>
      <c r="AN713" s="22"/>
      <c r="AO713" s="26">
        <f t="shared" si="23"/>
        <v>0</v>
      </c>
    </row>
    <row r="714" spans="1:41" ht="11.85" customHeight="1">
      <c r="A714" s="13"/>
      <c r="B714" s="21"/>
      <c r="C714" s="22"/>
      <c r="D714" s="22"/>
      <c r="E714" s="22"/>
      <c r="F714" s="3"/>
      <c r="G714" s="12"/>
      <c r="H714" s="3"/>
      <c r="I714" s="13">
        <f t="shared" si="22"/>
        <v>112</v>
      </c>
      <c r="J714" s="16"/>
      <c r="K714" s="16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23"/>
      <c r="Y714" s="24"/>
      <c r="Z714" s="24"/>
      <c r="AA714" s="24"/>
      <c r="AB714" s="24"/>
      <c r="AC714" s="22"/>
      <c r="AD714" s="22"/>
      <c r="AE714" s="22"/>
      <c r="AF714" s="22"/>
      <c r="AG714" s="22"/>
      <c r="AH714" s="22"/>
      <c r="AI714" s="22"/>
      <c r="AJ714" s="22"/>
      <c r="AK714" s="22"/>
      <c r="AL714" s="22"/>
      <c r="AM714" s="22"/>
      <c r="AN714" s="22"/>
      <c r="AO714" s="26">
        <f t="shared" si="23"/>
        <v>0</v>
      </c>
    </row>
    <row r="715" spans="1:41" ht="11.85" customHeight="1">
      <c r="A715" s="13"/>
      <c r="B715" s="21"/>
      <c r="C715" s="22"/>
      <c r="D715" s="22"/>
      <c r="E715" s="22"/>
      <c r="F715" s="3"/>
      <c r="G715" s="12"/>
      <c r="H715" s="3"/>
      <c r="I715" s="13">
        <f t="shared" si="22"/>
        <v>112</v>
      </c>
      <c r="J715" s="16"/>
      <c r="K715" s="16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23"/>
      <c r="Y715" s="24"/>
      <c r="Z715" s="24"/>
      <c r="AA715" s="24"/>
      <c r="AB715" s="24"/>
      <c r="AC715" s="22"/>
      <c r="AD715" s="22"/>
      <c r="AE715" s="22"/>
      <c r="AF715" s="22"/>
      <c r="AG715" s="22"/>
      <c r="AH715" s="22"/>
      <c r="AI715" s="22"/>
      <c r="AJ715" s="22"/>
      <c r="AK715" s="22"/>
      <c r="AL715" s="22"/>
      <c r="AM715" s="22"/>
      <c r="AN715" s="22"/>
      <c r="AO715" s="26">
        <f t="shared" si="23"/>
        <v>0</v>
      </c>
    </row>
    <row r="716" spans="1:41" ht="11.85" customHeight="1">
      <c r="A716" s="13"/>
      <c r="B716" s="21"/>
      <c r="C716" s="22"/>
      <c r="D716" s="22"/>
      <c r="E716" s="22"/>
      <c r="F716" s="3"/>
      <c r="G716" s="12"/>
      <c r="H716" s="3"/>
      <c r="I716" s="13">
        <f t="shared" si="22"/>
        <v>112</v>
      </c>
      <c r="J716" s="16"/>
      <c r="K716" s="16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23"/>
      <c r="Y716" s="24"/>
      <c r="Z716" s="24"/>
      <c r="AA716" s="24"/>
      <c r="AB716" s="24"/>
      <c r="AC716" s="22"/>
      <c r="AD716" s="22"/>
      <c r="AE716" s="22"/>
      <c r="AF716" s="22"/>
      <c r="AG716" s="22"/>
      <c r="AH716" s="22"/>
      <c r="AI716" s="22"/>
      <c r="AJ716" s="22"/>
      <c r="AK716" s="22"/>
      <c r="AL716" s="22"/>
      <c r="AM716" s="22"/>
      <c r="AN716" s="22"/>
      <c r="AO716" s="26">
        <f t="shared" si="23"/>
        <v>0</v>
      </c>
    </row>
    <row r="717" spans="1:41" ht="11.85" customHeight="1">
      <c r="A717" s="13"/>
      <c r="B717" s="21"/>
      <c r="C717" s="22"/>
      <c r="D717" s="22"/>
      <c r="E717" s="22"/>
      <c r="F717" s="3"/>
      <c r="G717" s="12"/>
      <c r="H717" s="3"/>
      <c r="I717" s="13">
        <f t="shared" si="22"/>
        <v>112</v>
      </c>
      <c r="J717" s="16"/>
      <c r="K717" s="16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23"/>
      <c r="Y717" s="24"/>
      <c r="Z717" s="24"/>
      <c r="AA717" s="24"/>
      <c r="AB717" s="24"/>
      <c r="AC717" s="22"/>
      <c r="AD717" s="22"/>
      <c r="AE717" s="22"/>
      <c r="AF717" s="22"/>
      <c r="AG717" s="22"/>
      <c r="AH717" s="22"/>
      <c r="AI717" s="22"/>
      <c r="AJ717" s="22"/>
      <c r="AK717" s="22"/>
      <c r="AL717" s="22"/>
      <c r="AM717" s="22"/>
      <c r="AN717" s="22"/>
      <c r="AO717" s="26">
        <f t="shared" si="23"/>
        <v>0</v>
      </c>
    </row>
    <row r="718" spans="1:41" ht="11.85" customHeight="1">
      <c r="A718" s="13"/>
      <c r="B718" s="21"/>
      <c r="C718" s="22"/>
      <c r="D718" s="22"/>
      <c r="E718" s="22"/>
      <c r="F718" s="3"/>
      <c r="G718" s="12"/>
      <c r="H718" s="3"/>
      <c r="I718" s="13">
        <f t="shared" si="22"/>
        <v>112</v>
      </c>
      <c r="J718" s="16"/>
      <c r="K718" s="16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23"/>
      <c r="Y718" s="24"/>
      <c r="Z718" s="24"/>
      <c r="AA718" s="24"/>
      <c r="AB718" s="24"/>
      <c r="AC718" s="22"/>
      <c r="AD718" s="22"/>
      <c r="AE718" s="22"/>
      <c r="AF718" s="22"/>
      <c r="AG718" s="22"/>
      <c r="AH718" s="22"/>
      <c r="AI718" s="22"/>
      <c r="AJ718" s="22"/>
      <c r="AK718" s="22"/>
      <c r="AL718" s="22"/>
      <c r="AM718" s="22"/>
      <c r="AN718" s="22"/>
      <c r="AO718" s="26">
        <f t="shared" si="23"/>
        <v>0</v>
      </c>
    </row>
    <row r="719" spans="1:41" ht="11.85" customHeight="1">
      <c r="A719" s="13"/>
      <c r="B719" s="21"/>
      <c r="C719" s="22"/>
      <c r="D719" s="22"/>
      <c r="E719" s="22"/>
      <c r="F719" s="3"/>
      <c r="G719" s="12"/>
      <c r="H719" s="3"/>
      <c r="I719" s="13">
        <f t="shared" si="22"/>
        <v>112</v>
      </c>
      <c r="J719" s="16"/>
      <c r="K719" s="16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23"/>
      <c r="Y719" s="24"/>
      <c r="Z719" s="24"/>
      <c r="AA719" s="24"/>
      <c r="AB719" s="24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  <c r="AM719" s="22"/>
      <c r="AN719" s="22"/>
      <c r="AO719" s="26">
        <f t="shared" si="23"/>
        <v>0</v>
      </c>
    </row>
    <row r="720" spans="1:41" ht="11.85" customHeight="1">
      <c r="A720" s="13"/>
      <c r="B720" s="21"/>
      <c r="C720" s="22"/>
      <c r="D720" s="22"/>
      <c r="E720" s="22"/>
      <c r="F720" s="3"/>
      <c r="G720" s="12"/>
      <c r="H720" s="3"/>
      <c r="I720" s="13">
        <f t="shared" si="22"/>
        <v>112</v>
      </c>
      <c r="J720" s="16"/>
      <c r="K720" s="16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23"/>
      <c r="Y720" s="24"/>
      <c r="Z720" s="24"/>
      <c r="AA720" s="24"/>
      <c r="AB720" s="24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  <c r="AM720" s="22"/>
      <c r="AN720" s="22"/>
      <c r="AO720" s="26">
        <f t="shared" si="23"/>
        <v>0</v>
      </c>
    </row>
    <row r="721" spans="1:41" ht="11.85" customHeight="1">
      <c r="A721" s="13"/>
      <c r="B721" s="21"/>
      <c r="C721" s="22"/>
      <c r="D721" s="22"/>
      <c r="E721" s="22"/>
      <c r="F721" s="3"/>
      <c r="G721" s="12"/>
      <c r="H721" s="3"/>
      <c r="I721" s="13">
        <f t="shared" si="22"/>
        <v>112</v>
      </c>
      <c r="J721" s="16"/>
      <c r="K721" s="16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23"/>
      <c r="Y721" s="24"/>
      <c r="Z721" s="24"/>
      <c r="AA721" s="24"/>
      <c r="AB721" s="24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  <c r="AM721" s="22"/>
      <c r="AN721" s="22"/>
      <c r="AO721" s="26">
        <f t="shared" si="23"/>
        <v>0</v>
      </c>
    </row>
    <row r="722" spans="1:41" ht="11.85" customHeight="1">
      <c r="A722" s="13"/>
      <c r="B722" s="21"/>
      <c r="C722" s="22"/>
      <c r="D722" s="22"/>
      <c r="E722" s="22"/>
      <c r="F722" s="3"/>
      <c r="G722" s="12"/>
      <c r="H722" s="3"/>
      <c r="I722" s="13">
        <f t="shared" si="22"/>
        <v>112</v>
      </c>
      <c r="J722" s="16"/>
      <c r="K722" s="16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23"/>
      <c r="Y722" s="24"/>
      <c r="Z722" s="24"/>
      <c r="AA722" s="24"/>
      <c r="AB722" s="24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  <c r="AM722" s="22"/>
      <c r="AN722" s="22"/>
      <c r="AO722" s="26">
        <f t="shared" si="23"/>
        <v>0</v>
      </c>
    </row>
    <row r="723" spans="1:41" ht="11.85" customHeight="1">
      <c r="A723" s="13"/>
      <c r="B723" s="21"/>
      <c r="C723" s="22"/>
      <c r="D723" s="22"/>
      <c r="E723" s="22"/>
      <c r="F723" s="3"/>
      <c r="G723" s="12"/>
      <c r="H723" s="3"/>
      <c r="I723" s="13">
        <f t="shared" si="22"/>
        <v>112</v>
      </c>
      <c r="J723" s="16"/>
      <c r="K723" s="16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23"/>
      <c r="Y723" s="24"/>
      <c r="Z723" s="24"/>
      <c r="AA723" s="24"/>
      <c r="AB723" s="24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  <c r="AM723" s="22"/>
      <c r="AN723" s="22"/>
      <c r="AO723" s="26">
        <f t="shared" si="23"/>
        <v>0</v>
      </c>
    </row>
    <row r="724" spans="1:41" ht="11.85" customHeight="1">
      <c r="A724" s="13"/>
      <c r="B724" s="21"/>
      <c r="C724" s="22"/>
      <c r="D724" s="22"/>
      <c r="E724" s="22"/>
      <c r="F724" s="3"/>
      <c r="G724" s="12"/>
      <c r="H724" s="3"/>
      <c r="I724" s="13">
        <f t="shared" si="22"/>
        <v>112</v>
      </c>
      <c r="J724" s="16"/>
      <c r="K724" s="16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23"/>
      <c r="Y724" s="24"/>
      <c r="Z724" s="24"/>
      <c r="AA724" s="24"/>
      <c r="AB724" s="24"/>
      <c r="AC724" s="22"/>
      <c r="AD724" s="22"/>
      <c r="AE724" s="22"/>
      <c r="AF724" s="22"/>
      <c r="AG724" s="22"/>
      <c r="AH724" s="22"/>
      <c r="AI724" s="22"/>
      <c r="AJ724" s="22"/>
      <c r="AK724" s="22"/>
      <c r="AL724" s="22"/>
      <c r="AM724" s="22"/>
      <c r="AN724" s="22"/>
      <c r="AO724" s="26">
        <f t="shared" si="23"/>
        <v>0</v>
      </c>
    </row>
    <row r="725" spans="1:41" ht="11.85" customHeight="1">
      <c r="A725" s="13"/>
      <c r="B725" s="21"/>
      <c r="C725" s="22"/>
      <c r="D725" s="22"/>
      <c r="E725" s="22"/>
      <c r="F725" s="3"/>
      <c r="G725" s="12"/>
      <c r="H725" s="3"/>
      <c r="I725" s="13">
        <f t="shared" si="22"/>
        <v>112</v>
      </c>
      <c r="J725" s="16"/>
      <c r="K725" s="16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23"/>
      <c r="Y725" s="24"/>
      <c r="Z725" s="24"/>
      <c r="AA725" s="24"/>
      <c r="AB725" s="24"/>
      <c r="AC725" s="22"/>
      <c r="AD725" s="22"/>
      <c r="AE725" s="22"/>
      <c r="AF725" s="22"/>
      <c r="AG725" s="22"/>
      <c r="AH725" s="22"/>
      <c r="AI725" s="22"/>
      <c r="AJ725" s="22"/>
      <c r="AK725" s="22"/>
      <c r="AL725" s="22"/>
      <c r="AM725" s="22"/>
      <c r="AN725" s="22"/>
      <c r="AO725" s="26">
        <f t="shared" si="23"/>
        <v>0</v>
      </c>
    </row>
    <row r="726" spans="1:41" ht="11.85" customHeight="1">
      <c r="A726" s="13"/>
      <c r="B726" s="21"/>
      <c r="C726" s="22"/>
      <c r="D726" s="22"/>
      <c r="E726" s="22"/>
      <c r="F726" s="3"/>
      <c r="G726" s="12"/>
      <c r="H726" s="3"/>
      <c r="I726" s="13">
        <f t="shared" si="22"/>
        <v>112</v>
      </c>
      <c r="J726" s="16"/>
      <c r="K726" s="16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23"/>
      <c r="Y726" s="24"/>
      <c r="Z726" s="24"/>
      <c r="AA726" s="24"/>
      <c r="AB726" s="24"/>
      <c r="AC726" s="22"/>
      <c r="AD726" s="22"/>
      <c r="AE726" s="22"/>
      <c r="AF726" s="22"/>
      <c r="AG726" s="22"/>
      <c r="AH726" s="22"/>
      <c r="AI726" s="22"/>
      <c r="AJ726" s="22"/>
      <c r="AK726" s="22"/>
      <c r="AL726" s="22"/>
      <c r="AM726" s="22"/>
      <c r="AN726" s="22"/>
      <c r="AO726" s="26">
        <f t="shared" si="23"/>
        <v>0</v>
      </c>
    </row>
    <row r="727" spans="1:41" ht="11.85" customHeight="1">
      <c r="A727" s="13"/>
      <c r="B727" s="21"/>
      <c r="C727" s="22"/>
      <c r="D727" s="22"/>
      <c r="E727" s="22"/>
      <c r="F727" s="3"/>
      <c r="G727" s="12"/>
      <c r="H727" s="3"/>
      <c r="I727" s="13">
        <f t="shared" si="22"/>
        <v>112</v>
      </c>
      <c r="J727" s="16"/>
      <c r="K727" s="16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23"/>
      <c r="Y727" s="24"/>
      <c r="Z727" s="24"/>
      <c r="AA727" s="24"/>
      <c r="AB727" s="24"/>
      <c r="AC727" s="22"/>
      <c r="AD727" s="22"/>
      <c r="AE727" s="22"/>
      <c r="AF727" s="22"/>
      <c r="AG727" s="22"/>
      <c r="AH727" s="22"/>
      <c r="AI727" s="22"/>
      <c r="AJ727" s="22"/>
      <c r="AK727" s="22"/>
      <c r="AL727" s="22"/>
      <c r="AM727" s="22"/>
      <c r="AN727" s="22"/>
      <c r="AO727" s="26">
        <f t="shared" si="23"/>
        <v>0</v>
      </c>
    </row>
    <row r="728" spans="1:41" ht="11.85" customHeight="1">
      <c r="A728" s="13"/>
      <c r="B728" s="21"/>
      <c r="C728" s="22"/>
      <c r="D728" s="22"/>
      <c r="E728" s="22"/>
      <c r="F728" s="3"/>
      <c r="G728" s="12"/>
      <c r="H728" s="3"/>
      <c r="I728" s="13">
        <f t="shared" si="22"/>
        <v>112</v>
      </c>
      <c r="J728" s="16"/>
      <c r="K728" s="16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23"/>
      <c r="Y728" s="24"/>
      <c r="Z728" s="24"/>
      <c r="AA728" s="24"/>
      <c r="AB728" s="24"/>
      <c r="AC728" s="22"/>
      <c r="AD728" s="22"/>
      <c r="AE728" s="22"/>
      <c r="AF728" s="22"/>
      <c r="AG728" s="22"/>
      <c r="AH728" s="22"/>
      <c r="AI728" s="22"/>
      <c r="AJ728" s="22"/>
      <c r="AK728" s="22"/>
      <c r="AL728" s="22"/>
      <c r="AM728" s="22"/>
      <c r="AN728" s="22"/>
      <c r="AO728" s="26">
        <f t="shared" si="23"/>
        <v>0</v>
      </c>
    </row>
    <row r="729" spans="1:41" ht="11.85" customHeight="1">
      <c r="A729" s="13"/>
      <c r="B729" s="21"/>
      <c r="C729" s="22"/>
      <c r="D729" s="22"/>
      <c r="E729" s="22"/>
      <c r="F729" s="3"/>
      <c r="G729" s="12"/>
      <c r="H729" s="3"/>
      <c r="I729" s="13">
        <f t="shared" si="22"/>
        <v>112</v>
      </c>
      <c r="J729" s="16"/>
      <c r="K729" s="16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23"/>
      <c r="Y729" s="24"/>
      <c r="Z729" s="24"/>
      <c r="AA729" s="24"/>
      <c r="AB729" s="24"/>
      <c r="AC729" s="22"/>
      <c r="AD729" s="22"/>
      <c r="AE729" s="22"/>
      <c r="AF729" s="22"/>
      <c r="AG729" s="22"/>
      <c r="AH729" s="22"/>
      <c r="AI729" s="22"/>
      <c r="AJ729" s="22"/>
      <c r="AK729" s="22"/>
      <c r="AL729" s="22"/>
      <c r="AM729" s="22"/>
      <c r="AN729" s="22"/>
      <c r="AO729" s="26">
        <f t="shared" si="23"/>
        <v>0</v>
      </c>
    </row>
    <row r="730" spans="1:41" ht="11.85" customHeight="1">
      <c r="A730" s="13"/>
      <c r="B730" s="21"/>
      <c r="C730" s="22"/>
      <c r="D730" s="22"/>
      <c r="E730" s="22"/>
      <c r="F730" s="3"/>
      <c r="G730" s="12"/>
      <c r="H730" s="3"/>
      <c r="I730" s="13">
        <f t="shared" si="22"/>
        <v>112</v>
      </c>
      <c r="J730" s="16"/>
      <c r="K730" s="16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23"/>
      <c r="Y730" s="24"/>
      <c r="Z730" s="24"/>
      <c r="AA730" s="24"/>
      <c r="AB730" s="24"/>
      <c r="AC730" s="22"/>
      <c r="AD730" s="22"/>
      <c r="AE730" s="22"/>
      <c r="AF730" s="22"/>
      <c r="AG730" s="22"/>
      <c r="AH730" s="22"/>
      <c r="AI730" s="22"/>
      <c r="AJ730" s="22"/>
      <c r="AK730" s="22"/>
      <c r="AL730" s="22"/>
      <c r="AM730" s="22"/>
      <c r="AN730" s="22"/>
      <c r="AO730" s="26">
        <f t="shared" si="23"/>
        <v>0</v>
      </c>
    </row>
    <row r="731" spans="1:41" ht="11.85" customHeight="1">
      <c r="A731" s="13"/>
      <c r="B731" s="21"/>
      <c r="C731" s="22"/>
      <c r="D731" s="22"/>
      <c r="E731" s="22"/>
      <c r="F731" s="3"/>
      <c r="G731" s="12"/>
      <c r="H731" s="3"/>
      <c r="I731" s="13">
        <f t="shared" si="22"/>
        <v>112</v>
      </c>
      <c r="J731" s="16"/>
      <c r="K731" s="16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23"/>
      <c r="Y731" s="24"/>
      <c r="Z731" s="24"/>
      <c r="AA731" s="24"/>
      <c r="AB731" s="24"/>
      <c r="AC731" s="22"/>
      <c r="AD731" s="22"/>
      <c r="AE731" s="22"/>
      <c r="AF731" s="22"/>
      <c r="AG731" s="22"/>
      <c r="AH731" s="22"/>
      <c r="AI731" s="22"/>
      <c r="AJ731" s="22"/>
      <c r="AK731" s="22"/>
      <c r="AL731" s="22"/>
      <c r="AM731" s="22"/>
      <c r="AN731" s="22"/>
      <c r="AO731" s="26">
        <f t="shared" si="23"/>
        <v>0</v>
      </c>
    </row>
    <row r="732" spans="1:41" ht="11.85" customHeight="1">
      <c r="A732" s="13"/>
      <c r="B732" s="21"/>
      <c r="C732" s="22"/>
      <c r="D732" s="22"/>
      <c r="E732" s="22"/>
      <c r="F732" s="3"/>
      <c r="G732" s="12"/>
      <c r="H732" s="3"/>
      <c r="I732" s="13">
        <f t="shared" si="22"/>
        <v>112</v>
      </c>
      <c r="J732" s="16"/>
      <c r="K732" s="16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23"/>
      <c r="Y732" s="24"/>
      <c r="Z732" s="24"/>
      <c r="AA732" s="24"/>
      <c r="AB732" s="24"/>
      <c r="AC732" s="22"/>
      <c r="AD732" s="22"/>
      <c r="AE732" s="22"/>
      <c r="AF732" s="22"/>
      <c r="AG732" s="22"/>
      <c r="AH732" s="22"/>
      <c r="AI732" s="22"/>
      <c r="AJ732" s="22"/>
      <c r="AK732" s="22"/>
      <c r="AL732" s="22"/>
      <c r="AM732" s="22"/>
      <c r="AN732" s="22"/>
      <c r="AO732" s="26">
        <f t="shared" si="23"/>
        <v>0</v>
      </c>
    </row>
    <row r="733" spans="1:41" ht="11.85" customHeight="1">
      <c r="A733" s="13"/>
      <c r="B733" s="21"/>
      <c r="C733" s="22"/>
      <c r="D733" s="22"/>
      <c r="E733" s="22"/>
      <c r="F733" s="3"/>
      <c r="G733" s="12"/>
      <c r="H733" s="3"/>
      <c r="I733" s="13">
        <f t="shared" si="22"/>
        <v>112</v>
      </c>
      <c r="J733" s="16"/>
      <c r="K733" s="16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23"/>
      <c r="Y733" s="24"/>
      <c r="Z733" s="24"/>
      <c r="AA733" s="24"/>
      <c r="AB733" s="24"/>
      <c r="AC733" s="22"/>
      <c r="AD733" s="22"/>
      <c r="AE733" s="22"/>
      <c r="AF733" s="22"/>
      <c r="AG733" s="22"/>
      <c r="AH733" s="22"/>
      <c r="AI733" s="22"/>
      <c r="AJ733" s="22"/>
      <c r="AK733" s="22"/>
      <c r="AL733" s="22"/>
      <c r="AM733" s="22"/>
      <c r="AN733" s="22"/>
      <c r="AO733" s="26">
        <f t="shared" si="23"/>
        <v>0</v>
      </c>
    </row>
    <row r="734" spans="1:41" ht="11.85" customHeight="1">
      <c r="A734" s="13"/>
      <c r="B734" s="21"/>
      <c r="C734" s="22"/>
      <c r="D734" s="22"/>
      <c r="E734" s="22"/>
      <c r="F734" s="3"/>
      <c r="G734" s="12"/>
      <c r="H734" s="3"/>
      <c r="I734" s="13">
        <f t="shared" si="22"/>
        <v>112</v>
      </c>
      <c r="J734" s="16"/>
      <c r="K734" s="16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23"/>
      <c r="Y734" s="24"/>
      <c r="Z734" s="24"/>
      <c r="AA734" s="24"/>
      <c r="AB734" s="24"/>
      <c r="AC734" s="22"/>
      <c r="AD734" s="22"/>
      <c r="AE734" s="22"/>
      <c r="AF734" s="22"/>
      <c r="AG734" s="22"/>
      <c r="AH734" s="22"/>
      <c r="AI734" s="22"/>
      <c r="AJ734" s="22"/>
      <c r="AK734" s="22"/>
      <c r="AL734" s="22"/>
      <c r="AM734" s="22"/>
      <c r="AN734" s="22"/>
      <c r="AO734" s="26">
        <f t="shared" si="23"/>
        <v>0</v>
      </c>
    </row>
    <row r="735" spans="1:41" ht="11.85" customHeight="1">
      <c r="A735" s="13"/>
      <c r="B735" s="21"/>
      <c r="C735" s="22"/>
      <c r="D735" s="22"/>
      <c r="E735" s="22"/>
      <c r="F735" s="3"/>
      <c r="G735" s="12"/>
      <c r="H735" s="3"/>
      <c r="I735" s="13">
        <f t="shared" si="22"/>
        <v>112</v>
      </c>
      <c r="J735" s="16"/>
      <c r="K735" s="16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23"/>
      <c r="Y735" s="24"/>
      <c r="Z735" s="24"/>
      <c r="AA735" s="24"/>
      <c r="AB735" s="24"/>
      <c r="AC735" s="22"/>
      <c r="AD735" s="22"/>
      <c r="AE735" s="22"/>
      <c r="AF735" s="22"/>
      <c r="AG735" s="22"/>
      <c r="AH735" s="22"/>
      <c r="AI735" s="22"/>
      <c r="AJ735" s="22"/>
      <c r="AK735" s="22"/>
      <c r="AL735" s="22"/>
      <c r="AM735" s="22"/>
      <c r="AN735" s="22"/>
      <c r="AO735" s="26">
        <f t="shared" si="23"/>
        <v>0</v>
      </c>
    </row>
    <row r="736" spans="1:41" ht="11.85" customHeight="1">
      <c r="A736" s="13"/>
      <c r="B736" s="21"/>
      <c r="C736" s="22"/>
      <c r="D736" s="22"/>
      <c r="E736" s="22"/>
      <c r="F736" s="3"/>
      <c r="G736" s="12"/>
      <c r="H736" s="3"/>
      <c r="I736" s="13">
        <f t="shared" si="22"/>
        <v>112</v>
      </c>
      <c r="J736" s="16"/>
      <c r="K736" s="16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23"/>
      <c r="Y736" s="24"/>
      <c r="Z736" s="24"/>
      <c r="AA736" s="24"/>
      <c r="AB736" s="24"/>
      <c r="AC736" s="22"/>
      <c r="AD736" s="22"/>
      <c r="AE736" s="22"/>
      <c r="AF736" s="22"/>
      <c r="AG736" s="22"/>
      <c r="AH736" s="22"/>
      <c r="AI736" s="22"/>
      <c r="AJ736" s="22"/>
      <c r="AK736" s="22"/>
      <c r="AL736" s="22"/>
      <c r="AM736" s="22"/>
      <c r="AN736" s="22"/>
      <c r="AO736" s="26">
        <f t="shared" si="23"/>
        <v>0</v>
      </c>
    </row>
    <row r="737" spans="1:41" ht="11.85" customHeight="1">
      <c r="A737" s="13"/>
      <c r="B737" s="21"/>
      <c r="C737" s="22"/>
      <c r="D737" s="22"/>
      <c r="E737" s="22"/>
      <c r="F737" s="3"/>
      <c r="G737" s="12"/>
      <c r="H737" s="3"/>
      <c r="I737" s="13">
        <f t="shared" si="22"/>
        <v>112</v>
      </c>
      <c r="J737" s="16"/>
      <c r="K737" s="16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23"/>
      <c r="Y737" s="24"/>
      <c r="Z737" s="24"/>
      <c r="AA737" s="24"/>
      <c r="AB737" s="24"/>
      <c r="AC737" s="22"/>
      <c r="AD737" s="22"/>
      <c r="AE737" s="22"/>
      <c r="AF737" s="22"/>
      <c r="AG737" s="22"/>
      <c r="AH737" s="22"/>
      <c r="AI737" s="22"/>
      <c r="AJ737" s="22"/>
      <c r="AK737" s="22"/>
      <c r="AL737" s="22"/>
      <c r="AM737" s="22"/>
      <c r="AN737" s="22"/>
      <c r="AO737" s="26">
        <f t="shared" si="23"/>
        <v>0</v>
      </c>
    </row>
    <row r="738" spans="1:41" ht="11.85" customHeight="1">
      <c r="A738" s="13"/>
      <c r="B738" s="21"/>
      <c r="C738" s="22"/>
      <c r="D738" s="22"/>
      <c r="E738" s="22"/>
      <c r="F738" s="3"/>
      <c r="G738" s="12"/>
      <c r="H738" s="3"/>
      <c r="I738" s="13">
        <f t="shared" si="22"/>
        <v>112</v>
      </c>
      <c r="J738" s="16"/>
      <c r="K738" s="16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23"/>
      <c r="Y738" s="24"/>
      <c r="Z738" s="24"/>
      <c r="AA738" s="24"/>
      <c r="AB738" s="24"/>
      <c r="AC738" s="22"/>
      <c r="AD738" s="22"/>
      <c r="AE738" s="22"/>
      <c r="AF738" s="22"/>
      <c r="AG738" s="22"/>
      <c r="AH738" s="22"/>
      <c r="AI738" s="22"/>
      <c r="AJ738" s="22"/>
      <c r="AK738" s="22"/>
      <c r="AL738" s="22"/>
      <c r="AM738" s="22"/>
      <c r="AN738" s="22"/>
      <c r="AO738" s="26">
        <f t="shared" si="23"/>
        <v>0</v>
      </c>
    </row>
    <row r="739" spans="1:41" ht="11.85" customHeight="1">
      <c r="A739" s="13"/>
      <c r="B739" s="21"/>
      <c r="C739" s="22"/>
      <c r="D739" s="22"/>
      <c r="E739" s="22"/>
      <c r="F739" s="3"/>
      <c r="G739" s="12"/>
      <c r="H739" s="3"/>
      <c r="I739" s="13">
        <f t="shared" si="22"/>
        <v>112</v>
      </c>
      <c r="J739" s="16"/>
      <c r="K739" s="16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23"/>
      <c r="Y739" s="24"/>
      <c r="Z739" s="24"/>
      <c r="AA739" s="24"/>
      <c r="AB739" s="24"/>
      <c r="AC739" s="22"/>
      <c r="AD739" s="22"/>
      <c r="AE739" s="22"/>
      <c r="AF739" s="22"/>
      <c r="AG739" s="22"/>
      <c r="AH739" s="22"/>
      <c r="AI739" s="22"/>
      <c r="AJ739" s="22"/>
      <c r="AK739" s="22"/>
      <c r="AL739" s="22"/>
      <c r="AM739" s="22"/>
      <c r="AN739" s="22"/>
      <c r="AO739" s="26">
        <f t="shared" si="23"/>
        <v>0</v>
      </c>
    </row>
    <row r="740" spans="1:41" ht="11.85" customHeight="1">
      <c r="A740" s="13"/>
      <c r="B740" s="21"/>
      <c r="C740" s="22"/>
      <c r="D740" s="22"/>
      <c r="E740" s="22"/>
      <c r="F740" s="3"/>
      <c r="G740" s="12"/>
      <c r="H740" s="3"/>
      <c r="I740" s="13">
        <f t="shared" si="22"/>
        <v>112</v>
      </c>
      <c r="J740" s="16"/>
      <c r="K740" s="16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23"/>
      <c r="Y740" s="24"/>
      <c r="Z740" s="24"/>
      <c r="AA740" s="24"/>
      <c r="AB740" s="24"/>
      <c r="AC740" s="22"/>
      <c r="AD740" s="22"/>
      <c r="AE740" s="22"/>
      <c r="AF740" s="22"/>
      <c r="AG740" s="22"/>
      <c r="AH740" s="22"/>
      <c r="AI740" s="22"/>
      <c r="AJ740" s="22"/>
      <c r="AK740" s="22"/>
      <c r="AL740" s="22"/>
      <c r="AM740" s="22"/>
      <c r="AN740" s="22"/>
      <c r="AO740" s="26">
        <f t="shared" si="23"/>
        <v>0</v>
      </c>
    </row>
    <row r="741" spans="1:41" ht="11.85" customHeight="1">
      <c r="A741" s="13"/>
      <c r="B741" s="21"/>
      <c r="C741" s="22"/>
      <c r="D741" s="22"/>
      <c r="E741" s="22"/>
      <c r="F741" s="3"/>
      <c r="G741" s="12"/>
      <c r="H741" s="3"/>
      <c r="I741" s="13">
        <f t="shared" si="22"/>
        <v>112</v>
      </c>
      <c r="J741" s="16"/>
      <c r="K741" s="16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23"/>
      <c r="Y741" s="24"/>
      <c r="Z741" s="24"/>
      <c r="AA741" s="24"/>
      <c r="AB741" s="24"/>
      <c r="AC741" s="22"/>
      <c r="AD741" s="22"/>
      <c r="AE741" s="22"/>
      <c r="AF741" s="22"/>
      <c r="AG741" s="22"/>
      <c r="AH741" s="22"/>
      <c r="AI741" s="22"/>
      <c r="AJ741" s="22"/>
      <c r="AK741" s="22"/>
      <c r="AL741" s="22"/>
      <c r="AM741" s="22"/>
      <c r="AN741" s="22"/>
      <c r="AO741" s="26">
        <f t="shared" si="23"/>
        <v>0</v>
      </c>
    </row>
    <row r="742" spans="1:41" ht="11.85" customHeight="1">
      <c r="A742" s="13"/>
      <c r="B742" s="21"/>
      <c r="C742" s="22"/>
      <c r="D742" s="22"/>
      <c r="E742" s="22"/>
      <c r="F742" s="3"/>
      <c r="G742" s="12"/>
      <c r="H742" s="3"/>
      <c r="I742" s="13">
        <f t="shared" si="22"/>
        <v>112</v>
      </c>
      <c r="J742" s="16"/>
      <c r="K742" s="16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23"/>
      <c r="Y742" s="24"/>
      <c r="Z742" s="24"/>
      <c r="AA742" s="24"/>
      <c r="AB742" s="24"/>
      <c r="AC742" s="22"/>
      <c r="AD742" s="22"/>
      <c r="AE742" s="22"/>
      <c r="AF742" s="22"/>
      <c r="AG742" s="22"/>
      <c r="AH742" s="22"/>
      <c r="AI742" s="22"/>
      <c r="AJ742" s="22"/>
      <c r="AK742" s="22"/>
      <c r="AL742" s="22"/>
      <c r="AM742" s="22"/>
      <c r="AN742" s="22"/>
      <c r="AO742" s="26">
        <f t="shared" si="23"/>
        <v>0</v>
      </c>
    </row>
    <row r="743" spans="1:41" ht="11.85" customHeight="1">
      <c r="A743" s="13"/>
      <c r="B743" s="21"/>
      <c r="C743" s="22"/>
      <c r="D743" s="22"/>
      <c r="E743" s="22"/>
      <c r="F743" s="3"/>
      <c r="G743" s="12"/>
      <c r="H743" s="3"/>
      <c r="I743" s="13">
        <f t="shared" si="22"/>
        <v>112</v>
      </c>
      <c r="J743" s="16"/>
      <c r="K743" s="16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23"/>
      <c r="Y743" s="24"/>
      <c r="Z743" s="24"/>
      <c r="AA743" s="24"/>
      <c r="AB743" s="24"/>
      <c r="AC743" s="22"/>
      <c r="AD743" s="22"/>
      <c r="AE743" s="22"/>
      <c r="AF743" s="22"/>
      <c r="AG743" s="22"/>
      <c r="AH743" s="22"/>
      <c r="AI743" s="22"/>
      <c r="AJ743" s="22"/>
      <c r="AK743" s="22"/>
      <c r="AL743" s="22"/>
      <c r="AM743" s="22"/>
      <c r="AN743" s="22"/>
      <c r="AO743" s="26">
        <f t="shared" si="23"/>
        <v>0</v>
      </c>
    </row>
    <row r="744" spans="1:41" ht="11.85" customHeight="1">
      <c r="A744" s="13"/>
      <c r="B744" s="21"/>
      <c r="C744" s="22"/>
      <c r="D744" s="22"/>
      <c r="E744" s="22"/>
      <c r="F744" s="3"/>
      <c r="G744" s="12"/>
      <c r="H744" s="3"/>
      <c r="I744" s="13">
        <f t="shared" si="22"/>
        <v>112</v>
      </c>
      <c r="J744" s="16"/>
      <c r="K744" s="16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23"/>
      <c r="Y744" s="24"/>
      <c r="Z744" s="24"/>
      <c r="AA744" s="24"/>
      <c r="AB744" s="24"/>
      <c r="AC744" s="22"/>
      <c r="AD744" s="22"/>
      <c r="AE744" s="22"/>
      <c r="AF744" s="22"/>
      <c r="AG744" s="22"/>
      <c r="AH744" s="22"/>
      <c r="AI744" s="22"/>
      <c r="AJ744" s="22"/>
      <c r="AK744" s="22"/>
      <c r="AL744" s="22"/>
      <c r="AM744" s="22"/>
      <c r="AN744" s="22"/>
      <c r="AO744" s="26">
        <f t="shared" si="23"/>
        <v>0</v>
      </c>
    </row>
    <row r="745" spans="1:41" ht="11.85" customHeight="1">
      <c r="A745" s="13"/>
      <c r="B745" s="21"/>
      <c r="C745" s="22"/>
      <c r="D745" s="22"/>
      <c r="E745" s="22"/>
      <c r="F745" s="3"/>
      <c r="G745" s="12"/>
      <c r="H745" s="3"/>
      <c r="I745" s="13">
        <f t="shared" si="22"/>
        <v>112</v>
      </c>
      <c r="J745" s="16"/>
      <c r="K745" s="16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23"/>
      <c r="Y745" s="24"/>
      <c r="Z745" s="24"/>
      <c r="AA745" s="24"/>
      <c r="AB745" s="24"/>
      <c r="AC745" s="22"/>
      <c r="AD745" s="22"/>
      <c r="AE745" s="22"/>
      <c r="AF745" s="22"/>
      <c r="AG745" s="22"/>
      <c r="AH745" s="22"/>
      <c r="AI745" s="22"/>
      <c r="AJ745" s="22"/>
      <c r="AK745" s="22"/>
      <c r="AL745" s="22"/>
      <c r="AM745" s="22"/>
      <c r="AN745" s="22"/>
      <c r="AO745" s="26">
        <f t="shared" si="23"/>
        <v>0</v>
      </c>
    </row>
    <row r="746" spans="1:41" ht="11.85" customHeight="1">
      <c r="A746" s="13"/>
      <c r="B746" s="21"/>
      <c r="C746" s="22"/>
      <c r="D746" s="22"/>
      <c r="E746" s="22"/>
      <c r="F746" s="3"/>
      <c r="G746" s="12"/>
      <c r="H746" s="3"/>
      <c r="I746" s="13">
        <f t="shared" si="22"/>
        <v>112</v>
      </c>
      <c r="J746" s="16"/>
      <c r="K746" s="16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23"/>
      <c r="Y746" s="24"/>
      <c r="Z746" s="24"/>
      <c r="AA746" s="24"/>
      <c r="AB746" s="24"/>
      <c r="AC746" s="22"/>
      <c r="AD746" s="22"/>
      <c r="AE746" s="22"/>
      <c r="AF746" s="22"/>
      <c r="AG746" s="22"/>
      <c r="AH746" s="22"/>
      <c r="AI746" s="22"/>
      <c r="AJ746" s="22"/>
      <c r="AK746" s="22"/>
      <c r="AL746" s="22"/>
      <c r="AM746" s="22"/>
      <c r="AN746" s="22"/>
      <c r="AO746" s="26">
        <f t="shared" si="23"/>
        <v>0</v>
      </c>
    </row>
    <row r="747" spans="1:41" ht="11.85" customHeight="1">
      <c r="A747" s="13"/>
      <c r="B747" s="21"/>
      <c r="C747" s="22"/>
      <c r="D747" s="22"/>
      <c r="E747" s="22"/>
      <c r="F747" s="3"/>
      <c r="G747" s="12"/>
      <c r="H747" s="3"/>
      <c r="I747" s="13">
        <f t="shared" si="22"/>
        <v>112</v>
      </c>
      <c r="J747" s="16"/>
      <c r="K747" s="16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23"/>
      <c r="Y747" s="24"/>
      <c r="Z747" s="24"/>
      <c r="AA747" s="24"/>
      <c r="AB747" s="24"/>
      <c r="AC747" s="22"/>
      <c r="AD747" s="22"/>
      <c r="AE747" s="22"/>
      <c r="AF747" s="22"/>
      <c r="AG747" s="22"/>
      <c r="AH747" s="22"/>
      <c r="AI747" s="22"/>
      <c r="AJ747" s="22"/>
      <c r="AK747" s="22"/>
      <c r="AL747" s="22"/>
      <c r="AM747" s="22"/>
      <c r="AN747" s="22"/>
      <c r="AO747" s="26">
        <f t="shared" si="23"/>
        <v>0</v>
      </c>
    </row>
    <row r="748" spans="1:41" ht="11.85" customHeight="1">
      <c r="A748" s="13"/>
      <c r="B748" s="21"/>
      <c r="C748" s="22"/>
      <c r="D748" s="22"/>
      <c r="E748" s="22"/>
      <c r="F748" s="3"/>
      <c r="G748" s="12"/>
      <c r="H748" s="3"/>
      <c r="I748" s="13">
        <f t="shared" si="22"/>
        <v>112</v>
      </c>
      <c r="J748" s="16"/>
      <c r="K748" s="16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23"/>
      <c r="Y748" s="24"/>
      <c r="Z748" s="24"/>
      <c r="AA748" s="24"/>
      <c r="AB748" s="24"/>
      <c r="AC748" s="22"/>
      <c r="AD748" s="22"/>
      <c r="AE748" s="22"/>
      <c r="AF748" s="22"/>
      <c r="AG748" s="22"/>
      <c r="AH748" s="22"/>
      <c r="AI748" s="22"/>
      <c r="AJ748" s="22"/>
      <c r="AK748" s="22"/>
      <c r="AL748" s="22"/>
      <c r="AM748" s="22"/>
      <c r="AN748" s="22"/>
      <c r="AO748" s="26">
        <f t="shared" si="23"/>
        <v>0</v>
      </c>
    </row>
    <row r="749" spans="1:41" ht="11.85" customHeight="1">
      <c r="A749" s="13"/>
      <c r="B749" s="21"/>
      <c r="C749" s="22"/>
      <c r="D749" s="22"/>
      <c r="E749" s="22"/>
      <c r="F749" s="3"/>
      <c r="G749" s="12"/>
      <c r="H749" s="3"/>
      <c r="I749" s="13">
        <f t="shared" si="22"/>
        <v>112</v>
      </c>
      <c r="J749" s="16"/>
      <c r="K749" s="16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23"/>
      <c r="Y749" s="24"/>
      <c r="Z749" s="24"/>
      <c r="AA749" s="24"/>
      <c r="AB749" s="24"/>
      <c r="AC749" s="22"/>
      <c r="AD749" s="22"/>
      <c r="AE749" s="22"/>
      <c r="AF749" s="22"/>
      <c r="AG749" s="22"/>
      <c r="AH749" s="22"/>
      <c r="AI749" s="22"/>
      <c r="AJ749" s="22"/>
      <c r="AK749" s="22"/>
      <c r="AL749" s="22"/>
      <c r="AM749" s="22"/>
      <c r="AN749" s="22"/>
      <c r="AO749" s="26">
        <f t="shared" si="23"/>
        <v>0</v>
      </c>
    </row>
    <row r="750" spans="1:41" ht="11.85" customHeight="1">
      <c r="A750" s="13"/>
      <c r="B750" s="21"/>
      <c r="C750" s="22"/>
      <c r="D750" s="22"/>
      <c r="E750" s="22"/>
      <c r="F750" s="3"/>
      <c r="G750" s="12"/>
      <c r="H750" s="3"/>
      <c r="I750" s="13">
        <f t="shared" si="22"/>
        <v>112</v>
      </c>
      <c r="J750" s="16"/>
      <c r="K750" s="16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23"/>
      <c r="Y750" s="24"/>
      <c r="Z750" s="24"/>
      <c r="AA750" s="24"/>
      <c r="AB750" s="24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  <c r="AM750" s="22"/>
      <c r="AN750" s="22"/>
      <c r="AO750" s="26">
        <f t="shared" si="23"/>
        <v>0</v>
      </c>
    </row>
    <row r="751" spans="1:41" ht="11.85" customHeight="1">
      <c r="A751" s="13"/>
      <c r="B751" s="21"/>
      <c r="C751" s="22"/>
      <c r="D751" s="22"/>
      <c r="E751" s="22"/>
      <c r="F751" s="3"/>
      <c r="G751" s="12"/>
      <c r="H751" s="3"/>
      <c r="I751" s="13">
        <f t="shared" si="22"/>
        <v>112</v>
      </c>
      <c r="J751" s="16"/>
      <c r="K751" s="16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23"/>
      <c r="Y751" s="24"/>
      <c r="Z751" s="24"/>
      <c r="AA751" s="24"/>
      <c r="AB751" s="24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  <c r="AM751" s="22"/>
      <c r="AN751" s="22"/>
      <c r="AO751" s="26">
        <f t="shared" si="23"/>
        <v>0</v>
      </c>
    </row>
    <row r="752" spans="1:41" ht="11.85" customHeight="1">
      <c r="A752" s="13"/>
      <c r="B752" s="21"/>
      <c r="C752" s="22"/>
      <c r="D752" s="22"/>
      <c r="E752" s="22"/>
      <c r="F752" s="3"/>
      <c r="G752" s="12"/>
      <c r="H752" s="3"/>
      <c r="I752" s="13">
        <f t="shared" si="22"/>
        <v>112</v>
      </c>
      <c r="J752" s="16"/>
      <c r="K752" s="16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23"/>
      <c r="Y752" s="24"/>
      <c r="Z752" s="24"/>
      <c r="AA752" s="24"/>
      <c r="AB752" s="24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  <c r="AM752" s="22"/>
      <c r="AN752" s="22"/>
      <c r="AO752" s="26">
        <f t="shared" si="23"/>
        <v>0</v>
      </c>
    </row>
    <row r="753" spans="1:41" ht="11.85" customHeight="1">
      <c r="A753" s="13"/>
      <c r="B753" s="21"/>
      <c r="C753" s="22"/>
      <c r="D753" s="22"/>
      <c r="E753" s="22"/>
      <c r="F753" s="3"/>
      <c r="G753" s="12"/>
      <c r="H753" s="3"/>
      <c r="I753" s="13">
        <f t="shared" si="22"/>
        <v>112</v>
      </c>
      <c r="J753" s="16"/>
      <c r="K753" s="16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23"/>
      <c r="Y753" s="24"/>
      <c r="Z753" s="24"/>
      <c r="AA753" s="24"/>
      <c r="AB753" s="24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  <c r="AM753" s="22"/>
      <c r="AN753" s="22"/>
      <c r="AO753" s="26">
        <f t="shared" si="23"/>
        <v>0</v>
      </c>
    </row>
    <row r="754" spans="1:41" ht="11.85" customHeight="1">
      <c r="A754" s="13"/>
      <c r="B754" s="21"/>
      <c r="C754" s="22"/>
      <c r="D754" s="22"/>
      <c r="E754" s="22"/>
      <c r="F754" s="3"/>
      <c r="G754" s="12"/>
      <c r="H754" s="3"/>
      <c r="I754" s="13">
        <f t="shared" si="22"/>
        <v>112</v>
      </c>
      <c r="J754" s="16"/>
      <c r="K754" s="16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23"/>
      <c r="Y754" s="24"/>
      <c r="Z754" s="24"/>
      <c r="AA754" s="24"/>
      <c r="AB754" s="24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  <c r="AM754" s="22"/>
      <c r="AN754" s="22"/>
      <c r="AO754" s="26">
        <f t="shared" si="23"/>
        <v>0</v>
      </c>
    </row>
    <row r="755" spans="1:41" ht="11.85" customHeight="1">
      <c r="A755" s="13"/>
      <c r="B755" s="21"/>
      <c r="C755" s="22"/>
      <c r="D755" s="22"/>
      <c r="E755" s="22"/>
      <c r="F755" s="3"/>
      <c r="G755" s="12"/>
      <c r="H755" s="3"/>
      <c r="I755" s="13">
        <f t="shared" si="22"/>
        <v>112</v>
      </c>
      <c r="J755" s="16"/>
      <c r="K755" s="16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23"/>
      <c r="Y755" s="24"/>
      <c r="Z755" s="24"/>
      <c r="AA755" s="24"/>
      <c r="AB755" s="24"/>
      <c r="AC755" s="22"/>
      <c r="AD755" s="22"/>
      <c r="AE755" s="22"/>
      <c r="AF755" s="22"/>
      <c r="AG755" s="22"/>
      <c r="AH755" s="22"/>
      <c r="AI755" s="22"/>
      <c r="AJ755" s="22"/>
      <c r="AK755" s="22"/>
      <c r="AL755" s="22"/>
      <c r="AM755" s="22"/>
      <c r="AN755" s="22"/>
      <c r="AO755" s="26">
        <f t="shared" si="23"/>
        <v>0</v>
      </c>
    </row>
    <row r="756" spans="1:41" ht="11.85" customHeight="1">
      <c r="A756" s="13"/>
      <c r="B756" s="21"/>
      <c r="C756" s="22"/>
      <c r="D756" s="22"/>
      <c r="E756" s="22"/>
      <c r="F756" s="3"/>
      <c r="G756" s="12"/>
      <c r="H756" s="3"/>
      <c r="I756" s="13">
        <f t="shared" si="22"/>
        <v>112</v>
      </c>
      <c r="J756" s="16"/>
      <c r="K756" s="16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23"/>
      <c r="Y756" s="24"/>
      <c r="Z756" s="24"/>
      <c r="AA756" s="24"/>
      <c r="AB756" s="24"/>
      <c r="AC756" s="22"/>
      <c r="AD756" s="22"/>
      <c r="AE756" s="22"/>
      <c r="AF756" s="22"/>
      <c r="AG756" s="22"/>
      <c r="AH756" s="22"/>
      <c r="AI756" s="22"/>
      <c r="AJ756" s="22"/>
      <c r="AK756" s="22"/>
      <c r="AL756" s="22"/>
      <c r="AM756" s="22"/>
      <c r="AN756" s="22"/>
      <c r="AO756" s="26">
        <f t="shared" si="23"/>
        <v>0</v>
      </c>
    </row>
    <row r="757" spans="1:41" ht="11.85" customHeight="1">
      <c r="A757" s="13"/>
      <c r="B757" s="21"/>
      <c r="C757" s="22"/>
      <c r="D757" s="22"/>
      <c r="E757" s="22"/>
      <c r="F757" s="3"/>
      <c r="G757" s="12"/>
      <c r="H757" s="3"/>
      <c r="I757" s="13">
        <f t="shared" si="22"/>
        <v>112</v>
      </c>
      <c r="J757" s="16"/>
      <c r="K757" s="16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23"/>
      <c r="Y757" s="24"/>
      <c r="Z757" s="24"/>
      <c r="AA757" s="24"/>
      <c r="AB757" s="24"/>
      <c r="AC757" s="22"/>
      <c r="AD757" s="22"/>
      <c r="AE757" s="22"/>
      <c r="AF757" s="22"/>
      <c r="AG757" s="22"/>
      <c r="AH757" s="22"/>
      <c r="AI757" s="22"/>
      <c r="AJ757" s="22"/>
      <c r="AK757" s="22"/>
      <c r="AL757" s="22"/>
      <c r="AM757" s="22"/>
      <c r="AN757" s="22"/>
      <c r="AO757" s="26">
        <f t="shared" si="23"/>
        <v>0</v>
      </c>
    </row>
    <row r="758" spans="1:41" ht="11.85" customHeight="1">
      <c r="A758" s="13"/>
      <c r="B758" s="21"/>
      <c r="C758" s="22"/>
      <c r="D758" s="22"/>
      <c r="E758" s="22"/>
      <c r="F758" s="3"/>
      <c r="G758" s="12"/>
      <c r="H758" s="3"/>
      <c r="I758" s="13">
        <f t="shared" si="22"/>
        <v>112</v>
      </c>
      <c r="J758" s="16"/>
      <c r="K758" s="16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23"/>
      <c r="Y758" s="24"/>
      <c r="Z758" s="24"/>
      <c r="AA758" s="24"/>
      <c r="AB758" s="24"/>
      <c r="AC758" s="22"/>
      <c r="AD758" s="22"/>
      <c r="AE758" s="22"/>
      <c r="AF758" s="22"/>
      <c r="AG758" s="22"/>
      <c r="AH758" s="22"/>
      <c r="AI758" s="22"/>
      <c r="AJ758" s="22"/>
      <c r="AK758" s="22"/>
      <c r="AL758" s="22"/>
      <c r="AM758" s="22"/>
      <c r="AN758" s="22"/>
      <c r="AO758" s="26">
        <f t="shared" si="23"/>
        <v>0</v>
      </c>
    </row>
    <row r="759" spans="1:41" ht="11.85" customHeight="1">
      <c r="A759" s="13"/>
      <c r="B759" s="21"/>
      <c r="C759" s="22"/>
      <c r="D759" s="22"/>
      <c r="E759" s="22"/>
      <c r="F759" s="3"/>
      <c r="G759" s="12"/>
      <c r="H759" s="3"/>
      <c r="I759" s="13">
        <f t="shared" si="22"/>
        <v>112</v>
      </c>
      <c r="J759" s="16"/>
      <c r="K759" s="16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23"/>
      <c r="Y759" s="24"/>
      <c r="Z759" s="24"/>
      <c r="AA759" s="24"/>
      <c r="AB759" s="24"/>
      <c r="AC759" s="22"/>
      <c r="AD759" s="22"/>
      <c r="AE759" s="22"/>
      <c r="AF759" s="22"/>
      <c r="AG759" s="22"/>
      <c r="AH759" s="22"/>
      <c r="AI759" s="22"/>
      <c r="AJ759" s="22"/>
      <c r="AK759" s="22"/>
      <c r="AL759" s="22"/>
      <c r="AM759" s="22"/>
      <c r="AN759" s="22"/>
      <c r="AO759" s="26">
        <f t="shared" si="23"/>
        <v>0</v>
      </c>
    </row>
    <row r="760" spans="1:41" ht="11.85" customHeight="1">
      <c r="A760" s="13"/>
      <c r="B760" s="21"/>
      <c r="C760" s="22"/>
      <c r="D760" s="22"/>
      <c r="E760" s="22"/>
      <c r="F760" s="3"/>
      <c r="G760" s="12"/>
      <c r="H760" s="3"/>
      <c r="I760" s="13">
        <f t="shared" si="22"/>
        <v>112</v>
      </c>
      <c r="J760" s="16"/>
      <c r="K760" s="16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23"/>
      <c r="Y760" s="24"/>
      <c r="Z760" s="24"/>
      <c r="AA760" s="24"/>
      <c r="AB760" s="24"/>
      <c r="AC760" s="22"/>
      <c r="AD760" s="22"/>
      <c r="AE760" s="22"/>
      <c r="AF760" s="22"/>
      <c r="AG760" s="22"/>
      <c r="AH760" s="22"/>
      <c r="AI760" s="22"/>
      <c r="AJ760" s="22"/>
      <c r="AK760" s="22"/>
      <c r="AL760" s="22"/>
      <c r="AM760" s="22"/>
      <c r="AN760" s="22"/>
      <c r="AO760" s="26">
        <f t="shared" si="23"/>
        <v>0</v>
      </c>
    </row>
    <row r="761" spans="1:41" ht="11.85" customHeight="1">
      <c r="A761" s="13"/>
      <c r="B761" s="21"/>
      <c r="C761" s="22"/>
      <c r="D761" s="22"/>
      <c r="E761" s="22"/>
      <c r="F761" s="3"/>
      <c r="G761" s="12"/>
      <c r="H761" s="3"/>
      <c r="I761" s="13">
        <f t="shared" si="22"/>
        <v>112</v>
      </c>
      <c r="J761" s="16"/>
      <c r="K761" s="16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23"/>
      <c r="Y761" s="24"/>
      <c r="Z761" s="24"/>
      <c r="AA761" s="24"/>
      <c r="AB761" s="24"/>
      <c r="AC761" s="22"/>
      <c r="AD761" s="22"/>
      <c r="AE761" s="22"/>
      <c r="AF761" s="22"/>
      <c r="AG761" s="22"/>
      <c r="AH761" s="22"/>
      <c r="AI761" s="22"/>
      <c r="AJ761" s="22"/>
      <c r="AK761" s="22"/>
      <c r="AL761" s="22"/>
      <c r="AM761" s="22"/>
      <c r="AN761" s="22"/>
      <c r="AO761" s="26">
        <f t="shared" si="23"/>
        <v>0</v>
      </c>
    </row>
    <row r="762" spans="1:41" ht="11.85" customHeight="1">
      <c r="A762" s="13"/>
      <c r="B762" s="21"/>
      <c r="C762" s="22"/>
      <c r="D762" s="22"/>
      <c r="E762" s="22"/>
      <c r="F762" s="3"/>
      <c r="G762" s="12"/>
      <c r="H762" s="3"/>
      <c r="I762" s="13">
        <f t="shared" si="22"/>
        <v>112</v>
      </c>
      <c r="J762" s="16"/>
      <c r="K762" s="16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23"/>
      <c r="Y762" s="24"/>
      <c r="Z762" s="24"/>
      <c r="AA762" s="24"/>
      <c r="AB762" s="24"/>
      <c r="AC762" s="22"/>
      <c r="AD762" s="22"/>
      <c r="AE762" s="22"/>
      <c r="AF762" s="22"/>
      <c r="AG762" s="22"/>
      <c r="AH762" s="22"/>
      <c r="AI762" s="22"/>
      <c r="AJ762" s="22"/>
      <c r="AK762" s="22"/>
      <c r="AL762" s="22"/>
      <c r="AM762" s="22"/>
      <c r="AN762" s="22"/>
      <c r="AO762" s="26">
        <f t="shared" si="23"/>
        <v>0</v>
      </c>
    </row>
    <row r="763" spans="1:41" ht="11.85" customHeight="1">
      <c r="A763" s="13"/>
      <c r="B763" s="21"/>
      <c r="C763" s="22"/>
      <c r="D763" s="22"/>
      <c r="E763" s="22"/>
      <c r="F763" s="3"/>
      <c r="G763" s="12"/>
      <c r="H763" s="3"/>
      <c r="I763" s="13">
        <f t="shared" si="22"/>
        <v>112</v>
      </c>
      <c r="J763" s="16"/>
      <c r="K763" s="16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23"/>
      <c r="Y763" s="24"/>
      <c r="Z763" s="24"/>
      <c r="AA763" s="24"/>
      <c r="AB763" s="24"/>
      <c r="AC763" s="22"/>
      <c r="AD763" s="22"/>
      <c r="AE763" s="22"/>
      <c r="AF763" s="22"/>
      <c r="AG763" s="22"/>
      <c r="AH763" s="22"/>
      <c r="AI763" s="22"/>
      <c r="AJ763" s="22"/>
      <c r="AK763" s="22"/>
      <c r="AL763" s="22"/>
      <c r="AM763" s="22"/>
      <c r="AN763" s="22"/>
      <c r="AO763" s="26">
        <f t="shared" si="23"/>
        <v>0</v>
      </c>
    </row>
    <row r="764" spans="1:41" ht="11.85" customHeight="1">
      <c r="A764" s="13"/>
      <c r="B764" s="21"/>
      <c r="C764" s="22"/>
      <c r="D764" s="22"/>
      <c r="E764" s="22"/>
      <c r="F764" s="3"/>
      <c r="G764" s="12"/>
      <c r="H764" s="3"/>
      <c r="I764" s="13">
        <f t="shared" si="22"/>
        <v>112</v>
      </c>
      <c r="J764" s="16"/>
      <c r="K764" s="16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23"/>
      <c r="Y764" s="24"/>
      <c r="Z764" s="24"/>
      <c r="AA764" s="24"/>
      <c r="AB764" s="24"/>
      <c r="AC764" s="22"/>
      <c r="AD764" s="22"/>
      <c r="AE764" s="22"/>
      <c r="AF764" s="22"/>
      <c r="AG764" s="22"/>
      <c r="AH764" s="22"/>
      <c r="AI764" s="22"/>
      <c r="AJ764" s="22"/>
      <c r="AK764" s="22"/>
      <c r="AL764" s="22"/>
      <c r="AM764" s="22"/>
      <c r="AN764" s="22"/>
      <c r="AO764" s="26">
        <f t="shared" si="23"/>
        <v>0</v>
      </c>
    </row>
    <row r="765" spans="1:41" ht="11.85" customHeight="1">
      <c r="A765" s="13"/>
      <c r="B765" s="21"/>
      <c r="C765" s="22"/>
      <c r="D765" s="22"/>
      <c r="E765" s="22"/>
      <c r="F765" s="3"/>
      <c r="G765" s="12"/>
      <c r="H765" s="3"/>
      <c r="I765" s="13">
        <f t="shared" si="22"/>
        <v>112</v>
      </c>
      <c r="J765" s="16"/>
      <c r="K765" s="16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23"/>
      <c r="Y765" s="24"/>
      <c r="Z765" s="24"/>
      <c r="AA765" s="24"/>
      <c r="AB765" s="24"/>
      <c r="AC765" s="22"/>
      <c r="AD765" s="22"/>
      <c r="AE765" s="22"/>
      <c r="AF765" s="22"/>
      <c r="AG765" s="22"/>
      <c r="AH765" s="22"/>
      <c r="AI765" s="22"/>
      <c r="AJ765" s="22"/>
      <c r="AK765" s="22"/>
      <c r="AL765" s="22"/>
      <c r="AM765" s="22"/>
      <c r="AN765" s="22"/>
      <c r="AO765" s="26">
        <f t="shared" si="23"/>
        <v>0</v>
      </c>
    </row>
    <row r="766" spans="1:41" ht="11.85" customHeight="1">
      <c r="A766" s="13"/>
      <c r="B766" s="21"/>
      <c r="C766" s="22"/>
      <c r="D766" s="22"/>
      <c r="E766" s="22"/>
      <c r="F766" s="3"/>
      <c r="G766" s="12"/>
      <c r="H766" s="3"/>
      <c r="I766" s="13">
        <f t="shared" si="22"/>
        <v>112</v>
      </c>
      <c r="J766" s="16"/>
      <c r="K766" s="16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23"/>
      <c r="Y766" s="24"/>
      <c r="Z766" s="24"/>
      <c r="AA766" s="24"/>
      <c r="AB766" s="24"/>
      <c r="AC766" s="22"/>
      <c r="AD766" s="22"/>
      <c r="AE766" s="22"/>
      <c r="AF766" s="22"/>
      <c r="AG766" s="22"/>
      <c r="AH766" s="22"/>
      <c r="AI766" s="22"/>
      <c r="AJ766" s="22"/>
      <c r="AK766" s="22"/>
      <c r="AL766" s="22"/>
      <c r="AM766" s="22"/>
      <c r="AN766" s="22"/>
      <c r="AO766" s="26">
        <f t="shared" si="23"/>
        <v>0</v>
      </c>
    </row>
    <row r="767" spans="1:41" ht="11.85" customHeight="1">
      <c r="A767" s="13"/>
      <c r="B767" s="21"/>
      <c r="C767" s="22"/>
      <c r="D767" s="22"/>
      <c r="E767" s="22"/>
      <c r="F767" s="3"/>
      <c r="G767" s="12"/>
      <c r="H767" s="3"/>
      <c r="I767" s="13">
        <f t="shared" si="22"/>
        <v>112</v>
      </c>
      <c r="J767" s="16"/>
      <c r="K767" s="16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23"/>
      <c r="Y767" s="24"/>
      <c r="Z767" s="24"/>
      <c r="AA767" s="24"/>
      <c r="AB767" s="24"/>
      <c r="AC767" s="22"/>
      <c r="AD767" s="22"/>
      <c r="AE767" s="22"/>
      <c r="AF767" s="22"/>
      <c r="AG767" s="22"/>
      <c r="AH767" s="22"/>
      <c r="AI767" s="22"/>
      <c r="AJ767" s="22"/>
      <c r="AK767" s="22"/>
      <c r="AL767" s="22"/>
      <c r="AM767" s="22"/>
      <c r="AN767" s="22"/>
      <c r="AO767" s="26">
        <f t="shared" si="23"/>
        <v>0</v>
      </c>
    </row>
    <row r="768" spans="1:41" ht="11.85" customHeight="1">
      <c r="A768" s="13"/>
      <c r="B768" s="21"/>
      <c r="C768" s="22"/>
      <c r="D768" s="22"/>
      <c r="E768" s="22"/>
      <c r="F768" s="3"/>
      <c r="G768" s="12"/>
      <c r="H768" s="3"/>
      <c r="I768" s="13">
        <f t="shared" si="22"/>
        <v>112</v>
      </c>
      <c r="J768" s="16"/>
      <c r="K768" s="16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23"/>
      <c r="Y768" s="24"/>
      <c r="Z768" s="24"/>
      <c r="AA768" s="24"/>
      <c r="AB768" s="24"/>
      <c r="AC768" s="22"/>
      <c r="AD768" s="22"/>
      <c r="AE768" s="22"/>
      <c r="AF768" s="22"/>
      <c r="AG768" s="22"/>
      <c r="AH768" s="22"/>
      <c r="AI768" s="22"/>
      <c r="AJ768" s="22"/>
      <c r="AK768" s="22"/>
      <c r="AL768" s="22"/>
      <c r="AM768" s="22"/>
      <c r="AN768" s="22"/>
      <c r="AO768" s="26">
        <f t="shared" si="23"/>
        <v>0</v>
      </c>
    </row>
    <row r="769" spans="1:41" ht="11.85" customHeight="1">
      <c r="A769" s="13"/>
      <c r="B769" s="21"/>
      <c r="C769" s="22"/>
      <c r="D769" s="22"/>
      <c r="E769" s="22"/>
      <c r="F769" s="3"/>
      <c r="G769" s="12"/>
      <c r="H769" s="3"/>
      <c r="I769" s="13">
        <f t="shared" si="22"/>
        <v>112</v>
      </c>
      <c r="J769" s="16"/>
      <c r="K769" s="16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23"/>
      <c r="Y769" s="24"/>
      <c r="Z769" s="24"/>
      <c r="AA769" s="24"/>
      <c r="AB769" s="24"/>
      <c r="AC769" s="22"/>
      <c r="AD769" s="22"/>
      <c r="AE769" s="22"/>
      <c r="AF769" s="22"/>
      <c r="AG769" s="22"/>
      <c r="AH769" s="22"/>
      <c r="AI769" s="22"/>
      <c r="AJ769" s="22"/>
      <c r="AK769" s="22"/>
      <c r="AL769" s="22"/>
      <c r="AM769" s="22"/>
      <c r="AN769" s="22"/>
      <c r="AO769" s="26">
        <f t="shared" si="23"/>
        <v>0</v>
      </c>
    </row>
    <row r="770" spans="1:41" ht="11.85" customHeight="1">
      <c r="A770" s="13"/>
      <c r="B770" s="21"/>
      <c r="C770" s="22"/>
      <c r="D770" s="22"/>
      <c r="E770" s="22"/>
      <c r="F770" s="3"/>
      <c r="G770" s="12"/>
      <c r="H770" s="3"/>
      <c r="I770" s="13">
        <f t="shared" si="22"/>
        <v>112</v>
      </c>
      <c r="J770" s="16"/>
      <c r="K770" s="16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23"/>
      <c r="Y770" s="24"/>
      <c r="Z770" s="24"/>
      <c r="AA770" s="24"/>
      <c r="AB770" s="24"/>
      <c r="AC770" s="22"/>
      <c r="AD770" s="22"/>
      <c r="AE770" s="22"/>
      <c r="AF770" s="22"/>
      <c r="AG770" s="22"/>
      <c r="AH770" s="22"/>
      <c r="AI770" s="22"/>
      <c r="AJ770" s="22"/>
      <c r="AK770" s="22"/>
      <c r="AL770" s="22"/>
      <c r="AM770" s="22"/>
      <c r="AN770" s="22"/>
      <c r="AO770" s="26">
        <f t="shared" si="23"/>
        <v>0</v>
      </c>
    </row>
    <row r="771" spans="1:41" ht="11.85" customHeight="1">
      <c r="A771" s="13"/>
      <c r="B771" s="21"/>
      <c r="C771" s="22"/>
      <c r="D771" s="22"/>
      <c r="E771" s="22"/>
      <c r="F771" s="3"/>
      <c r="G771" s="12"/>
      <c r="H771" s="3"/>
      <c r="I771" s="13">
        <f t="shared" ref="I771:I834" si="24">(2012)-YEAR(H771)</f>
        <v>112</v>
      </c>
      <c r="J771" s="16"/>
      <c r="K771" s="16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23"/>
      <c r="Y771" s="24"/>
      <c r="Z771" s="24"/>
      <c r="AA771" s="24"/>
      <c r="AB771" s="24"/>
      <c r="AC771" s="22"/>
      <c r="AD771" s="22"/>
      <c r="AE771" s="22"/>
      <c r="AF771" s="22"/>
      <c r="AG771" s="22"/>
      <c r="AH771" s="22"/>
      <c r="AI771" s="22"/>
      <c r="AJ771" s="22"/>
      <c r="AK771" s="22"/>
      <c r="AL771" s="22"/>
      <c r="AM771" s="22"/>
      <c r="AN771" s="22"/>
      <c r="AO771" s="26">
        <f t="shared" si="23"/>
        <v>0</v>
      </c>
    </row>
    <row r="772" spans="1:41" ht="11.85" customHeight="1">
      <c r="A772" s="13"/>
      <c r="B772" s="21"/>
      <c r="C772" s="22"/>
      <c r="D772" s="22"/>
      <c r="E772" s="22"/>
      <c r="F772" s="3"/>
      <c r="G772" s="12"/>
      <c r="H772" s="3"/>
      <c r="I772" s="13">
        <f t="shared" si="24"/>
        <v>112</v>
      </c>
      <c r="J772" s="16"/>
      <c r="K772" s="16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23"/>
      <c r="Y772" s="24"/>
      <c r="Z772" s="24"/>
      <c r="AA772" s="24"/>
      <c r="AB772" s="24"/>
      <c r="AC772" s="22"/>
      <c r="AD772" s="22"/>
      <c r="AE772" s="22"/>
      <c r="AF772" s="22"/>
      <c r="AG772" s="22"/>
      <c r="AH772" s="22"/>
      <c r="AI772" s="22"/>
      <c r="AJ772" s="22"/>
      <c r="AK772" s="22"/>
      <c r="AL772" s="22"/>
      <c r="AM772" s="22"/>
      <c r="AN772" s="22"/>
      <c r="AO772" s="26">
        <f t="shared" si="23"/>
        <v>0</v>
      </c>
    </row>
    <row r="773" spans="1:41" ht="11.85" customHeight="1">
      <c r="A773" s="13"/>
      <c r="B773" s="21"/>
      <c r="C773" s="22"/>
      <c r="D773" s="22"/>
      <c r="E773" s="22"/>
      <c r="F773" s="3"/>
      <c r="G773" s="12"/>
      <c r="H773" s="3"/>
      <c r="I773" s="13">
        <f t="shared" si="24"/>
        <v>112</v>
      </c>
      <c r="J773" s="16"/>
      <c r="K773" s="16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23"/>
      <c r="Y773" s="24"/>
      <c r="Z773" s="24"/>
      <c r="AA773" s="24"/>
      <c r="AB773" s="24"/>
      <c r="AC773" s="22"/>
      <c r="AD773" s="22"/>
      <c r="AE773" s="22"/>
      <c r="AF773" s="22"/>
      <c r="AG773" s="22"/>
      <c r="AH773" s="22"/>
      <c r="AI773" s="22"/>
      <c r="AJ773" s="22"/>
      <c r="AK773" s="22"/>
      <c r="AL773" s="22"/>
      <c r="AM773" s="22"/>
      <c r="AN773" s="22"/>
      <c r="AO773" s="26">
        <f t="shared" ref="AO773:AO836" si="25">SUM(AC773:AN773)</f>
        <v>0</v>
      </c>
    </row>
    <row r="774" spans="1:41" ht="11.85" customHeight="1">
      <c r="A774" s="13"/>
      <c r="B774" s="21"/>
      <c r="C774" s="22"/>
      <c r="D774" s="22"/>
      <c r="E774" s="22"/>
      <c r="F774" s="3"/>
      <c r="G774" s="12"/>
      <c r="H774" s="3"/>
      <c r="I774" s="13">
        <f t="shared" si="24"/>
        <v>112</v>
      </c>
      <c r="J774" s="16"/>
      <c r="K774" s="16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23"/>
      <c r="Y774" s="24"/>
      <c r="Z774" s="24"/>
      <c r="AA774" s="24"/>
      <c r="AB774" s="24"/>
      <c r="AC774" s="22"/>
      <c r="AD774" s="22"/>
      <c r="AE774" s="22"/>
      <c r="AF774" s="22"/>
      <c r="AG774" s="22"/>
      <c r="AH774" s="22"/>
      <c r="AI774" s="22"/>
      <c r="AJ774" s="22"/>
      <c r="AK774" s="22"/>
      <c r="AL774" s="22"/>
      <c r="AM774" s="22"/>
      <c r="AN774" s="22"/>
      <c r="AO774" s="26">
        <f t="shared" si="25"/>
        <v>0</v>
      </c>
    </row>
    <row r="775" spans="1:41" ht="11.85" customHeight="1">
      <c r="A775" s="13"/>
      <c r="B775" s="21"/>
      <c r="C775" s="22"/>
      <c r="D775" s="22"/>
      <c r="E775" s="22"/>
      <c r="F775" s="3"/>
      <c r="G775" s="12"/>
      <c r="H775" s="3"/>
      <c r="I775" s="13">
        <f t="shared" si="24"/>
        <v>112</v>
      </c>
      <c r="J775" s="16"/>
      <c r="K775" s="16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23"/>
      <c r="Y775" s="24"/>
      <c r="Z775" s="24"/>
      <c r="AA775" s="24"/>
      <c r="AB775" s="24"/>
      <c r="AC775" s="22"/>
      <c r="AD775" s="22"/>
      <c r="AE775" s="22"/>
      <c r="AF775" s="22"/>
      <c r="AG775" s="22"/>
      <c r="AH775" s="22"/>
      <c r="AI775" s="22"/>
      <c r="AJ775" s="22"/>
      <c r="AK775" s="22"/>
      <c r="AL775" s="22"/>
      <c r="AM775" s="22"/>
      <c r="AN775" s="22"/>
      <c r="AO775" s="26">
        <f t="shared" si="25"/>
        <v>0</v>
      </c>
    </row>
    <row r="776" spans="1:41" ht="11.85" customHeight="1">
      <c r="A776" s="13"/>
      <c r="B776" s="21"/>
      <c r="C776" s="22"/>
      <c r="D776" s="22"/>
      <c r="E776" s="22"/>
      <c r="F776" s="3"/>
      <c r="G776" s="12"/>
      <c r="H776" s="3"/>
      <c r="I776" s="13">
        <f t="shared" si="24"/>
        <v>112</v>
      </c>
      <c r="J776" s="16"/>
      <c r="K776" s="16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23"/>
      <c r="Y776" s="24"/>
      <c r="Z776" s="24"/>
      <c r="AA776" s="24"/>
      <c r="AB776" s="24"/>
      <c r="AC776" s="22"/>
      <c r="AD776" s="22"/>
      <c r="AE776" s="22"/>
      <c r="AF776" s="22"/>
      <c r="AG776" s="22"/>
      <c r="AH776" s="22"/>
      <c r="AI776" s="22"/>
      <c r="AJ776" s="22"/>
      <c r="AK776" s="22"/>
      <c r="AL776" s="22"/>
      <c r="AM776" s="22"/>
      <c r="AN776" s="22"/>
      <c r="AO776" s="26">
        <f t="shared" si="25"/>
        <v>0</v>
      </c>
    </row>
    <row r="777" spans="1:41" ht="11.85" customHeight="1">
      <c r="A777" s="13"/>
      <c r="B777" s="21"/>
      <c r="C777" s="22"/>
      <c r="D777" s="22"/>
      <c r="E777" s="22"/>
      <c r="F777" s="3"/>
      <c r="G777" s="12"/>
      <c r="H777" s="3"/>
      <c r="I777" s="13">
        <f t="shared" si="24"/>
        <v>112</v>
      </c>
      <c r="J777" s="16"/>
      <c r="K777" s="16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23"/>
      <c r="Y777" s="24"/>
      <c r="Z777" s="24"/>
      <c r="AA777" s="24"/>
      <c r="AB777" s="24"/>
      <c r="AC777" s="22"/>
      <c r="AD777" s="22"/>
      <c r="AE777" s="22"/>
      <c r="AF777" s="22"/>
      <c r="AG777" s="22"/>
      <c r="AH777" s="22"/>
      <c r="AI777" s="22"/>
      <c r="AJ777" s="22"/>
      <c r="AK777" s="22"/>
      <c r="AL777" s="22"/>
      <c r="AM777" s="22"/>
      <c r="AN777" s="22"/>
      <c r="AO777" s="26">
        <f t="shared" si="25"/>
        <v>0</v>
      </c>
    </row>
    <row r="778" spans="1:41" ht="11.85" customHeight="1">
      <c r="A778" s="13"/>
      <c r="B778" s="21"/>
      <c r="C778" s="22"/>
      <c r="D778" s="22"/>
      <c r="E778" s="22"/>
      <c r="F778" s="3"/>
      <c r="G778" s="12"/>
      <c r="H778" s="3"/>
      <c r="I778" s="13">
        <f t="shared" si="24"/>
        <v>112</v>
      </c>
      <c r="J778" s="16"/>
      <c r="K778" s="16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23"/>
      <c r="Y778" s="24"/>
      <c r="Z778" s="24"/>
      <c r="AA778" s="24"/>
      <c r="AB778" s="24"/>
      <c r="AC778" s="22"/>
      <c r="AD778" s="22"/>
      <c r="AE778" s="22"/>
      <c r="AF778" s="22"/>
      <c r="AG778" s="22"/>
      <c r="AH778" s="22"/>
      <c r="AI778" s="22"/>
      <c r="AJ778" s="22"/>
      <c r="AK778" s="22"/>
      <c r="AL778" s="22"/>
      <c r="AM778" s="22"/>
      <c r="AN778" s="22"/>
      <c r="AO778" s="26">
        <f t="shared" si="25"/>
        <v>0</v>
      </c>
    </row>
    <row r="779" spans="1:41" ht="11.85" customHeight="1">
      <c r="A779" s="13"/>
      <c r="B779" s="21"/>
      <c r="C779" s="22"/>
      <c r="D779" s="22"/>
      <c r="E779" s="22"/>
      <c r="F779" s="3"/>
      <c r="G779" s="12"/>
      <c r="H779" s="3"/>
      <c r="I779" s="13">
        <f t="shared" si="24"/>
        <v>112</v>
      </c>
      <c r="J779" s="16"/>
      <c r="K779" s="16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23"/>
      <c r="Y779" s="24"/>
      <c r="Z779" s="24"/>
      <c r="AA779" s="24"/>
      <c r="AB779" s="24"/>
      <c r="AC779" s="22"/>
      <c r="AD779" s="22"/>
      <c r="AE779" s="22"/>
      <c r="AF779" s="22"/>
      <c r="AG779" s="22"/>
      <c r="AH779" s="22"/>
      <c r="AI779" s="22"/>
      <c r="AJ779" s="22"/>
      <c r="AK779" s="22"/>
      <c r="AL779" s="22"/>
      <c r="AM779" s="22"/>
      <c r="AN779" s="22"/>
      <c r="AO779" s="26">
        <f t="shared" si="25"/>
        <v>0</v>
      </c>
    </row>
    <row r="780" spans="1:41" ht="11.85" customHeight="1">
      <c r="A780" s="13"/>
      <c r="B780" s="21"/>
      <c r="C780" s="22"/>
      <c r="D780" s="22"/>
      <c r="E780" s="22"/>
      <c r="F780" s="3"/>
      <c r="G780" s="12"/>
      <c r="H780" s="3"/>
      <c r="I780" s="13">
        <f t="shared" si="24"/>
        <v>112</v>
      </c>
      <c r="J780" s="16"/>
      <c r="K780" s="16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23"/>
      <c r="Y780" s="24"/>
      <c r="Z780" s="24"/>
      <c r="AA780" s="24"/>
      <c r="AB780" s="24"/>
      <c r="AC780" s="22"/>
      <c r="AD780" s="22"/>
      <c r="AE780" s="22"/>
      <c r="AF780" s="22"/>
      <c r="AG780" s="22"/>
      <c r="AH780" s="22"/>
      <c r="AI780" s="22"/>
      <c r="AJ780" s="22"/>
      <c r="AK780" s="22"/>
      <c r="AL780" s="22"/>
      <c r="AM780" s="22"/>
      <c r="AN780" s="22"/>
      <c r="AO780" s="26">
        <f t="shared" si="25"/>
        <v>0</v>
      </c>
    </row>
    <row r="781" spans="1:41" ht="11.85" customHeight="1">
      <c r="A781" s="13"/>
      <c r="B781" s="21"/>
      <c r="C781" s="22"/>
      <c r="D781" s="22"/>
      <c r="E781" s="22"/>
      <c r="F781" s="3"/>
      <c r="G781" s="12"/>
      <c r="H781" s="3"/>
      <c r="I781" s="13">
        <f t="shared" si="24"/>
        <v>112</v>
      </c>
      <c r="J781" s="16"/>
      <c r="K781" s="16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23"/>
      <c r="Y781" s="24"/>
      <c r="Z781" s="24"/>
      <c r="AA781" s="24"/>
      <c r="AB781" s="24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  <c r="AM781" s="22"/>
      <c r="AN781" s="22"/>
      <c r="AO781" s="26">
        <f t="shared" si="25"/>
        <v>0</v>
      </c>
    </row>
    <row r="782" spans="1:41" ht="11.85" customHeight="1">
      <c r="A782" s="13"/>
      <c r="B782" s="21"/>
      <c r="C782" s="22"/>
      <c r="D782" s="22"/>
      <c r="E782" s="22"/>
      <c r="F782" s="3"/>
      <c r="G782" s="12"/>
      <c r="H782" s="3"/>
      <c r="I782" s="13">
        <f t="shared" si="24"/>
        <v>112</v>
      </c>
      <c r="J782" s="16"/>
      <c r="K782" s="16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23"/>
      <c r="Y782" s="24"/>
      <c r="Z782" s="24"/>
      <c r="AA782" s="24"/>
      <c r="AB782" s="24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  <c r="AM782" s="22"/>
      <c r="AN782" s="22"/>
      <c r="AO782" s="26">
        <f t="shared" si="25"/>
        <v>0</v>
      </c>
    </row>
    <row r="783" spans="1:41" ht="11.85" customHeight="1">
      <c r="A783" s="13"/>
      <c r="B783" s="21"/>
      <c r="C783" s="22"/>
      <c r="D783" s="22"/>
      <c r="E783" s="22"/>
      <c r="F783" s="3"/>
      <c r="G783" s="12"/>
      <c r="H783" s="3"/>
      <c r="I783" s="13">
        <f t="shared" si="24"/>
        <v>112</v>
      </c>
      <c r="J783" s="16"/>
      <c r="K783" s="16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23"/>
      <c r="Y783" s="24"/>
      <c r="Z783" s="24"/>
      <c r="AA783" s="24"/>
      <c r="AB783" s="24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  <c r="AM783" s="22"/>
      <c r="AN783" s="22"/>
      <c r="AO783" s="26">
        <f t="shared" si="25"/>
        <v>0</v>
      </c>
    </row>
    <row r="784" spans="1:41" ht="11.85" customHeight="1">
      <c r="A784" s="13"/>
      <c r="B784" s="21"/>
      <c r="C784" s="22"/>
      <c r="D784" s="22"/>
      <c r="E784" s="22"/>
      <c r="F784" s="3"/>
      <c r="G784" s="12"/>
      <c r="H784" s="3"/>
      <c r="I784" s="13">
        <f t="shared" si="24"/>
        <v>112</v>
      </c>
      <c r="J784" s="16"/>
      <c r="K784" s="16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23"/>
      <c r="Y784" s="24"/>
      <c r="Z784" s="24"/>
      <c r="AA784" s="24"/>
      <c r="AB784" s="24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  <c r="AM784" s="22"/>
      <c r="AN784" s="22"/>
      <c r="AO784" s="26">
        <f t="shared" si="25"/>
        <v>0</v>
      </c>
    </row>
    <row r="785" spans="1:41" ht="11.85" customHeight="1">
      <c r="A785" s="13"/>
      <c r="B785" s="21"/>
      <c r="C785" s="22"/>
      <c r="D785" s="22"/>
      <c r="E785" s="22"/>
      <c r="F785" s="3"/>
      <c r="G785" s="12"/>
      <c r="H785" s="3"/>
      <c r="I785" s="13">
        <f t="shared" si="24"/>
        <v>112</v>
      </c>
      <c r="J785" s="16"/>
      <c r="K785" s="16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23"/>
      <c r="Y785" s="24"/>
      <c r="Z785" s="24"/>
      <c r="AA785" s="24"/>
      <c r="AB785" s="24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  <c r="AM785" s="22"/>
      <c r="AN785" s="22"/>
      <c r="AO785" s="26">
        <f t="shared" si="25"/>
        <v>0</v>
      </c>
    </row>
    <row r="786" spans="1:41" ht="11.85" customHeight="1">
      <c r="A786" s="13"/>
      <c r="B786" s="21"/>
      <c r="C786" s="22"/>
      <c r="D786" s="22"/>
      <c r="E786" s="22"/>
      <c r="F786" s="3"/>
      <c r="G786" s="12"/>
      <c r="H786" s="3"/>
      <c r="I786" s="13">
        <f t="shared" si="24"/>
        <v>112</v>
      </c>
      <c r="J786" s="16"/>
      <c r="K786" s="16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23"/>
      <c r="Y786" s="24"/>
      <c r="Z786" s="24"/>
      <c r="AA786" s="24"/>
      <c r="AB786" s="24"/>
      <c r="AC786" s="22"/>
      <c r="AD786" s="22"/>
      <c r="AE786" s="22"/>
      <c r="AF786" s="22"/>
      <c r="AG786" s="22"/>
      <c r="AH786" s="22"/>
      <c r="AI786" s="22"/>
      <c r="AJ786" s="22"/>
      <c r="AK786" s="22"/>
      <c r="AL786" s="22"/>
      <c r="AM786" s="22"/>
      <c r="AN786" s="22"/>
      <c r="AO786" s="26">
        <f t="shared" si="25"/>
        <v>0</v>
      </c>
    </row>
    <row r="787" spans="1:41" ht="11.85" customHeight="1">
      <c r="A787" s="13"/>
      <c r="B787" s="21"/>
      <c r="C787" s="22"/>
      <c r="D787" s="22"/>
      <c r="E787" s="22"/>
      <c r="F787" s="3"/>
      <c r="G787" s="12"/>
      <c r="H787" s="3"/>
      <c r="I787" s="13">
        <f t="shared" si="24"/>
        <v>112</v>
      </c>
      <c r="J787" s="16"/>
      <c r="K787" s="16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23"/>
      <c r="Y787" s="24"/>
      <c r="Z787" s="24"/>
      <c r="AA787" s="24"/>
      <c r="AB787" s="24"/>
      <c r="AC787" s="22"/>
      <c r="AD787" s="22"/>
      <c r="AE787" s="22"/>
      <c r="AF787" s="22"/>
      <c r="AG787" s="22"/>
      <c r="AH787" s="22"/>
      <c r="AI787" s="22"/>
      <c r="AJ787" s="22"/>
      <c r="AK787" s="22"/>
      <c r="AL787" s="22"/>
      <c r="AM787" s="22"/>
      <c r="AN787" s="22"/>
      <c r="AO787" s="26">
        <f t="shared" si="25"/>
        <v>0</v>
      </c>
    </row>
    <row r="788" spans="1:41" ht="11.85" customHeight="1">
      <c r="A788" s="13"/>
      <c r="B788" s="21"/>
      <c r="C788" s="22"/>
      <c r="D788" s="22"/>
      <c r="E788" s="22"/>
      <c r="F788" s="3"/>
      <c r="G788" s="12"/>
      <c r="H788" s="3"/>
      <c r="I788" s="13">
        <f t="shared" si="24"/>
        <v>112</v>
      </c>
      <c r="J788" s="16"/>
      <c r="K788" s="16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23"/>
      <c r="Y788" s="24"/>
      <c r="Z788" s="24"/>
      <c r="AA788" s="24"/>
      <c r="AB788" s="24"/>
      <c r="AC788" s="22"/>
      <c r="AD788" s="22"/>
      <c r="AE788" s="22"/>
      <c r="AF788" s="22"/>
      <c r="AG788" s="22"/>
      <c r="AH788" s="22"/>
      <c r="AI788" s="22"/>
      <c r="AJ788" s="22"/>
      <c r="AK788" s="22"/>
      <c r="AL788" s="22"/>
      <c r="AM788" s="22"/>
      <c r="AN788" s="22"/>
      <c r="AO788" s="26">
        <f t="shared" si="25"/>
        <v>0</v>
      </c>
    </row>
    <row r="789" spans="1:41" ht="11.85" customHeight="1">
      <c r="A789" s="13"/>
      <c r="B789" s="21"/>
      <c r="C789" s="22"/>
      <c r="D789" s="22"/>
      <c r="E789" s="22"/>
      <c r="F789" s="3"/>
      <c r="G789" s="12"/>
      <c r="H789" s="3"/>
      <c r="I789" s="13">
        <f t="shared" si="24"/>
        <v>112</v>
      </c>
      <c r="J789" s="16"/>
      <c r="K789" s="16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23"/>
      <c r="Y789" s="24"/>
      <c r="Z789" s="24"/>
      <c r="AA789" s="24"/>
      <c r="AB789" s="24"/>
      <c r="AC789" s="22"/>
      <c r="AD789" s="22"/>
      <c r="AE789" s="22"/>
      <c r="AF789" s="22"/>
      <c r="AG789" s="22"/>
      <c r="AH789" s="22"/>
      <c r="AI789" s="22"/>
      <c r="AJ789" s="22"/>
      <c r="AK789" s="22"/>
      <c r="AL789" s="22"/>
      <c r="AM789" s="22"/>
      <c r="AN789" s="22"/>
      <c r="AO789" s="26">
        <f t="shared" si="25"/>
        <v>0</v>
      </c>
    </row>
    <row r="790" spans="1:41" ht="11.85" customHeight="1">
      <c r="A790" s="13"/>
      <c r="B790" s="21"/>
      <c r="C790" s="22"/>
      <c r="D790" s="22"/>
      <c r="E790" s="22"/>
      <c r="F790" s="3"/>
      <c r="G790" s="12"/>
      <c r="H790" s="3"/>
      <c r="I790" s="13">
        <f t="shared" si="24"/>
        <v>112</v>
      </c>
      <c r="J790" s="16"/>
      <c r="K790" s="16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23"/>
      <c r="Y790" s="24"/>
      <c r="Z790" s="24"/>
      <c r="AA790" s="24"/>
      <c r="AB790" s="24"/>
      <c r="AC790" s="22"/>
      <c r="AD790" s="22"/>
      <c r="AE790" s="22"/>
      <c r="AF790" s="22"/>
      <c r="AG790" s="22"/>
      <c r="AH790" s="22"/>
      <c r="AI790" s="22"/>
      <c r="AJ790" s="22"/>
      <c r="AK790" s="22"/>
      <c r="AL790" s="22"/>
      <c r="AM790" s="22"/>
      <c r="AN790" s="22"/>
      <c r="AO790" s="26">
        <f t="shared" si="25"/>
        <v>0</v>
      </c>
    </row>
    <row r="791" spans="1:41" ht="11.85" customHeight="1">
      <c r="A791" s="13"/>
      <c r="B791" s="21"/>
      <c r="C791" s="22"/>
      <c r="D791" s="22"/>
      <c r="E791" s="22"/>
      <c r="F791" s="3"/>
      <c r="G791" s="12"/>
      <c r="H791" s="3"/>
      <c r="I791" s="13">
        <f t="shared" si="24"/>
        <v>112</v>
      </c>
      <c r="J791" s="16"/>
      <c r="K791" s="16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23"/>
      <c r="Y791" s="24"/>
      <c r="Z791" s="24"/>
      <c r="AA791" s="24"/>
      <c r="AB791" s="24"/>
      <c r="AC791" s="22"/>
      <c r="AD791" s="22"/>
      <c r="AE791" s="22"/>
      <c r="AF791" s="22"/>
      <c r="AG791" s="22"/>
      <c r="AH791" s="22"/>
      <c r="AI791" s="22"/>
      <c r="AJ791" s="22"/>
      <c r="AK791" s="22"/>
      <c r="AL791" s="22"/>
      <c r="AM791" s="22"/>
      <c r="AN791" s="22"/>
      <c r="AO791" s="26">
        <f t="shared" si="25"/>
        <v>0</v>
      </c>
    </row>
    <row r="792" spans="1:41" ht="11.85" customHeight="1">
      <c r="A792" s="13"/>
      <c r="B792" s="21"/>
      <c r="C792" s="22"/>
      <c r="D792" s="22"/>
      <c r="E792" s="22"/>
      <c r="F792" s="3"/>
      <c r="G792" s="12"/>
      <c r="H792" s="3"/>
      <c r="I792" s="13">
        <f t="shared" si="24"/>
        <v>112</v>
      </c>
      <c r="J792" s="16"/>
      <c r="K792" s="16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23"/>
      <c r="Y792" s="24"/>
      <c r="Z792" s="24"/>
      <c r="AA792" s="24"/>
      <c r="AB792" s="24"/>
      <c r="AC792" s="22"/>
      <c r="AD792" s="22"/>
      <c r="AE792" s="22"/>
      <c r="AF792" s="22"/>
      <c r="AG792" s="22"/>
      <c r="AH792" s="22"/>
      <c r="AI792" s="22"/>
      <c r="AJ792" s="22"/>
      <c r="AK792" s="22"/>
      <c r="AL792" s="22"/>
      <c r="AM792" s="22"/>
      <c r="AN792" s="22"/>
      <c r="AO792" s="26">
        <f t="shared" si="25"/>
        <v>0</v>
      </c>
    </row>
    <row r="793" spans="1:41" ht="11.85" customHeight="1">
      <c r="A793" s="13"/>
      <c r="B793" s="21"/>
      <c r="C793" s="22"/>
      <c r="D793" s="22"/>
      <c r="E793" s="22"/>
      <c r="F793" s="3"/>
      <c r="G793" s="12"/>
      <c r="H793" s="3"/>
      <c r="I793" s="13">
        <f t="shared" si="24"/>
        <v>112</v>
      </c>
      <c r="J793" s="16"/>
      <c r="K793" s="16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23"/>
      <c r="Y793" s="24"/>
      <c r="Z793" s="24"/>
      <c r="AA793" s="24"/>
      <c r="AB793" s="24"/>
      <c r="AC793" s="22"/>
      <c r="AD793" s="22"/>
      <c r="AE793" s="22"/>
      <c r="AF793" s="22"/>
      <c r="AG793" s="22"/>
      <c r="AH793" s="22"/>
      <c r="AI793" s="22"/>
      <c r="AJ793" s="22"/>
      <c r="AK793" s="22"/>
      <c r="AL793" s="22"/>
      <c r="AM793" s="22"/>
      <c r="AN793" s="22"/>
      <c r="AO793" s="26">
        <f t="shared" si="25"/>
        <v>0</v>
      </c>
    </row>
    <row r="794" spans="1:41" ht="11.85" customHeight="1">
      <c r="A794" s="13"/>
      <c r="B794" s="21"/>
      <c r="C794" s="22"/>
      <c r="D794" s="22"/>
      <c r="E794" s="22"/>
      <c r="F794" s="3"/>
      <c r="G794" s="12"/>
      <c r="H794" s="3"/>
      <c r="I794" s="13">
        <f t="shared" si="24"/>
        <v>112</v>
      </c>
      <c r="J794" s="16"/>
      <c r="K794" s="16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23"/>
      <c r="Y794" s="24"/>
      <c r="Z794" s="24"/>
      <c r="AA794" s="24"/>
      <c r="AB794" s="24"/>
      <c r="AC794" s="22"/>
      <c r="AD794" s="22"/>
      <c r="AE794" s="22"/>
      <c r="AF794" s="22"/>
      <c r="AG794" s="22"/>
      <c r="AH794" s="22"/>
      <c r="AI794" s="22"/>
      <c r="AJ794" s="22"/>
      <c r="AK794" s="22"/>
      <c r="AL794" s="22"/>
      <c r="AM794" s="22"/>
      <c r="AN794" s="22"/>
      <c r="AO794" s="26">
        <f t="shared" si="25"/>
        <v>0</v>
      </c>
    </row>
    <row r="795" spans="1:41" ht="11.85" customHeight="1">
      <c r="A795" s="13"/>
      <c r="B795" s="21"/>
      <c r="C795" s="22"/>
      <c r="D795" s="22"/>
      <c r="E795" s="22"/>
      <c r="F795" s="3"/>
      <c r="G795" s="12"/>
      <c r="H795" s="3"/>
      <c r="I795" s="13">
        <f t="shared" si="24"/>
        <v>112</v>
      </c>
      <c r="J795" s="16"/>
      <c r="K795" s="16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23"/>
      <c r="Y795" s="24"/>
      <c r="Z795" s="24"/>
      <c r="AA795" s="24"/>
      <c r="AB795" s="24"/>
      <c r="AC795" s="22"/>
      <c r="AD795" s="22"/>
      <c r="AE795" s="22"/>
      <c r="AF795" s="22"/>
      <c r="AG795" s="22"/>
      <c r="AH795" s="22"/>
      <c r="AI795" s="22"/>
      <c r="AJ795" s="22"/>
      <c r="AK795" s="22"/>
      <c r="AL795" s="22"/>
      <c r="AM795" s="22"/>
      <c r="AN795" s="22"/>
      <c r="AO795" s="26">
        <f t="shared" si="25"/>
        <v>0</v>
      </c>
    </row>
    <row r="796" spans="1:41" ht="11.85" customHeight="1">
      <c r="A796" s="13"/>
      <c r="B796" s="21"/>
      <c r="C796" s="22"/>
      <c r="D796" s="22"/>
      <c r="E796" s="22"/>
      <c r="F796" s="3"/>
      <c r="G796" s="12"/>
      <c r="H796" s="3"/>
      <c r="I796" s="13">
        <f t="shared" si="24"/>
        <v>112</v>
      </c>
      <c r="J796" s="16"/>
      <c r="K796" s="16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23"/>
      <c r="Y796" s="24"/>
      <c r="Z796" s="24"/>
      <c r="AA796" s="24"/>
      <c r="AB796" s="24"/>
      <c r="AC796" s="22"/>
      <c r="AD796" s="22"/>
      <c r="AE796" s="22"/>
      <c r="AF796" s="22"/>
      <c r="AG796" s="22"/>
      <c r="AH796" s="22"/>
      <c r="AI796" s="22"/>
      <c r="AJ796" s="22"/>
      <c r="AK796" s="22"/>
      <c r="AL796" s="22"/>
      <c r="AM796" s="22"/>
      <c r="AN796" s="22"/>
      <c r="AO796" s="26">
        <f t="shared" si="25"/>
        <v>0</v>
      </c>
    </row>
    <row r="797" spans="1:41" ht="11.85" customHeight="1">
      <c r="A797" s="13"/>
      <c r="B797" s="21"/>
      <c r="C797" s="22"/>
      <c r="D797" s="22"/>
      <c r="E797" s="22"/>
      <c r="F797" s="3"/>
      <c r="G797" s="12"/>
      <c r="H797" s="3"/>
      <c r="I797" s="13">
        <f t="shared" si="24"/>
        <v>112</v>
      </c>
      <c r="J797" s="16"/>
      <c r="K797" s="16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23"/>
      <c r="Y797" s="24"/>
      <c r="Z797" s="24"/>
      <c r="AA797" s="24"/>
      <c r="AB797" s="24"/>
      <c r="AC797" s="22"/>
      <c r="AD797" s="22"/>
      <c r="AE797" s="22"/>
      <c r="AF797" s="22"/>
      <c r="AG797" s="22"/>
      <c r="AH797" s="22"/>
      <c r="AI797" s="22"/>
      <c r="AJ797" s="22"/>
      <c r="AK797" s="22"/>
      <c r="AL797" s="22"/>
      <c r="AM797" s="22"/>
      <c r="AN797" s="22"/>
      <c r="AO797" s="26">
        <f t="shared" si="25"/>
        <v>0</v>
      </c>
    </row>
    <row r="798" spans="1:41" ht="11.85" customHeight="1">
      <c r="A798" s="13"/>
      <c r="B798" s="21"/>
      <c r="C798" s="22"/>
      <c r="D798" s="22"/>
      <c r="E798" s="22"/>
      <c r="F798" s="3"/>
      <c r="G798" s="12"/>
      <c r="H798" s="3"/>
      <c r="I798" s="13">
        <f t="shared" si="24"/>
        <v>112</v>
      </c>
      <c r="J798" s="16"/>
      <c r="K798" s="16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23"/>
      <c r="Y798" s="24"/>
      <c r="Z798" s="24"/>
      <c r="AA798" s="24"/>
      <c r="AB798" s="24"/>
      <c r="AC798" s="22"/>
      <c r="AD798" s="22"/>
      <c r="AE798" s="22"/>
      <c r="AF798" s="22"/>
      <c r="AG798" s="22"/>
      <c r="AH798" s="22"/>
      <c r="AI798" s="22"/>
      <c r="AJ798" s="22"/>
      <c r="AK798" s="22"/>
      <c r="AL798" s="22"/>
      <c r="AM798" s="22"/>
      <c r="AN798" s="22"/>
      <c r="AO798" s="26">
        <f t="shared" si="25"/>
        <v>0</v>
      </c>
    </row>
    <row r="799" spans="1:41" ht="11.85" customHeight="1">
      <c r="A799" s="13"/>
      <c r="B799" s="21"/>
      <c r="C799" s="22"/>
      <c r="D799" s="22"/>
      <c r="E799" s="22"/>
      <c r="F799" s="3"/>
      <c r="G799" s="12"/>
      <c r="H799" s="3"/>
      <c r="I799" s="13">
        <f t="shared" si="24"/>
        <v>112</v>
      </c>
      <c r="J799" s="16"/>
      <c r="K799" s="16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23"/>
      <c r="Y799" s="24"/>
      <c r="Z799" s="24"/>
      <c r="AA799" s="24"/>
      <c r="AB799" s="24"/>
      <c r="AC799" s="22"/>
      <c r="AD799" s="22"/>
      <c r="AE799" s="22"/>
      <c r="AF799" s="22"/>
      <c r="AG799" s="22"/>
      <c r="AH799" s="22"/>
      <c r="AI799" s="22"/>
      <c r="AJ799" s="22"/>
      <c r="AK799" s="22"/>
      <c r="AL799" s="22"/>
      <c r="AM799" s="22"/>
      <c r="AN799" s="22"/>
      <c r="AO799" s="26">
        <f t="shared" si="25"/>
        <v>0</v>
      </c>
    </row>
    <row r="800" spans="1:41" ht="11.85" customHeight="1">
      <c r="A800" s="13"/>
      <c r="B800" s="21"/>
      <c r="C800" s="22"/>
      <c r="D800" s="22"/>
      <c r="E800" s="22"/>
      <c r="F800" s="3"/>
      <c r="G800" s="12"/>
      <c r="H800" s="3"/>
      <c r="I800" s="13">
        <f t="shared" si="24"/>
        <v>112</v>
      </c>
      <c r="J800" s="16"/>
      <c r="K800" s="16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23"/>
      <c r="Y800" s="24"/>
      <c r="Z800" s="24"/>
      <c r="AA800" s="24"/>
      <c r="AB800" s="24"/>
      <c r="AC800" s="22"/>
      <c r="AD800" s="22"/>
      <c r="AE800" s="22"/>
      <c r="AF800" s="22"/>
      <c r="AG800" s="22"/>
      <c r="AH800" s="22"/>
      <c r="AI800" s="22"/>
      <c r="AJ800" s="22"/>
      <c r="AK800" s="22"/>
      <c r="AL800" s="22"/>
      <c r="AM800" s="22"/>
      <c r="AN800" s="22"/>
      <c r="AO800" s="26">
        <f t="shared" si="25"/>
        <v>0</v>
      </c>
    </row>
    <row r="801" spans="1:41" ht="11.85" customHeight="1">
      <c r="A801" s="13"/>
      <c r="B801" s="21"/>
      <c r="C801" s="22"/>
      <c r="D801" s="22"/>
      <c r="E801" s="22"/>
      <c r="F801" s="3"/>
      <c r="G801" s="12"/>
      <c r="H801" s="3"/>
      <c r="I801" s="13">
        <f t="shared" si="24"/>
        <v>112</v>
      </c>
      <c r="J801" s="16"/>
      <c r="K801" s="16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23"/>
      <c r="Y801" s="24"/>
      <c r="Z801" s="24"/>
      <c r="AA801" s="24"/>
      <c r="AB801" s="24"/>
      <c r="AC801" s="22"/>
      <c r="AD801" s="22"/>
      <c r="AE801" s="22"/>
      <c r="AF801" s="22"/>
      <c r="AG801" s="22"/>
      <c r="AH801" s="22"/>
      <c r="AI801" s="22"/>
      <c r="AJ801" s="22"/>
      <c r="AK801" s="22"/>
      <c r="AL801" s="22"/>
      <c r="AM801" s="22"/>
      <c r="AN801" s="22"/>
      <c r="AO801" s="26">
        <f t="shared" si="25"/>
        <v>0</v>
      </c>
    </row>
    <row r="802" spans="1:41" ht="11.85" customHeight="1">
      <c r="A802" s="13"/>
      <c r="B802" s="21"/>
      <c r="C802" s="22"/>
      <c r="D802" s="22"/>
      <c r="E802" s="22"/>
      <c r="F802" s="3"/>
      <c r="G802" s="12"/>
      <c r="H802" s="3"/>
      <c r="I802" s="13">
        <f t="shared" si="24"/>
        <v>112</v>
      </c>
      <c r="J802" s="16"/>
      <c r="K802" s="16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23"/>
      <c r="Y802" s="24"/>
      <c r="Z802" s="24"/>
      <c r="AA802" s="24"/>
      <c r="AB802" s="24"/>
      <c r="AC802" s="22"/>
      <c r="AD802" s="22"/>
      <c r="AE802" s="22"/>
      <c r="AF802" s="22"/>
      <c r="AG802" s="22"/>
      <c r="AH802" s="22"/>
      <c r="AI802" s="22"/>
      <c r="AJ802" s="22"/>
      <c r="AK802" s="22"/>
      <c r="AL802" s="22"/>
      <c r="AM802" s="22"/>
      <c r="AN802" s="22"/>
      <c r="AO802" s="26">
        <f t="shared" si="25"/>
        <v>0</v>
      </c>
    </row>
    <row r="803" spans="1:41" ht="11.85" customHeight="1">
      <c r="A803" s="13"/>
      <c r="B803" s="21"/>
      <c r="C803" s="22"/>
      <c r="D803" s="22"/>
      <c r="E803" s="22"/>
      <c r="F803" s="3"/>
      <c r="G803" s="12"/>
      <c r="H803" s="3"/>
      <c r="I803" s="13">
        <f t="shared" si="24"/>
        <v>112</v>
      </c>
      <c r="J803" s="16"/>
      <c r="K803" s="16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23"/>
      <c r="Y803" s="24"/>
      <c r="Z803" s="24"/>
      <c r="AA803" s="24"/>
      <c r="AB803" s="24"/>
      <c r="AC803" s="22"/>
      <c r="AD803" s="22"/>
      <c r="AE803" s="22"/>
      <c r="AF803" s="22"/>
      <c r="AG803" s="22"/>
      <c r="AH803" s="22"/>
      <c r="AI803" s="22"/>
      <c r="AJ803" s="22"/>
      <c r="AK803" s="22"/>
      <c r="AL803" s="22"/>
      <c r="AM803" s="22"/>
      <c r="AN803" s="22"/>
      <c r="AO803" s="26">
        <f t="shared" si="25"/>
        <v>0</v>
      </c>
    </row>
    <row r="804" spans="1:41" ht="11.85" customHeight="1">
      <c r="A804" s="13"/>
      <c r="B804" s="21"/>
      <c r="C804" s="22"/>
      <c r="D804" s="22"/>
      <c r="E804" s="22"/>
      <c r="F804" s="3"/>
      <c r="G804" s="12"/>
      <c r="H804" s="3"/>
      <c r="I804" s="13">
        <f t="shared" si="24"/>
        <v>112</v>
      </c>
      <c r="J804" s="16"/>
      <c r="K804" s="16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23"/>
      <c r="Y804" s="24"/>
      <c r="Z804" s="24"/>
      <c r="AA804" s="24"/>
      <c r="AB804" s="24"/>
      <c r="AC804" s="22"/>
      <c r="AD804" s="22"/>
      <c r="AE804" s="22"/>
      <c r="AF804" s="22"/>
      <c r="AG804" s="22"/>
      <c r="AH804" s="22"/>
      <c r="AI804" s="22"/>
      <c r="AJ804" s="22"/>
      <c r="AK804" s="22"/>
      <c r="AL804" s="22"/>
      <c r="AM804" s="22"/>
      <c r="AN804" s="22"/>
      <c r="AO804" s="26">
        <f t="shared" si="25"/>
        <v>0</v>
      </c>
    </row>
    <row r="805" spans="1:41" ht="11.85" customHeight="1">
      <c r="A805" s="13"/>
      <c r="B805" s="21"/>
      <c r="C805" s="22"/>
      <c r="D805" s="22"/>
      <c r="E805" s="22"/>
      <c r="F805" s="3"/>
      <c r="G805" s="12"/>
      <c r="H805" s="3"/>
      <c r="I805" s="13">
        <f t="shared" si="24"/>
        <v>112</v>
      </c>
      <c r="J805" s="16"/>
      <c r="K805" s="16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23"/>
      <c r="Y805" s="24"/>
      <c r="Z805" s="24"/>
      <c r="AA805" s="24"/>
      <c r="AB805" s="24"/>
      <c r="AC805" s="22"/>
      <c r="AD805" s="22"/>
      <c r="AE805" s="22"/>
      <c r="AF805" s="22"/>
      <c r="AG805" s="22"/>
      <c r="AH805" s="22"/>
      <c r="AI805" s="22"/>
      <c r="AJ805" s="22"/>
      <c r="AK805" s="22"/>
      <c r="AL805" s="22"/>
      <c r="AM805" s="22"/>
      <c r="AN805" s="22"/>
      <c r="AO805" s="26">
        <f t="shared" si="25"/>
        <v>0</v>
      </c>
    </row>
    <row r="806" spans="1:41" ht="11.85" customHeight="1">
      <c r="A806" s="13"/>
      <c r="B806" s="21"/>
      <c r="C806" s="22"/>
      <c r="D806" s="22"/>
      <c r="E806" s="22"/>
      <c r="F806" s="3"/>
      <c r="G806" s="12"/>
      <c r="H806" s="3"/>
      <c r="I806" s="13">
        <f t="shared" si="24"/>
        <v>112</v>
      </c>
      <c r="J806" s="16"/>
      <c r="K806" s="16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23"/>
      <c r="Y806" s="24"/>
      <c r="Z806" s="24"/>
      <c r="AA806" s="24"/>
      <c r="AB806" s="24"/>
      <c r="AC806" s="22"/>
      <c r="AD806" s="22"/>
      <c r="AE806" s="22"/>
      <c r="AF806" s="22"/>
      <c r="AG806" s="22"/>
      <c r="AH806" s="22"/>
      <c r="AI806" s="22"/>
      <c r="AJ806" s="22"/>
      <c r="AK806" s="22"/>
      <c r="AL806" s="22"/>
      <c r="AM806" s="22"/>
      <c r="AN806" s="22"/>
      <c r="AO806" s="26">
        <f t="shared" si="25"/>
        <v>0</v>
      </c>
    </row>
    <row r="807" spans="1:41" ht="11.85" customHeight="1">
      <c r="A807" s="13"/>
      <c r="B807" s="21"/>
      <c r="C807" s="22"/>
      <c r="D807" s="22"/>
      <c r="E807" s="22"/>
      <c r="F807" s="3"/>
      <c r="G807" s="12"/>
      <c r="H807" s="3"/>
      <c r="I807" s="13">
        <f t="shared" si="24"/>
        <v>112</v>
      </c>
      <c r="J807" s="16"/>
      <c r="K807" s="16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23"/>
      <c r="Y807" s="24"/>
      <c r="Z807" s="24"/>
      <c r="AA807" s="24"/>
      <c r="AB807" s="24"/>
      <c r="AC807" s="22"/>
      <c r="AD807" s="22"/>
      <c r="AE807" s="22"/>
      <c r="AF807" s="22"/>
      <c r="AG807" s="22"/>
      <c r="AH807" s="22"/>
      <c r="AI807" s="22"/>
      <c r="AJ807" s="22"/>
      <c r="AK807" s="22"/>
      <c r="AL807" s="22"/>
      <c r="AM807" s="22"/>
      <c r="AN807" s="22"/>
      <c r="AO807" s="26">
        <f t="shared" si="25"/>
        <v>0</v>
      </c>
    </row>
    <row r="808" spans="1:41" ht="11.85" customHeight="1">
      <c r="A808" s="13"/>
      <c r="B808" s="21"/>
      <c r="C808" s="22"/>
      <c r="D808" s="22"/>
      <c r="E808" s="22"/>
      <c r="F808" s="3"/>
      <c r="G808" s="12"/>
      <c r="H808" s="3"/>
      <c r="I808" s="13">
        <f t="shared" si="24"/>
        <v>112</v>
      </c>
      <c r="J808" s="16"/>
      <c r="K808" s="16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23"/>
      <c r="Y808" s="24"/>
      <c r="Z808" s="24"/>
      <c r="AA808" s="24"/>
      <c r="AB808" s="24"/>
      <c r="AC808" s="22"/>
      <c r="AD808" s="22"/>
      <c r="AE808" s="22"/>
      <c r="AF808" s="22"/>
      <c r="AG808" s="22"/>
      <c r="AH808" s="22"/>
      <c r="AI808" s="22"/>
      <c r="AJ808" s="22"/>
      <c r="AK808" s="22"/>
      <c r="AL808" s="22"/>
      <c r="AM808" s="22"/>
      <c r="AN808" s="22"/>
      <c r="AO808" s="26">
        <f t="shared" si="25"/>
        <v>0</v>
      </c>
    </row>
    <row r="809" spans="1:41" ht="11.85" customHeight="1">
      <c r="A809" s="13"/>
      <c r="B809" s="21"/>
      <c r="C809" s="22"/>
      <c r="D809" s="22"/>
      <c r="E809" s="22"/>
      <c r="F809" s="3"/>
      <c r="G809" s="12"/>
      <c r="H809" s="3"/>
      <c r="I809" s="13">
        <f t="shared" si="24"/>
        <v>112</v>
      </c>
      <c r="J809" s="16"/>
      <c r="K809" s="16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23"/>
      <c r="Y809" s="24"/>
      <c r="Z809" s="24"/>
      <c r="AA809" s="24"/>
      <c r="AB809" s="24"/>
      <c r="AC809" s="22"/>
      <c r="AD809" s="22"/>
      <c r="AE809" s="22"/>
      <c r="AF809" s="22"/>
      <c r="AG809" s="22"/>
      <c r="AH809" s="22"/>
      <c r="AI809" s="22"/>
      <c r="AJ809" s="22"/>
      <c r="AK809" s="22"/>
      <c r="AL809" s="22"/>
      <c r="AM809" s="22"/>
      <c r="AN809" s="22"/>
      <c r="AO809" s="26">
        <f t="shared" si="25"/>
        <v>0</v>
      </c>
    </row>
    <row r="810" spans="1:41" ht="11.85" customHeight="1">
      <c r="A810" s="13"/>
      <c r="B810" s="21"/>
      <c r="C810" s="22"/>
      <c r="D810" s="22"/>
      <c r="E810" s="22"/>
      <c r="F810" s="3"/>
      <c r="G810" s="12"/>
      <c r="H810" s="3"/>
      <c r="I810" s="13">
        <f t="shared" si="24"/>
        <v>112</v>
      </c>
      <c r="J810" s="16"/>
      <c r="K810" s="16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23"/>
      <c r="Y810" s="24"/>
      <c r="Z810" s="24"/>
      <c r="AA810" s="24"/>
      <c r="AB810" s="24"/>
      <c r="AC810" s="22"/>
      <c r="AD810" s="22"/>
      <c r="AE810" s="22"/>
      <c r="AF810" s="22"/>
      <c r="AG810" s="22"/>
      <c r="AH810" s="22"/>
      <c r="AI810" s="22"/>
      <c r="AJ810" s="22"/>
      <c r="AK810" s="22"/>
      <c r="AL810" s="22"/>
      <c r="AM810" s="22"/>
      <c r="AN810" s="22"/>
      <c r="AO810" s="26">
        <f t="shared" si="25"/>
        <v>0</v>
      </c>
    </row>
    <row r="811" spans="1:41" ht="11.85" customHeight="1">
      <c r="A811" s="13"/>
      <c r="B811" s="21"/>
      <c r="C811" s="22"/>
      <c r="D811" s="22"/>
      <c r="E811" s="22"/>
      <c r="F811" s="3"/>
      <c r="G811" s="12"/>
      <c r="H811" s="3"/>
      <c r="I811" s="13">
        <f t="shared" si="24"/>
        <v>112</v>
      </c>
      <c r="J811" s="16"/>
      <c r="K811" s="16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23"/>
      <c r="Y811" s="24"/>
      <c r="Z811" s="24"/>
      <c r="AA811" s="24"/>
      <c r="AB811" s="24"/>
      <c r="AC811" s="22"/>
      <c r="AD811" s="22"/>
      <c r="AE811" s="22"/>
      <c r="AF811" s="22"/>
      <c r="AG811" s="22"/>
      <c r="AH811" s="22"/>
      <c r="AI811" s="22"/>
      <c r="AJ811" s="22"/>
      <c r="AK811" s="22"/>
      <c r="AL811" s="22"/>
      <c r="AM811" s="22"/>
      <c r="AN811" s="22"/>
      <c r="AO811" s="26">
        <f t="shared" si="25"/>
        <v>0</v>
      </c>
    </row>
    <row r="812" spans="1:41" ht="11.85" customHeight="1">
      <c r="A812" s="13"/>
      <c r="B812" s="21"/>
      <c r="C812" s="22"/>
      <c r="D812" s="22"/>
      <c r="E812" s="22"/>
      <c r="F812" s="3"/>
      <c r="G812" s="12"/>
      <c r="H812" s="3"/>
      <c r="I812" s="13">
        <f t="shared" si="24"/>
        <v>112</v>
      </c>
      <c r="J812" s="16"/>
      <c r="K812" s="16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23"/>
      <c r="Y812" s="24"/>
      <c r="Z812" s="24"/>
      <c r="AA812" s="24"/>
      <c r="AB812" s="24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  <c r="AM812" s="22"/>
      <c r="AN812" s="22"/>
      <c r="AO812" s="26">
        <f t="shared" si="25"/>
        <v>0</v>
      </c>
    </row>
    <row r="813" spans="1:41" ht="11.85" customHeight="1">
      <c r="A813" s="13"/>
      <c r="B813" s="21"/>
      <c r="C813" s="22"/>
      <c r="D813" s="22"/>
      <c r="E813" s="22"/>
      <c r="F813" s="3"/>
      <c r="G813" s="12"/>
      <c r="H813" s="3"/>
      <c r="I813" s="13">
        <f t="shared" si="24"/>
        <v>112</v>
      </c>
      <c r="J813" s="16"/>
      <c r="K813" s="16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23"/>
      <c r="Y813" s="24"/>
      <c r="Z813" s="24"/>
      <c r="AA813" s="24"/>
      <c r="AB813" s="24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  <c r="AM813" s="22"/>
      <c r="AN813" s="22"/>
      <c r="AO813" s="26">
        <f t="shared" si="25"/>
        <v>0</v>
      </c>
    </row>
    <row r="814" spans="1:41" ht="11.85" customHeight="1">
      <c r="A814" s="13"/>
      <c r="B814" s="21"/>
      <c r="C814" s="22"/>
      <c r="D814" s="22"/>
      <c r="E814" s="22"/>
      <c r="F814" s="3"/>
      <c r="G814" s="12"/>
      <c r="H814" s="3"/>
      <c r="I814" s="13">
        <f t="shared" si="24"/>
        <v>112</v>
      </c>
      <c r="J814" s="16"/>
      <c r="K814" s="16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23"/>
      <c r="Y814" s="24"/>
      <c r="Z814" s="24"/>
      <c r="AA814" s="24"/>
      <c r="AB814" s="24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  <c r="AM814" s="22"/>
      <c r="AN814" s="22"/>
      <c r="AO814" s="26">
        <f t="shared" si="25"/>
        <v>0</v>
      </c>
    </row>
    <row r="815" spans="1:41" ht="11.85" customHeight="1">
      <c r="A815" s="13"/>
      <c r="B815" s="21"/>
      <c r="C815" s="22"/>
      <c r="D815" s="22"/>
      <c r="E815" s="22"/>
      <c r="F815" s="3"/>
      <c r="G815" s="12"/>
      <c r="H815" s="3"/>
      <c r="I815" s="13">
        <f t="shared" si="24"/>
        <v>112</v>
      </c>
      <c r="J815" s="16"/>
      <c r="K815" s="16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23"/>
      <c r="Y815" s="24"/>
      <c r="Z815" s="24"/>
      <c r="AA815" s="24"/>
      <c r="AB815" s="24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  <c r="AM815" s="22"/>
      <c r="AN815" s="22"/>
      <c r="AO815" s="26">
        <f t="shared" si="25"/>
        <v>0</v>
      </c>
    </row>
    <row r="816" spans="1:41" ht="11.85" customHeight="1">
      <c r="A816" s="13"/>
      <c r="B816" s="21"/>
      <c r="C816" s="22"/>
      <c r="D816" s="22"/>
      <c r="E816" s="22"/>
      <c r="F816" s="3"/>
      <c r="G816" s="12"/>
      <c r="H816" s="3"/>
      <c r="I816" s="13">
        <f t="shared" si="24"/>
        <v>112</v>
      </c>
      <c r="J816" s="16"/>
      <c r="K816" s="16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23"/>
      <c r="Y816" s="24"/>
      <c r="Z816" s="24"/>
      <c r="AA816" s="24"/>
      <c r="AB816" s="24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  <c r="AM816" s="22"/>
      <c r="AN816" s="22"/>
      <c r="AO816" s="26">
        <f t="shared" si="25"/>
        <v>0</v>
      </c>
    </row>
    <row r="817" spans="1:41" ht="11.85" customHeight="1">
      <c r="A817" s="13"/>
      <c r="B817" s="21"/>
      <c r="C817" s="22"/>
      <c r="D817" s="22"/>
      <c r="E817" s="22"/>
      <c r="F817" s="3"/>
      <c r="G817" s="12"/>
      <c r="H817" s="3"/>
      <c r="I817" s="13">
        <f t="shared" si="24"/>
        <v>112</v>
      </c>
      <c r="J817" s="16"/>
      <c r="K817" s="16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23"/>
      <c r="Y817" s="24"/>
      <c r="Z817" s="24"/>
      <c r="AA817" s="24"/>
      <c r="AB817" s="24"/>
      <c r="AC817" s="22"/>
      <c r="AD817" s="22"/>
      <c r="AE817" s="22"/>
      <c r="AF817" s="22"/>
      <c r="AG817" s="22"/>
      <c r="AH817" s="22"/>
      <c r="AI817" s="22"/>
      <c r="AJ817" s="22"/>
      <c r="AK817" s="22"/>
      <c r="AL817" s="22"/>
      <c r="AM817" s="22"/>
      <c r="AN817" s="22"/>
      <c r="AO817" s="26">
        <f t="shared" si="25"/>
        <v>0</v>
      </c>
    </row>
    <row r="818" spans="1:41" ht="11.85" customHeight="1">
      <c r="A818" s="13"/>
      <c r="B818" s="21"/>
      <c r="C818" s="22"/>
      <c r="D818" s="22"/>
      <c r="E818" s="22"/>
      <c r="F818" s="3"/>
      <c r="G818" s="12"/>
      <c r="H818" s="3"/>
      <c r="I818" s="13">
        <f t="shared" si="24"/>
        <v>112</v>
      </c>
      <c r="J818" s="16"/>
      <c r="K818" s="16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23"/>
      <c r="Y818" s="24"/>
      <c r="Z818" s="24"/>
      <c r="AA818" s="24"/>
      <c r="AB818" s="24"/>
      <c r="AC818" s="22"/>
      <c r="AD818" s="22"/>
      <c r="AE818" s="22"/>
      <c r="AF818" s="22"/>
      <c r="AG818" s="22"/>
      <c r="AH818" s="22"/>
      <c r="AI818" s="22"/>
      <c r="AJ818" s="22"/>
      <c r="AK818" s="22"/>
      <c r="AL818" s="22"/>
      <c r="AM818" s="22"/>
      <c r="AN818" s="22"/>
      <c r="AO818" s="26">
        <f t="shared" si="25"/>
        <v>0</v>
      </c>
    </row>
    <row r="819" spans="1:41" ht="11.85" customHeight="1">
      <c r="A819" s="13"/>
      <c r="B819" s="21"/>
      <c r="C819" s="22"/>
      <c r="D819" s="22"/>
      <c r="E819" s="22"/>
      <c r="F819" s="3"/>
      <c r="G819" s="12"/>
      <c r="H819" s="3"/>
      <c r="I819" s="13">
        <f t="shared" si="24"/>
        <v>112</v>
      </c>
      <c r="J819" s="16"/>
      <c r="K819" s="16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23"/>
      <c r="Y819" s="24"/>
      <c r="Z819" s="24"/>
      <c r="AA819" s="24"/>
      <c r="AB819" s="24"/>
      <c r="AC819" s="22"/>
      <c r="AD819" s="22"/>
      <c r="AE819" s="22"/>
      <c r="AF819" s="22"/>
      <c r="AG819" s="22"/>
      <c r="AH819" s="22"/>
      <c r="AI819" s="22"/>
      <c r="AJ819" s="22"/>
      <c r="AK819" s="22"/>
      <c r="AL819" s="22"/>
      <c r="AM819" s="22"/>
      <c r="AN819" s="22"/>
      <c r="AO819" s="26">
        <f t="shared" si="25"/>
        <v>0</v>
      </c>
    </row>
    <row r="820" spans="1:41" ht="11.85" customHeight="1">
      <c r="A820" s="13"/>
      <c r="B820" s="21"/>
      <c r="C820" s="22"/>
      <c r="D820" s="22"/>
      <c r="E820" s="22"/>
      <c r="F820" s="3"/>
      <c r="G820" s="12"/>
      <c r="H820" s="3"/>
      <c r="I820" s="13">
        <f t="shared" si="24"/>
        <v>112</v>
      </c>
      <c r="J820" s="16"/>
      <c r="K820" s="16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23"/>
      <c r="Y820" s="24"/>
      <c r="Z820" s="24"/>
      <c r="AA820" s="24"/>
      <c r="AB820" s="24"/>
      <c r="AC820" s="22"/>
      <c r="AD820" s="22"/>
      <c r="AE820" s="22"/>
      <c r="AF820" s="22"/>
      <c r="AG820" s="22"/>
      <c r="AH820" s="22"/>
      <c r="AI820" s="22"/>
      <c r="AJ820" s="22"/>
      <c r="AK820" s="22"/>
      <c r="AL820" s="22"/>
      <c r="AM820" s="22"/>
      <c r="AN820" s="22"/>
      <c r="AO820" s="26">
        <f t="shared" si="25"/>
        <v>0</v>
      </c>
    </row>
    <row r="821" spans="1:41" ht="11.85" customHeight="1">
      <c r="A821" s="13"/>
      <c r="B821" s="21"/>
      <c r="C821" s="22"/>
      <c r="D821" s="22"/>
      <c r="E821" s="22"/>
      <c r="F821" s="3"/>
      <c r="G821" s="12"/>
      <c r="H821" s="3"/>
      <c r="I821" s="13">
        <f t="shared" si="24"/>
        <v>112</v>
      </c>
      <c r="J821" s="16"/>
      <c r="K821" s="16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23"/>
      <c r="Y821" s="24"/>
      <c r="Z821" s="24"/>
      <c r="AA821" s="24"/>
      <c r="AB821" s="24"/>
      <c r="AC821" s="22"/>
      <c r="AD821" s="22"/>
      <c r="AE821" s="22"/>
      <c r="AF821" s="22"/>
      <c r="AG821" s="22"/>
      <c r="AH821" s="22"/>
      <c r="AI821" s="22"/>
      <c r="AJ821" s="22"/>
      <c r="AK821" s="22"/>
      <c r="AL821" s="22"/>
      <c r="AM821" s="22"/>
      <c r="AN821" s="22"/>
      <c r="AO821" s="26">
        <f t="shared" si="25"/>
        <v>0</v>
      </c>
    </row>
    <row r="822" spans="1:41" ht="11.85" customHeight="1">
      <c r="A822" s="13"/>
      <c r="B822" s="21"/>
      <c r="C822" s="22"/>
      <c r="D822" s="22"/>
      <c r="E822" s="22"/>
      <c r="F822" s="3"/>
      <c r="G822" s="12"/>
      <c r="H822" s="3"/>
      <c r="I822" s="13">
        <f t="shared" si="24"/>
        <v>112</v>
      </c>
      <c r="J822" s="16"/>
      <c r="K822" s="16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23"/>
      <c r="Y822" s="24"/>
      <c r="Z822" s="24"/>
      <c r="AA822" s="24"/>
      <c r="AB822" s="24"/>
      <c r="AC822" s="22"/>
      <c r="AD822" s="22"/>
      <c r="AE822" s="22"/>
      <c r="AF822" s="22"/>
      <c r="AG822" s="22"/>
      <c r="AH822" s="22"/>
      <c r="AI822" s="22"/>
      <c r="AJ822" s="22"/>
      <c r="AK822" s="22"/>
      <c r="AL822" s="22"/>
      <c r="AM822" s="22"/>
      <c r="AN822" s="22"/>
      <c r="AO822" s="26">
        <f t="shared" si="25"/>
        <v>0</v>
      </c>
    </row>
    <row r="823" spans="1:41" ht="11.85" customHeight="1">
      <c r="A823" s="13"/>
      <c r="B823" s="21"/>
      <c r="C823" s="22"/>
      <c r="D823" s="22"/>
      <c r="E823" s="22"/>
      <c r="F823" s="3"/>
      <c r="G823" s="12"/>
      <c r="H823" s="3"/>
      <c r="I823" s="13">
        <f t="shared" si="24"/>
        <v>112</v>
      </c>
      <c r="J823" s="16"/>
      <c r="K823" s="16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23"/>
      <c r="Y823" s="24"/>
      <c r="Z823" s="24"/>
      <c r="AA823" s="24"/>
      <c r="AB823" s="24"/>
      <c r="AC823" s="22"/>
      <c r="AD823" s="22"/>
      <c r="AE823" s="22"/>
      <c r="AF823" s="22"/>
      <c r="AG823" s="22"/>
      <c r="AH823" s="22"/>
      <c r="AI823" s="22"/>
      <c r="AJ823" s="22"/>
      <c r="AK823" s="22"/>
      <c r="AL823" s="22"/>
      <c r="AM823" s="22"/>
      <c r="AN823" s="22"/>
      <c r="AO823" s="26">
        <f t="shared" si="25"/>
        <v>0</v>
      </c>
    </row>
    <row r="824" spans="1:41" ht="11.85" customHeight="1">
      <c r="A824" s="13"/>
      <c r="B824" s="21"/>
      <c r="C824" s="22"/>
      <c r="D824" s="22"/>
      <c r="E824" s="22"/>
      <c r="F824" s="3"/>
      <c r="G824" s="12"/>
      <c r="H824" s="3"/>
      <c r="I824" s="13">
        <f t="shared" si="24"/>
        <v>112</v>
      </c>
      <c r="J824" s="16"/>
      <c r="K824" s="16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23"/>
      <c r="Y824" s="24"/>
      <c r="Z824" s="24"/>
      <c r="AA824" s="24"/>
      <c r="AB824" s="24"/>
      <c r="AC824" s="22"/>
      <c r="AD824" s="22"/>
      <c r="AE824" s="22"/>
      <c r="AF824" s="22"/>
      <c r="AG824" s="22"/>
      <c r="AH824" s="22"/>
      <c r="AI824" s="22"/>
      <c r="AJ824" s="22"/>
      <c r="AK824" s="22"/>
      <c r="AL824" s="22"/>
      <c r="AM824" s="22"/>
      <c r="AN824" s="22"/>
      <c r="AO824" s="26">
        <f t="shared" si="25"/>
        <v>0</v>
      </c>
    </row>
    <row r="825" spans="1:41" ht="11.85" customHeight="1">
      <c r="A825" s="13"/>
      <c r="B825" s="21"/>
      <c r="C825" s="22"/>
      <c r="D825" s="22"/>
      <c r="E825" s="22"/>
      <c r="F825" s="3"/>
      <c r="G825" s="12"/>
      <c r="H825" s="3"/>
      <c r="I825" s="13">
        <f t="shared" si="24"/>
        <v>112</v>
      </c>
      <c r="J825" s="16"/>
      <c r="K825" s="16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23"/>
      <c r="Y825" s="24"/>
      <c r="Z825" s="24"/>
      <c r="AA825" s="24"/>
      <c r="AB825" s="24"/>
      <c r="AC825" s="22"/>
      <c r="AD825" s="22"/>
      <c r="AE825" s="22"/>
      <c r="AF825" s="22"/>
      <c r="AG825" s="22"/>
      <c r="AH825" s="22"/>
      <c r="AI825" s="22"/>
      <c r="AJ825" s="22"/>
      <c r="AK825" s="22"/>
      <c r="AL825" s="22"/>
      <c r="AM825" s="22"/>
      <c r="AN825" s="22"/>
      <c r="AO825" s="26">
        <f t="shared" si="25"/>
        <v>0</v>
      </c>
    </row>
    <row r="826" spans="1:41" ht="11.85" customHeight="1">
      <c r="A826" s="13"/>
      <c r="B826" s="21"/>
      <c r="C826" s="22"/>
      <c r="D826" s="22"/>
      <c r="E826" s="22"/>
      <c r="F826" s="3"/>
      <c r="G826" s="12"/>
      <c r="H826" s="3"/>
      <c r="I826" s="13">
        <f t="shared" si="24"/>
        <v>112</v>
      </c>
      <c r="J826" s="16"/>
      <c r="K826" s="16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23"/>
      <c r="Y826" s="24"/>
      <c r="Z826" s="24"/>
      <c r="AA826" s="24"/>
      <c r="AB826" s="24"/>
      <c r="AC826" s="22"/>
      <c r="AD826" s="22"/>
      <c r="AE826" s="22"/>
      <c r="AF826" s="22"/>
      <c r="AG826" s="22"/>
      <c r="AH826" s="22"/>
      <c r="AI826" s="22"/>
      <c r="AJ826" s="22"/>
      <c r="AK826" s="22"/>
      <c r="AL826" s="22"/>
      <c r="AM826" s="22"/>
      <c r="AN826" s="22"/>
      <c r="AO826" s="26">
        <f t="shared" si="25"/>
        <v>0</v>
      </c>
    </row>
    <row r="827" spans="1:41" ht="11.85" customHeight="1">
      <c r="A827" s="13"/>
      <c r="B827" s="21"/>
      <c r="C827" s="22"/>
      <c r="D827" s="22"/>
      <c r="E827" s="22"/>
      <c r="F827" s="3"/>
      <c r="G827" s="12"/>
      <c r="H827" s="3"/>
      <c r="I827" s="13">
        <f t="shared" si="24"/>
        <v>112</v>
      </c>
      <c r="J827" s="16"/>
      <c r="K827" s="16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23"/>
      <c r="Y827" s="24"/>
      <c r="Z827" s="24"/>
      <c r="AA827" s="24"/>
      <c r="AB827" s="24"/>
      <c r="AC827" s="22"/>
      <c r="AD827" s="22"/>
      <c r="AE827" s="22"/>
      <c r="AF827" s="22"/>
      <c r="AG827" s="22"/>
      <c r="AH827" s="22"/>
      <c r="AI827" s="22"/>
      <c r="AJ827" s="22"/>
      <c r="AK827" s="22"/>
      <c r="AL827" s="22"/>
      <c r="AM827" s="22"/>
      <c r="AN827" s="22"/>
      <c r="AO827" s="26">
        <f t="shared" si="25"/>
        <v>0</v>
      </c>
    </row>
    <row r="828" spans="1:41" ht="11.85" customHeight="1">
      <c r="A828" s="13"/>
      <c r="B828" s="21"/>
      <c r="C828" s="22"/>
      <c r="D828" s="22"/>
      <c r="E828" s="22"/>
      <c r="F828" s="3"/>
      <c r="G828" s="12"/>
      <c r="H828" s="3"/>
      <c r="I828" s="13">
        <f t="shared" si="24"/>
        <v>112</v>
      </c>
      <c r="J828" s="16"/>
      <c r="K828" s="16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23"/>
      <c r="Y828" s="24"/>
      <c r="Z828" s="24"/>
      <c r="AA828" s="24"/>
      <c r="AB828" s="24"/>
      <c r="AC828" s="22"/>
      <c r="AD828" s="22"/>
      <c r="AE828" s="22"/>
      <c r="AF828" s="22"/>
      <c r="AG828" s="22"/>
      <c r="AH828" s="22"/>
      <c r="AI828" s="22"/>
      <c r="AJ828" s="22"/>
      <c r="AK828" s="22"/>
      <c r="AL828" s="22"/>
      <c r="AM828" s="22"/>
      <c r="AN828" s="22"/>
      <c r="AO828" s="26">
        <f t="shared" si="25"/>
        <v>0</v>
      </c>
    </row>
    <row r="829" spans="1:41" ht="11.85" customHeight="1">
      <c r="A829" s="13"/>
      <c r="B829" s="21"/>
      <c r="C829" s="22"/>
      <c r="D829" s="22"/>
      <c r="E829" s="22"/>
      <c r="F829" s="3"/>
      <c r="G829" s="12"/>
      <c r="H829" s="3"/>
      <c r="I829" s="13">
        <f t="shared" si="24"/>
        <v>112</v>
      </c>
      <c r="J829" s="16"/>
      <c r="K829" s="16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23"/>
      <c r="Y829" s="24"/>
      <c r="Z829" s="24"/>
      <c r="AA829" s="24"/>
      <c r="AB829" s="24"/>
      <c r="AC829" s="22"/>
      <c r="AD829" s="22"/>
      <c r="AE829" s="22"/>
      <c r="AF829" s="22"/>
      <c r="AG829" s="22"/>
      <c r="AH829" s="22"/>
      <c r="AI829" s="22"/>
      <c r="AJ829" s="22"/>
      <c r="AK829" s="22"/>
      <c r="AL829" s="22"/>
      <c r="AM829" s="22"/>
      <c r="AN829" s="22"/>
      <c r="AO829" s="26">
        <f t="shared" si="25"/>
        <v>0</v>
      </c>
    </row>
    <row r="830" spans="1:41" ht="11.85" customHeight="1">
      <c r="A830" s="13"/>
      <c r="B830" s="21"/>
      <c r="C830" s="22"/>
      <c r="D830" s="22"/>
      <c r="E830" s="22"/>
      <c r="F830" s="3"/>
      <c r="G830" s="12"/>
      <c r="H830" s="3"/>
      <c r="I830" s="13">
        <f t="shared" si="24"/>
        <v>112</v>
      </c>
      <c r="J830" s="16"/>
      <c r="K830" s="16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23"/>
      <c r="Y830" s="24"/>
      <c r="Z830" s="24"/>
      <c r="AA830" s="24"/>
      <c r="AB830" s="24"/>
      <c r="AC830" s="22"/>
      <c r="AD830" s="22"/>
      <c r="AE830" s="22"/>
      <c r="AF830" s="22"/>
      <c r="AG830" s="22"/>
      <c r="AH830" s="22"/>
      <c r="AI830" s="22"/>
      <c r="AJ830" s="22"/>
      <c r="AK830" s="22"/>
      <c r="AL830" s="22"/>
      <c r="AM830" s="22"/>
      <c r="AN830" s="22"/>
      <c r="AO830" s="26">
        <f t="shared" si="25"/>
        <v>0</v>
      </c>
    </row>
    <row r="831" spans="1:41" ht="11.85" customHeight="1">
      <c r="A831" s="13"/>
      <c r="B831" s="21"/>
      <c r="C831" s="22"/>
      <c r="D831" s="22"/>
      <c r="E831" s="22"/>
      <c r="F831" s="3"/>
      <c r="G831" s="12"/>
      <c r="H831" s="3"/>
      <c r="I831" s="13">
        <f t="shared" si="24"/>
        <v>112</v>
      </c>
      <c r="J831" s="16"/>
      <c r="K831" s="16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23"/>
      <c r="Y831" s="24"/>
      <c r="Z831" s="24"/>
      <c r="AA831" s="24"/>
      <c r="AB831" s="24"/>
      <c r="AC831" s="22"/>
      <c r="AD831" s="22"/>
      <c r="AE831" s="22"/>
      <c r="AF831" s="22"/>
      <c r="AG831" s="22"/>
      <c r="AH831" s="22"/>
      <c r="AI831" s="22"/>
      <c r="AJ831" s="22"/>
      <c r="AK831" s="22"/>
      <c r="AL831" s="22"/>
      <c r="AM831" s="22"/>
      <c r="AN831" s="22"/>
      <c r="AO831" s="26">
        <f t="shared" si="25"/>
        <v>0</v>
      </c>
    </row>
    <row r="832" spans="1:41" ht="11.85" customHeight="1">
      <c r="A832" s="13"/>
      <c r="B832" s="21"/>
      <c r="C832" s="22"/>
      <c r="D832" s="22"/>
      <c r="E832" s="22"/>
      <c r="F832" s="3"/>
      <c r="G832" s="12"/>
      <c r="H832" s="3"/>
      <c r="I832" s="13">
        <f t="shared" si="24"/>
        <v>112</v>
      </c>
      <c r="J832" s="16"/>
      <c r="K832" s="16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23"/>
      <c r="Y832" s="24"/>
      <c r="Z832" s="24"/>
      <c r="AA832" s="24"/>
      <c r="AB832" s="24"/>
      <c r="AC832" s="22"/>
      <c r="AD832" s="22"/>
      <c r="AE832" s="22"/>
      <c r="AF832" s="22"/>
      <c r="AG832" s="22"/>
      <c r="AH832" s="22"/>
      <c r="AI832" s="22"/>
      <c r="AJ832" s="22"/>
      <c r="AK832" s="22"/>
      <c r="AL832" s="22"/>
      <c r="AM832" s="22"/>
      <c r="AN832" s="22"/>
      <c r="AO832" s="26">
        <f t="shared" si="25"/>
        <v>0</v>
      </c>
    </row>
    <row r="833" spans="1:41" ht="11.85" customHeight="1">
      <c r="A833" s="13"/>
      <c r="B833" s="21"/>
      <c r="C833" s="22"/>
      <c r="D833" s="22"/>
      <c r="E833" s="22"/>
      <c r="F833" s="3"/>
      <c r="G833" s="12"/>
      <c r="H833" s="3"/>
      <c r="I833" s="13">
        <f t="shared" si="24"/>
        <v>112</v>
      </c>
      <c r="J833" s="16"/>
      <c r="K833" s="16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23"/>
      <c r="Y833" s="24"/>
      <c r="Z833" s="24"/>
      <c r="AA833" s="24"/>
      <c r="AB833" s="24"/>
      <c r="AC833" s="22"/>
      <c r="AD833" s="22"/>
      <c r="AE833" s="22"/>
      <c r="AF833" s="22"/>
      <c r="AG833" s="22"/>
      <c r="AH833" s="22"/>
      <c r="AI833" s="22"/>
      <c r="AJ833" s="22"/>
      <c r="AK833" s="22"/>
      <c r="AL833" s="22"/>
      <c r="AM833" s="22"/>
      <c r="AN833" s="22"/>
      <c r="AO833" s="26">
        <f t="shared" si="25"/>
        <v>0</v>
      </c>
    </row>
    <row r="834" spans="1:41" ht="11.85" customHeight="1">
      <c r="A834" s="13"/>
      <c r="B834" s="21"/>
      <c r="C834" s="22"/>
      <c r="D834" s="22"/>
      <c r="E834" s="22"/>
      <c r="F834" s="3"/>
      <c r="G834" s="12"/>
      <c r="H834" s="3"/>
      <c r="I834" s="13">
        <f t="shared" si="24"/>
        <v>112</v>
      </c>
      <c r="J834" s="16"/>
      <c r="K834" s="16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23"/>
      <c r="Y834" s="24"/>
      <c r="Z834" s="24"/>
      <c r="AA834" s="24"/>
      <c r="AB834" s="24"/>
      <c r="AC834" s="22"/>
      <c r="AD834" s="22"/>
      <c r="AE834" s="22"/>
      <c r="AF834" s="22"/>
      <c r="AG834" s="22"/>
      <c r="AH834" s="22"/>
      <c r="AI834" s="22"/>
      <c r="AJ834" s="22"/>
      <c r="AK834" s="22"/>
      <c r="AL834" s="22"/>
      <c r="AM834" s="22"/>
      <c r="AN834" s="22"/>
      <c r="AO834" s="26">
        <f t="shared" si="25"/>
        <v>0</v>
      </c>
    </row>
    <row r="835" spans="1:41" ht="11.85" customHeight="1">
      <c r="A835" s="13"/>
      <c r="B835" s="21"/>
      <c r="C835" s="22"/>
      <c r="D835" s="22"/>
      <c r="E835" s="22"/>
      <c r="F835" s="3"/>
      <c r="G835" s="12"/>
      <c r="H835" s="3"/>
      <c r="I835" s="13">
        <f t="shared" ref="I835:I898" si="26">(2012)-YEAR(H835)</f>
        <v>112</v>
      </c>
      <c r="J835" s="16"/>
      <c r="K835" s="16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23"/>
      <c r="Y835" s="24"/>
      <c r="Z835" s="24"/>
      <c r="AA835" s="24"/>
      <c r="AB835" s="24"/>
      <c r="AC835" s="22"/>
      <c r="AD835" s="22"/>
      <c r="AE835" s="22"/>
      <c r="AF835" s="22"/>
      <c r="AG835" s="22"/>
      <c r="AH835" s="22"/>
      <c r="AI835" s="22"/>
      <c r="AJ835" s="22"/>
      <c r="AK835" s="22"/>
      <c r="AL835" s="22"/>
      <c r="AM835" s="22"/>
      <c r="AN835" s="22"/>
      <c r="AO835" s="26">
        <f t="shared" si="25"/>
        <v>0</v>
      </c>
    </row>
    <row r="836" spans="1:41" ht="11.85" customHeight="1">
      <c r="A836" s="13"/>
      <c r="B836" s="21"/>
      <c r="C836" s="22"/>
      <c r="D836" s="22"/>
      <c r="E836" s="22"/>
      <c r="F836" s="3"/>
      <c r="G836" s="12"/>
      <c r="H836" s="3"/>
      <c r="I836" s="13">
        <f t="shared" si="26"/>
        <v>112</v>
      </c>
      <c r="J836" s="16"/>
      <c r="K836" s="16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23"/>
      <c r="Y836" s="24"/>
      <c r="Z836" s="24"/>
      <c r="AA836" s="24"/>
      <c r="AB836" s="24"/>
      <c r="AC836" s="22"/>
      <c r="AD836" s="22"/>
      <c r="AE836" s="22"/>
      <c r="AF836" s="22"/>
      <c r="AG836" s="22"/>
      <c r="AH836" s="22"/>
      <c r="AI836" s="22"/>
      <c r="AJ836" s="22"/>
      <c r="AK836" s="22"/>
      <c r="AL836" s="22"/>
      <c r="AM836" s="22"/>
      <c r="AN836" s="22"/>
      <c r="AO836" s="26">
        <f t="shared" si="25"/>
        <v>0</v>
      </c>
    </row>
    <row r="837" spans="1:41" ht="11.85" customHeight="1">
      <c r="A837" s="13"/>
      <c r="B837" s="21"/>
      <c r="C837" s="22"/>
      <c r="D837" s="22"/>
      <c r="E837" s="22"/>
      <c r="F837" s="3"/>
      <c r="G837" s="12"/>
      <c r="H837" s="3"/>
      <c r="I837" s="13">
        <f t="shared" si="26"/>
        <v>112</v>
      </c>
      <c r="J837" s="16"/>
      <c r="K837" s="16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23"/>
      <c r="Y837" s="24"/>
      <c r="Z837" s="24"/>
      <c r="AA837" s="24"/>
      <c r="AB837" s="24"/>
      <c r="AC837" s="22"/>
      <c r="AD837" s="22"/>
      <c r="AE837" s="22"/>
      <c r="AF837" s="22"/>
      <c r="AG837" s="22"/>
      <c r="AH837" s="22"/>
      <c r="AI837" s="22"/>
      <c r="AJ837" s="22"/>
      <c r="AK837" s="22"/>
      <c r="AL837" s="22"/>
      <c r="AM837" s="22"/>
      <c r="AN837" s="22"/>
      <c r="AO837" s="26">
        <f t="shared" ref="AO837:AO900" si="27">SUM(AC837:AN837)</f>
        <v>0</v>
      </c>
    </row>
    <row r="838" spans="1:41" ht="11.85" customHeight="1">
      <c r="A838" s="13"/>
      <c r="B838" s="21"/>
      <c r="C838" s="22"/>
      <c r="D838" s="22"/>
      <c r="E838" s="22"/>
      <c r="F838" s="3"/>
      <c r="G838" s="12"/>
      <c r="H838" s="3"/>
      <c r="I838" s="13">
        <f t="shared" si="26"/>
        <v>112</v>
      </c>
      <c r="J838" s="16"/>
      <c r="K838" s="16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23"/>
      <c r="Y838" s="24"/>
      <c r="Z838" s="24"/>
      <c r="AA838" s="24"/>
      <c r="AB838" s="24"/>
      <c r="AC838" s="22"/>
      <c r="AD838" s="22"/>
      <c r="AE838" s="22"/>
      <c r="AF838" s="22"/>
      <c r="AG838" s="22"/>
      <c r="AH838" s="22"/>
      <c r="AI838" s="22"/>
      <c r="AJ838" s="22"/>
      <c r="AK838" s="22"/>
      <c r="AL838" s="22"/>
      <c r="AM838" s="22"/>
      <c r="AN838" s="22"/>
      <c r="AO838" s="26">
        <f t="shared" si="27"/>
        <v>0</v>
      </c>
    </row>
    <row r="839" spans="1:41" ht="11.85" customHeight="1">
      <c r="A839" s="13"/>
      <c r="B839" s="21"/>
      <c r="C839" s="22"/>
      <c r="D839" s="22"/>
      <c r="E839" s="22"/>
      <c r="F839" s="3"/>
      <c r="G839" s="12"/>
      <c r="H839" s="3"/>
      <c r="I839" s="13">
        <f t="shared" si="26"/>
        <v>112</v>
      </c>
      <c r="J839" s="16"/>
      <c r="K839" s="16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23"/>
      <c r="Y839" s="24"/>
      <c r="Z839" s="24"/>
      <c r="AA839" s="24"/>
      <c r="AB839" s="24"/>
      <c r="AC839" s="22"/>
      <c r="AD839" s="22"/>
      <c r="AE839" s="22"/>
      <c r="AF839" s="22"/>
      <c r="AG839" s="22"/>
      <c r="AH839" s="22"/>
      <c r="AI839" s="22"/>
      <c r="AJ839" s="22"/>
      <c r="AK839" s="22"/>
      <c r="AL839" s="22"/>
      <c r="AM839" s="22"/>
      <c r="AN839" s="22"/>
      <c r="AO839" s="26">
        <f t="shared" si="27"/>
        <v>0</v>
      </c>
    </row>
    <row r="840" spans="1:41" ht="11.85" customHeight="1">
      <c r="A840" s="13"/>
      <c r="B840" s="21"/>
      <c r="C840" s="22"/>
      <c r="D840" s="22"/>
      <c r="E840" s="22"/>
      <c r="F840" s="3"/>
      <c r="G840" s="12"/>
      <c r="H840" s="3"/>
      <c r="I840" s="13">
        <f t="shared" si="26"/>
        <v>112</v>
      </c>
      <c r="J840" s="16"/>
      <c r="K840" s="16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23"/>
      <c r="Y840" s="24"/>
      <c r="Z840" s="24"/>
      <c r="AA840" s="24"/>
      <c r="AB840" s="24"/>
      <c r="AC840" s="22"/>
      <c r="AD840" s="22"/>
      <c r="AE840" s="22"/>
      <c r="AF840" s="22"/>
      <c r="AG840" s="22"/>
      <c r="AH840" s="22"/>
      <c r="AI840" s="22"/>
      <c r="AJ840" s="22"/>
      <c r="AK840" s="22"/>
      <c r="AL840" s="22"/>
      <c r="AM840" s="22"/>
      <c r="AN840" s="22"/>
      <c r="AO840" s="26">
        <f t="shared" si="27"/>
        <v>0</v>
      </c>
    </row>
    <row r="841" spans="1:41" ht="11.85" customHeight="1">
      <c r="A841" s="13"/>
      <c r="B841" s="21"/>
      <c r="C841" s="22"/>
      <c r="D841" s="22"/>
      <c r="E841" s="22"/>
      <c r="F841" s="3"/>
      <c r="G841" s="12"/>
      <c r="H841" s="3"/>
      <c r="I841" s="13">
        <f t="shared" si="26"/>
        <v>112</v>
      </c>
      <c r="J841" s="16"/>
      <c r="K841" s="16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23"/>
      <c r="Y841" s="24"/>
      <c r="Z841" s="24"/>
      <c r="AA841" s="24"/>
      <c r="AB841" s="24"/>
      <c r="AC841" s="22"/>
      <c r="AD841" s="22"/>
      <c r="AE841" s="22"/>
      <c r="AF841" s="22"/>
      <c r="AG841" s="22"/>
      <c r="AH841" s="22"/>
      <c r="AI841" s="22"/>
      <c r="AJ841" s="22"/>
      <c r="AK841" s="22"/>
      <c r="AL841" s="22"/>
      <c r="AM841" s="22"/>
      <c r="AN841" s="22"/>
      <c r="AO841" s="26">
        <f t="shared" si="27"/>
        <v>0</v>
      </c>
    </row>
    <row r="842" spans="1:41" ht="11.85" customHeight="1">
      <c r="A842" s="13"/>
      <c r="B842" s="21"/>
      <c r="C842" s="22"/>
      <c r="D842" s="22"/>
      <c r="E842" s="22"/>
      <c r="F842" s="3"/>
      <c r="G842" s="12"/>
      <c r="H842" s="3"/>
      <c r="I842" s="13">
        <f t="shared" si="26"/>
        <v>112</v>
      </c>
      <c r="J842" s="16"/>
      <c r="K842" s="16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23"/>
      <c r="Y842" s="24"/>
      <c r="Z842" s="24"/>
      <c r="AA842" s="24"/>
      <c r="AB842" s="24"/>
      <c r="AC842" s="22"/>
      <c r="AD842" s="22"/>
      <c r="AE842" s="22"/>
      <c r="AF842" s="22"/>
      <c r="AG842" s="22"/>
      <c r="AH842" s="22"/>
      <c r="AI842" s="22"/>
      <c r="AJ842" s="22"/>
      <c r="AK842" s="22"/>
      <c r="AL842" s="22"/>
      <c r="AM842" s="22"/>
      <c r="AN842" s="22"/>
      <c r="AO842" s="26">
        <f t="shared" si="27"/>
        <v>0</v>
      </c>
    </row>
    <row r="843" spans="1:41" ht="11.85" customHeight="1">
      <c r="A843" s="13"/>
      <c r="B843" s="21"/>
      <c r="C843" s="22"/>
      <c r="D843" s="22"/>
      <c r="E843" s="22"/>
      <c r="F843" s="3"/>
      <c r="G843" s="12"/>
      <c r="H843" s="3"/>
      <c r="I843" s="13">
        <f t="shared" si="26"/>
        <v>112</v>
      </c>
      <c r="J843" s="16"/>
      <c r="K843" s="16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23"/>
      <c r="Y843" s="24"/>
      <c r="Z843" s="24"/>
      <c r="AA843" s="24"/>
      <c r="AB843" s="24"/>
      <c r="AC843" s="22"/>
      <c r="AD843" s="22"/>
      <c r="AE843" s="22"/>
      <c r="AF843" s="22"/>
      <c r="AG843" s="22"/>
      <c r="AH843" s="22"/>
      <c r="AI843" s="22"/>
      <c r="AJ843" s="22"/>
      <c r="AK843" s="22"/>
      <c r="AL843" s="22"/>
      <c r="AM843" s="22"/>
      <c r="AN843" s="22"/>
      <c r="AO843" s="26">
        <f t="shared" si="27"/>
        <v>0</v>
      </c>
    </row>
    <row r="844" spans="1:41" ht="11.85" customHeight="1">
      <c r="A844" s="13"/>
      <c r="B844" s="21"/>
      <c r="C844" s="22"/>
      <c r="D844" s="22"/>
      <c r="E844" s="22"/>
      <c r="F844" s="3"/>
      <c r="G844" s="12"/>
      <c r="H844" s="3"/>
      <c r="I844" s="13">
        <f t="shared" si="26"/>
        <v>112</v>
      </c>
      <c r="J844" s="16"/>
      <c r="K844" s="16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23"/>
      <c r="Y844" s="24"/>
      <c r="Z844" s="24"/>
      <c r="AA844" s="24"/>
      <c r="AB844" s="24"/>
      <c r="AC844" s="22"/>
      <c r="AD844" s="22"/>
      <c r="AE844" s="22"/>
      <c r="AF844" s="22"/>
      <c r="AG844" s="22"/>
      <c r="AH844" s="22"/>
      <c r="AI844" s="22"/>
      <c r="AJ844" s="22"/>
      <c r="AK844" s="22"/>
      <c r="AL844" s="22"/>
      <c r="AM844" s="22"/>
      <c r="AN844" s="22"/>
      <c r="AO844" s="26">
        <f t="shared" si="27"/>
        <v>0</v>
      </c>
    </row>
    <row r="845" spans="1:41" ht="11.85" customHeight="1">
      <c r="A845" s="13"/>
      <c r="B845" s="21"/>
      <c r="C845" s="22"/>
      <c r="D845" s="22"/>
      <c r="E845" s="22"/>
      <c r="F845" s="3"/>
      <c r="G845" s="12"/>
      <c r="H845" s="3"/>
      <c r="I845" s="13">
        <f t="shared" si="26"/>
        <v>112</v>
      </c>
      <c r="J845" s="16"/>
      <c r="K845" s="16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23"/>
      <c r="Y845" s="24"/>
      <c r="Z845" s="24"/>
      <c r="AA845" s="24"/>
      <c r="AB845" s="24"/>
      <c r="AC845" s="22"/>
      <c r="AD845" s="22"/>
      <c r="AE845" s="22"/>
      <c r="AF845" s="22"/>
      <c r="AG845" s="22"/>
      <c r="AH845" s="22"/>
      <c r="AI845" s="22"/>
      <c r="AJ845" s="22"/>
      <c r="AK845" s="22"/>
      <c r="AL845" s="22"/>
      <c r="AM845" s="22"/>
      <c r="AN845" s="22"/>
      <c r="AO845" s="26">
        <f t="shared" si="27"/>
        <v>0</v>
      </c>
    </row>
    <row r="846" spans="1:41" ht="11.85" customHeight="1">
      <c r="A846" s="13"/>
      <c r="B846" s="21"/>
      <c r="C846" s="22"/>
      <c r="D846" s="22"/>
      <c r="E846" s="22"/>
      <c r="F846" s="3"/>
      <c r="G846" s="12"/>
      <c r="H846" s="3"/>
      <c r="I846" s="13">
        <f t="shared" si="26"/>
        <v>112</v>
      </c>
      <c r="J846" s="16"/>
      <c r="K846" s="16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23"/>
      <c r="Y846" s="24"/>
      <c r="Z846" s="24"/>
      <c r="AA846" s="24"/>
      <c r="AB846" s="24"/>
      <c r="AC846" s="22"/>
      <c r="AD846" s="22"/>
      <c r="AE846" s="22"/>
      <c r="AF846" s="22"/>
      <c r="AG846" s="22"/>
      <c r="AH846" s="22"/>
      <c r="AI846" s="22"/>
      <c r="AJ846" s="22"/>
      <c r="AK846" s="22"/>
      <c r="AL846" s="22"/>
      <c r="AM846" s="22"/>
      <c r="AN846" s="22"/>
      <c r="AO846" s="26">
        <f t="shared" si="27"/>
        <v>0</v>
      </c>
    </row>
    <row r="847" spans="1:41" ht="11.85" customHeight="1">
      <c r="A847" s="13"/>
      <c r="B847" s="21"/>
      <c r="C847" s="22"/>
      <c r="D847" s="22"/>
      <c r="E847" s="22"/>
      <c r="F847" s="3"/>
      <c r="G847" s="12"/>
      <c r="H847" s="3"/>
      <c r="I847" s="13">
        <f t="shared" si="26"/>
        <v>112</v>
      </c>
      <c r="J847" s="16"/>
      <c r="K847" s="16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23"/>
      <c r="Y847" s="24"/>
      <c r="Z847" s="24"/>
      <c r="AA847" s="24"/>
      <c r="AB847" s="24"/>
      <c r="AC847" s="22"/>
      <c r="AD847" s="22"/>
      <c r="AE847" s="22"/>
      <c r="AF847" s="22"/>
      <c r="AG847" s="22"/>
      <c r="AH847" s="22"/>
      <c r="AI847" s="22"/>
      <c r="AJ847" s="22"/>
      <c r="AK847" s="22"/>
      <c r="AL847" s="22"/>
      <c r="AM847" s="22"/>
      <c r="AN847" s="22"/>
      <c r="AO847" s="26">
        <f t="shared" si="27"/>
        <v>0</v>
      </c>
    </row>
    <row r="848" spans="1:41" ht="11.85" customHeight="1">
      <c r="A848" s="13"/>
      <c r="B848" s="21"/>
      <c r="C848" s="22"/>
      <c r="D848" s="22"/>
      <c r="E848" s="22"/>
      <c r="F848" s="3"/>
      <c r="G848" s="12"/>
      <c r="H848" s="3"/>
      <c r="I848" s="13">
        <f t="shared" si="26"/>
        <v>112</v>
      </c>
      <c r="J848" s="16"/>
      <c r="K848" s="16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23"/>
      <c r="Y848" s="24"/>
      <c r="Z848" s="24"/>
      <c r="AA848" s="24"/>
      <c r="AB848" s="24"/>
      <c r="AC848" s="22"/>
      <c r="AD848" s="22"/>
      <c r="AE848" s="22"/>
      <c r="AF848" s="22"/>
      <c r="AG848" s="22"/>
      <c r="AH848" s="22"/>
      <c r="AI848" s="22"/>
      <c r="AJ848" s="22"/>
      <c r="AK848" s="22"/>
      <c r="AL848" s="22"/>
      <c r="AM848" s="22"/>
      <c r="AN848" s="22"/>
      <c r="AO848" s="26">
        <f t="shared" si="27"/>
        <v>0</v>
      </c>
    </row>
    <row r="849" spans="1:41" ht="11.85" customHeight="1">
      <c r="A849" s="13"/>
      <c r="B849" s="21"/>
      <c r="C849" s="22"/>
      <c r="D849" s="22"/>
      <c r="E849" s="22"/>
      <c r="F849" s="3"/>
      <c r="G849" s="12"/>
      <c r="H849" s="3"/>
      <c r="I849" s="13">
        <f t="shared" si="26"/>
        <v>112</v>
      </c>
      <c r="J849" s="16"/>
      <c r="K849" s="16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23"/>
      <c r="Y849" s="24"/>
      <c r="Z849" s="24"/>
      <c r="AA849" s="24"/>
      <c r="AB849" s="24"/>
      <c r="AC849" s="22"/>
      <c r="AD849" s="22"/>
      <c r="AE849" s="22"/>
      <c r="AF849" s="22"/>
      <c r="AG849" s="22"/>
      <c r="AH849" s="22"/>
      <c r="AI849" s="22"/>
      <c r="AJ849" s="22"/>
      <c r="AK849" s="22"/>
      <c r="AL849" s="22"/>
      <c r="AM849" s="22"/>
      <c r="AN849" s="22"/>
      <c r="AO849" s="26">
        <f t="shared" si="27"/>
        <v>0</v>
      </c>
    </row>
    <row r="850" spans="1:41" ht="11.85" customHeight="1">
      <c r="A850" s="13"/>
      <c r="B850" s="21"/>
      <c r="C850" s="22"/>
      <c r="D850" s="22"/>
      <c r="E850" s="22"/>
      <c r="F850" s="3"/>
      <c r="G850" s="12"/>
      <c r="H850" s="3"/>
      <c r="I850" s="13">
        <f t="shared" si="26"/>
        <v>112</v>
      </c>
      <c r="J850" s="16"/>
      <c r="K850" s="16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23"/>
      <c r="Y850" s="24"/>
      <c r="Z850" s="24"/>
      <c r="AA850" s="24"/>
      <c r="AB850" s="24"/>
      <c r="AC850" s="22"/>
      <c r="AD850" s="22"/>
      <c r="AE850" s="22"/>
      <c r="AF850" s="22"/>
      <c r="AG850" s="22"/>
      <c r="AH850" s="22"/>
      <c r="AI850" s="22"/>
      <c r="AJ850" s="22"/>
      <c r="AK850" s="22"/>
      <c r="AL850" s="22"/>
      <c r="AM850" s="22"/>
      <c r="AN850" s="22"/>
      <c r="AO850" s="26">
        <f t="shared" si="27"/>
        <v>0</v>
      </c>
    </row>
    <row r="851" spans="1:41" ht="11.85" customHeight="1">
      <c r="A851" s="13"/>
      <c r="B851" s="21"/>
      <c r="C851" s="22"/>
      <c r="D851" s="22"/>
      <c r="E851" s="22"/>
      <c r="F851" s="3"/>
      <c r="G851" s="12"/>
      <c r="H851" s="3"/>
      <c r="I851" s="13">
        <f t="shared" si="26"/>
        <v>112</v>
      </c>
      <c r="J851" s="16"/>
      <c r="K851" s="16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23"/>
      <c r="Y851" s="24"/>
      <c r="Z851" s="24"/>
      <c r="AA851" s="24"/>
      <c r="AB851" s="24"/>
      <c r="AC851" s="22"/>
      <c r="AD851" s="22"/>
      <c r="AE851" s="22"/>
      <c r="AF851" s="22"/>
      <c r="AG851" s="22"/>
      <c r="AH851" s="22"/>
      <c r="AI851" s="22"/>
      <c r="AJ851" s="22"/>
      <c r="AK851" s="22"/>
      <c r="AL851" s="22"/>
      <c r="AM851" s="22"/>
      <c r="AN851" s="22"/>
      <c r="AO851" s="26">
        <f t="shared" si="27"/>
        <v>0</v>
      </c>
    </row>
    <row r="852" spans="1:41" ht="11.85" customHeight="1">
      <c r="A852" s="13"/>
      <c r="B852" s="21"/>
      <c r="C852" s="22"/>
      <c r="D852" s="22"/>
      <c r="E852" s="22"/>
      <c r="F852" s="3"/>
      <c r="G852" s="12"/>
      <c r="H852" s="3"/>
      <c r="I852" s="13">
        <f t="shared" si="26"/>
        <v>112</v>
      </c>
      <c r="J852" s="16"/>
      <c r="K852" s="16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23"/>
      <c r="Y852" s="24"/>
      <c r="Z852" s="24"/>
      <c r="AA852" s="24"/>
      <c r="AB852" s="24"/>
      <c r="AC852" s="22"/>
      <c r="AD852" s="22"/>
      <c r="AE852" s="22"/>
      <c r="AF852" s="22"/>
      <c r="AG852" s="22"/>
      <c r="AH852" s="22"/>
      <c r="AI852" s="22"/>
      <c r="AJ852" s="22"/>
      <c r="AK852" s="22"/>
      <c r="AL852" s="22"/>
      <c r="AM852" s="22"/>
      <c r="AN852" s="22"/>
      <c r="AO852" s="26">
        <f t="shared" si="27"/>
        <v>0</v>
      </c>
    </row>
    <row r="853" spans="1:41" ht="11.85" customHeight="1">
      <c r="A853" s="13"/>
      <c r="B853" s="21"/>
      <c r="C853" s="22"/>
      <c r="D853" s="22"/>
      <c r="E853" s="22"/>
      <c r="F853" s="3"/>
      <c r="G853" s="12"/>
      <c r="H853" s="3"/>
      <c r="I853" s="13">
        <f t="shared" si="26"/>
        <v>112</v>
      </c>
      <c r="J853" s="16"/>
      <c r="K853" s="16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23"/>
      <c r="Y853" s="24"/>
      <c r="Z853" s="24"/>
      <c r="AA853" s="24"/>
      <c r="AB853" s="24"/>
      <c r="AC853" s="22"/>
      <c r="AD853" s="22"/>
      <c r="AE853" s="22"/>
      <c r="AF853" s="22"/>
      <c r="AG853" s="22"/>
      <c r="AH853" s="22"/>
      <c r="AI853" s="22"/>
      <c r="AJ853" s="22"/>
      <c r="AK853" s="22"/>
      <c r="AL853" s="22"/>
      <c r="AM853" s="22"/>
      <c r="AN853" s="22"/>
      <c r="AO853" s="26">
        <f t="shared" si="27"/>
        <v>0</v>
      </c>
    </row>
    <row r="854" spans="1:41" ht="11.85" customHeight="1">
      <c r="A854" s="13"/>
      <c r="B854" s="21"/>
      <c r="C854" s="22"/>
      <c r="D854" s="22"/>
      <c r="E854" s="22"/>
      <c r="F854" s="3"/>
      <c r="G854" s="12"/>
      <c r="H854" s="3"/>
      <c r="I854" s="13">
        <f t="shared" si="26"/>
        <v>112</v>
      </c>
      <c r="J854" s="16"/>
      <c r="K854" s="16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23"/>
      <c r="Y854" s="24"/>
      <c r="Z854" s="24"/>
      <c r="AA854" s="24"/>
      <c r="AB854" s="24"/>
      <c r="AC854" s="22"/>
      <c r="AD854" s="22"/>
      <c r="AE854" s="22"/>
      <c r="AF854" s="22"/>
      <c r="AG854" s="22"/>
      <c r="AH854" s="22"/>
      <c r="AI854" s="22"/>
      <c r="AJ854" s="22"/>
      <c r="AK854" s="22"/>
      <c r="AL854" s="22"/>
      <c r="AM854" s="22"/>
      <c r="AN854" s="22"/>
      <c r="AO854" s="26">
        <f t="shared" si="27"/>
        <v>0</v>
      </c>
    </row>
    <row r="855" spans="1:41" ht="11.85" customHeight="1">
      <c r="A855" s="13"/>
      <c r="B855" s="21"/>
      <c r="C855" s="22"/>
      <c r="D855" s="22"/>
      <c r="E855" s="22"/>
      <c r="F855" s="3"/>
      <c r="G855" s="12"/>
      <c r="H855" s="3"/>
      <c r="I855" s="13">
        <f t="shared" si="26"/>
        <v>112</v>
      </c>
      <c r="J855" s="16"/>
      <c r="K855" s="16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23"/>
      <c r="Y855" s="24"/>
      <c r="Z855" s="24"/>
      <c r="AA855" s="24"/>
      <c r="AB855" s="24"/>
      <c r="AC855" s="22"/>
      <c r="AD855" s="22"/>
      <c r="AE855" s="22"/>
      <c r="AF855" s="22"/>
      <c r="AG855" s="22"/>
      <c r="AH855" s="22"/>
      <c r="AI855" s="22"/>
      <c r="AJ855" s="22"/>
      <c r="AK855" s="22"/>
      <c r="AL855" s="22"/>
      <c r="AM855" s="22"/>
      <c r="AN855" s="22"/>
      <c r="AO855" s="26">
        <f t="shared" si="27"/>
        <v>0</v>
      </c>
    </row>
    <row r="856" spans="1:41" ht="11.85" customHeight="1">
      <c r="A856" s="13"/>
      <c r="B856" s="21"/>
      <c r="C856" s="22"/>
      <c r="D856" s="22"/>
      <c r="E856" s="22"/>
      <c r="F856" s="3"/>
      <c r="G856" s="12"/>
      <c r="H856" s="3"/>
      <c r="I856" s="13">
        <f t="shared" si="26"/>
        <v>112</v>
      </c>
      <c r="J856" s="16"/>
      <c r="K856" s="16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23"/>
      <c r="Y856" s="24"/>
      <c r="Z856" s="24"/>
      <c r="AA856" s="24"/>
      <c r="AB856" s="24"/>
      <c r="AC856" s="22"/>
      <c r="AD856" s="22"/>
      <c r="AE856" s="22"/>
      <c r="AF856" s="22"/>
      <c r="AG856" s="22"/>
      <c r="AH856" s="22"/>
      <c r="AI856" s="22"/>
      <c r="AJ856" s="22"/>
      <c r="AK856" s="22"/>
      <c r="AL856" s="22"/>
      <c r="AM856" s="22"/>
      <c r="AN856" s="22"/>
      <c r="AO856" s="26">
        <f t="shared" si="27"/>
        <v>0</v>
      </c>
    </row>
    <row r="857" spans="1:41" ht="11.85" customHeight="1">
      <c r="A857" s="13"/>
      <c r="B857" s="21"/>
      <c r="C857" s="22"/>
      <c r="D857" s="22"/>
      <c r="E857" s="22"/>
      <c r="F857" s="3"/>
      <c r="G857" s="12"/>
      <c r="H857" s="3"/>
      <c r="I857" s="13">
        <f t="shared" si="26"/>
        <v>112</v>
      </c>
      <c r="J857" s="16"/>
      <c r="K857" s="16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23"/>
      <c r="Y857" s="24"/>
      <c r="Z857" s="24"/>
      <c r="AA857" s="24"/>
      <c r="AB857" s="24"/>
      <c r="AC857" s="22"/>
      <c r="AD857" s="22"/>
      <c r="AE857" s="22"/>
      <c r="AF857" s="22"/>
      <c r="AG857" s="22"/>
      <c r="AH857" s="22"/>
      <c r="AI857" s="22"/>
      <c r="AJ857" s="22"/>
      <c r="AK857" s="22"/>
      <c r="AL857" s="22"/>
      <c r="AM857" s="22"/>
      <c r="AN857" s="22"/>
      <c r="AO857" s="26">
        <f t="shared" si="27"/>
        <v>0</v>
      </c>
    </row>
    <row r="858" spans="1:41" ht="11.85" customHeight="1">
      <c r="A858" s="13"/>
      <c r="B858" s="21"/>
      <c r="C858" s="22"/>
      <c r="D858" s="22"/>
      <c r="E858" s="22"/>
      <c r="F858" s="3"/>
      <c r="G858" s="12"/>
      <c r="H858" s="3"/>
      <c r="I858" s="13">
        <f t="shared" si="26"/>
        <v>112</v>
      </c>
      <c r="J858" s="16"/>
      <c r="K858" s="16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23"/>
      <c r="Y858" s="24"/>
      <c r="Z858" s="24"/>
      <c r="AA858" s="24"/>
      <c r="AB858" s="24"/>
      <c r="AC858" s="22"/>
      <c r="AD858" s="22"/>
      <c r="AE858" s="22"/>
      <c r="AF858" s="22"/>
      <c r="AG858" s="22"/>
      <c r="AH858" s="22"/>
      <c r="AI858" s="22"/>
      <c r="AJ858" s="22"/>
      <c r="AK858" s="22"/>
      <c r="AL858" s="22"/>
      <c r="AM858" s="22"/>
      <c r="AN858" s="22"/>
      <c r="AO858" s="26">
        <f t="shared" si="27"/>
        <v>0</v>
      </c>
    </row>
    <row r="859" spans="1:41" ht="11.85" customHeight="1">
      <c r="A859" s="13"/>
      <c r="B859" s="21"/>
      <c r="C859" s="22"/>
      <c r="D859" s="22"/>
      <c r="E859" s="22"/>
      <c r="F859" s="3"/>
      <c r="G859" s="12"/>
      <c r="H859" s="3"/>
      <c r="I859" s="13">
        <f t="shared" si="26"/>
        <v>112</v>
      </c>
      <c r="J859" s="16"/>
      <c r="K859" s="16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23"/>
      <c r="Y859" s="24"/>
      <c r="Z859" s="24"/>
      <c r="AA859" s="24"/>
      <c r="AB859" s="24"/>
      <c r="AC859" s="22"/>
      <c r="AD859" s="22"/>
      <c r="AE859" s="22"/>
      <c r="AF859" s="22"/>
      <c r="AG859" s="22"/>
      <c r="AH859" s="22"/>
      <c r="AI859" s="22"/>
      <c r="AJ859" s="22"/>
      <c r="AK859" s="22"/>
      <c r="AL859" s="22"/>
      <c r="AM859" s="22"/>
      <c r="AN859" s="22"/>
      <c r="AO859" s="26">
        <f t="shared" si="27"/>
        <v>0</v>
      </c>
    </row>
    <row r="860" spans="1:41" ht="11.85" customHeight="1">
      <c r="A860" s="13"/>
      <c r="B860" s="21"/>
      <c r="C860" s="22"/>
      <c r="D860" s="22"/>
      <c r="E860" s="22"/>
      <c r="F860" s="3"/>
      <c r="G860" s="12"/>
      <c r="H860" s="3"/>
      <c r="I860" s="13">
        <f t="shared" si="26"/>
        <v>112</v>
      </c>
      <c r="J860" s="16"/>
      <c r="K860" s="16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23"/>
      <c r="Y860" s="24"/>
      <c r="Z860" s="24"/>
      <c r="AA860" s="24"/>
      <c r="AB860" s="24"/>
      <c r="AC860" s="22"/>
      <c r="AD860" s="22"/>
      <c r="AE860" s="22"/>
      <c r="AF860" s="22"/>
      <c r="AG860" s="22"/>
      <c r="AH860" s="22"/>
      <c r="AI860" s="22"/>
      <c r="AJ860" s="22"/>
      <c r="AK860" s="22"/>
      <c r="AL860" s="22"/>
      <c r="AM860" s="22"/>
      <c r="AN860" s="22"/>
      <c r="AO860" s="26">
        <f t="shared" si="27"/>
        <v>0</v>
      </c>
    </row>
    <row r="861" spans="1:41" ht="11.85" customHeight="1">
      <c r="A861" s="13"/>
      <c r="B861" s="21"/>
      <c r="C861" s="22"/>
      <c r="D861" s="22"/>
      <c r="E861" s="22"/>
      <c r="F861" s="3"/>
      <c r="G861" s="12"/>
      <c r="H861" s="3"/>
      <c r="I861" s="13">
        <f t="shared" si="26"/>
        <v>112</v>
      </c>
      <c r="J861" s="16"/>
      <c r="K861" s="16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23"/>
      <c r="Y861" s="24"/>
      <c r="Z861" s="24"/>
      <c r="AA861" s="24"/>
      <c r="AB861" s="24"/>
      <c r="AC861" s="22"/>
      <c r="AD861" s="22"/>
      <c r="AE861" s="22"/>
      <c r="AF861" s="22"/>
      <c r="AG861" s="22"/>
      <c r="AH861" s="22"/>
      <c r="AI861" s="22"/>
      <c r="AJ861" s="22"/>
      <c r="AK861" s="22"/>
      <c r="AL861" s="22"/>
      <c r="AM861" s="22"/>
      <c r="AN861" s="22"/>
      <c r="AO861" s="26">
        <f t="shared" si="27"/>
        <v>0</v>
      </c>
    </row>
    <row r="862" spans="1:41" ht="11.85" customHeight="1">
      <c r="A862" s="13"/>
      <c r="B862" s="21"/>
      <c r="C862" s="22"/>
      <c r="D862" s="22"/>
      <c r="E862" s="22"/>
      <c r="F862" s="3"/>
      <c r="G862" s="12"/>
      <c r="H862" s="3"/>
      <c r="I862" s="13">
        <f t="shared" si="26"/>
        <v>112</v>
      </c>
      <c r="J862" s="16"/>
      <c r="K862" s="16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23"/>
      <c r="Y862" s="24"/>
      <c r="Z862" s="24"/>
      <c r="AA862" s="24"/>
      <c r="AB862" s="24"/>
      <c r="AC862" s="22"/>
      <c r="AD862" s="22"/>
      <c r="AE862" s="22"/>
      <c r="AF862" s="22"/>
      <c r="AG862" s="22"/>
      <c r="AH862" s="22"/>
      <c r="AI862" s="22"/>
      <c r="AJ862" s="22"/>
      <c r="AK862" s="22"/>
      <c r="AL862" s="22"/>
      <c r="AM862" s="22"/>
      <c r="AN862" s="22"/>
      <c r="AO862" s="26">
        <f t="shared" si="27"/>
        <v>0</v>
      </c>
    </row>
    <row r="863" spans="1:41" ht="11.85" customHeight="1">
      <c r="A863" s="13"/>
      <c r="B863" s="21"/>
      <c r="C863" s="22"/>
      <c r="D863" s="22"/>
      <c r="E863" s="22"/>
      <c r="F863" s="3"/>
      <c r="G863" s="12"/>
      <c r="H863" s="3"/>
      <c r="I863" s="13">
        <f t="shared" si="26"/>
        <v>112</v>
      </c>
      <c r="J863" s="16"/>
      <c r="K863" s="16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23"/>
      <c r="Y863" s="24"/>
      <c r="Z863" s="24"/>
      <c r="AA863" s="24"/>
      <c r="AB863" s="24"/>
      <c r="AC863" s="22"/>
      <c r="AD863" s="22"/>
      <c r="AE863" s="22"/>
      <c r="AF863" s="22"/>
      <c r="AG863" s="22"/>
      <c r="AH863" s="22"/>
      <c r="AI863" s="22"/>
      <c r="AJ863" s="22"/>
      <c r="AK863" s="22"/>
      <c r="AL863" s="22"/>
      <c r="AM863" s="22"/>
      <c r="AN863" s="22"/>
      <c r="AO863" s="26">
        <f t="shared" si="27"/>
        <v>0</v>
      </c>
    </row>
    <row r="864" spans="1:41" ht="11.85" customHeight="1">
      <c r="A864" s="13"/>
      <c r="B864" s="21"/>
      <c r="C864" s="22"/>
      <c r="D864" s="22"/>
      <c r="E864" s="22"/>
      <c r="F864" s="3"/>
      <c r="G864" s="12"/>
      <c r="H864" s="3"/>
      <c r="I864" s="13">
        <f t="shared" si="26"/>
        <v>112</v>
      </c>
      <c r="J864" s="16"/>
      <c r="K864" s="16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23"/>
      <c r="Y864" s="24"/>
      <c r="Z864" s="24"/>
      <c r="AA864" s="24"/>
      <c r="AB864" s="24"/>
      <c r="AC864" s="22"/>
      <c r="AD864" s="22"/>
      <c r="AE864" s="22"/>
      <c r="AF864" s="22"/>
      <c r="AG864" s="22"/>
      <c r="AH864" s="22"/>
      <c r="AI864" s="22"/>
      <c r="AJ864" s="22"/>
      <c r="AK864" s="22"/>
      <c r="AL864" s="22"/>
      <c r="AM864" s="22"/>
      <c r="AN864" s="22"/>
      <c r="AO864" s="26">
        <f t="shared" si="27"/>
        <v>0</v>
      </c>
    </row>
    <row r="865" spans="1:41" ht="11.85" customHeight="1">
      <c r="A865" s="13"/>
      <c r="B865" s="21"/>
      <c r="C865" s="22"/>
      <c r="D865" s="22"/>
      <c r="E865" s="22"/>
      <c r="F865" s="3"/>
      <c r="G865" s="12"/>
      <c r="H865" s="3"/>
      <c r="I865" s="13">
        <f t="shared" si="26"/>
        <v>112</v>
      </c>
      <c r="J865" s="16"/>
      <c r="K865" s="16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23"/>
      <c r="Y865" s="24"/>
      <c r="Z865" s="24"/>
      <c r="AA865" s="24"/>
      <c r="AB865" s="24"/>
      <c r="AC865" s="22"/>
      <c r="AD865" s="22"/>
      <c r="AE865" s="22"/>
      <c r="AF865" s="22"/>
      <c r="AG865" s="22"/>
      <c r="AH865" s="22"/>
      <c r="AI865" s="22"/>
      <c r="AJ865" s="22"/>
      <c r="AK865" s="22"/>
      <c r="AL865" s="22"/>
      <c r="AM865" s="22"/>
      <c r="AN865" s="22"/>
      <c r="AO865" s="26">
        <f t="shared" si="27"/>
        <v>0</v>
      </c>
    </row>
    <row r="866" spans="1:41" ht="11.85" customHeight="1">
      <c r="A866" s="13"/>
      <c r="B866" s="21"/>
      <c r="C866" s="22"/>
      <c r="D866" s="22"/>
      <c r="E866" s="22"/>
      <c r="F866" s="3"/>
      <c r="G866" s="12"/>
      <c r="H866" s="3"/>
      <c r="I866" s="13">
        <f t="shared" si="26"/>
        <v>112</v>
      </c>
      <c r="J866" s="16"/>
      <c r="K866" s="16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23"/>
      <c r="Y866" s="24"/>
      <c r="Z866" s="24"/>
      <c r="AA866" s="24"/>
      <c r="AB866" s="24"/>
      <c r="AC866" s="22"/>
      <c r="AD866" s="22"/>
      <c r="AE866" s="22"/>
      <c r="AF866" s="22"/>
      <c r="AG866" s="22"/>
      <c r="AH866" s="22"/>
      <c r="AI866" s="22"/>
      <c r="AJ866" s="22"/>
      <c r="AK866" s="22"/>
      <c r="AL866" s="22"/>
      <c r="AM866" s="22"/>
      <c r="AN866" s="22"/>
      <c r="AO866" s="26">
        <f t="shared" si="27"/>
        <v>0</v>
      </c>
    </row>
    <row r="867" spans="1:41" ht="11.85" customHeight="1">
      <c r="A867" s="13"/>
      <c r="B867" s="21"/>
      <c r="C867" s="22"/>
      <c r="D867" s="22"/>
      <c r="E867" s="22"/>
      <c r="F867" s="3"/>
      <c r="G867" s="12"/>
      <c r="H867" s="3"/>
      <c r="I867" s="13">
        <f t="shared" si="26"/>
        <v>112</v>
      </c>
      <c r="J867" s="16"/>
      <c r="K867" s="16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23"/>
      <c r="Y867" s="24"/>
      <c r="Z867" s="24"/>
      <c r="AA867" s="24"/>
      <c r="AB867" s="24"/>
      <c r="AC867" s="22"/>
      <c r="AD867" s="22"/>
      <c r="AE867" s="22"/>
      <c r="AF867" s="22"/>
      <c r="AG867" s="22"/>
      <c r="AH867" s="22"/>
      <c r="AI867" s="22"/>
      <c r="AJ867" s="22"/>
      <c r="AK867" s="22"/>
      <c r="AL867" s="22"/>
      <c r="AM867" s="22"/>
      <c r="AN867" s="22"/>
      <c r="AO867" s="26">
        <f t="shared" si="27"/>
        <v>0</v>
      </c>
    </row>
    <row r="868" spans="1:41" ht="11.85" customHeight="1">
      <c r="A868" s="13"/>
      <c r="B868" s="21"/>
      <c r="C868" s="22"/>
      <c r="D868" s="22"/>
      <c r="E868" s="22"/>
      <c r="F868" s="3"/>
      <c r="G868" s="12"/>
      <c r="H868" s="3"/>
      <c r="I868" s="13">
        <f t="shared" si="26"/>
        <v>112</v>
      </c>
      <c r="J868" s="16"/>
      <c r="K868" s="16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23"/>
      <c r="Y868" s="24"/>
      <c r="Z868" s="24"/>
      <c r="AA868" s="24"/>
      <c r="AB868" s="24"/>
      <c r="AC868" s="22"/>
      <c r="AD868" s="22"/>
      <c r="AE868" s="22"/>
      <c r="AF868" s="22"/>
      <c r="AG868" s="22"/>
      <c r="AH868" s="22"/>
      <c r="AI868" s="22"/>
      <c r="AJ868" s="22"/>
      <c r="AK868" s="22"/>
      <c r="AL868" s="22"/>
      <c r="AM868" s="22"/>
      <c r="AN868" s="22"/>
      <c r="AO868" s="26">
        <f t="shared" si="27"/>
        <v>0</v>
      </c>
    </row>
    <row r="869" spans="1:41" ht="11.85" customHeight="1">
      <c r="A869" s="13"/>
      <c r="B869" s="21"/>
      <c r="C869" s="22"/>
      <c r="D869" s="22"/>
      <c r="E869" s="22"/>
      <c r="F869" s="3"/>
      <c r="G869" s="12"/>
      <c r="H869" s="3"/>
      <c r="I869" s="13">
        <f t="shared" si="26"/>
        <v>112</v>
      </c>
      <c r="J869" s="16"/>
      <c r="K869" s="16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23"/>
      <c r="Y869" s="24"/>
      <c r="Z869" s="24"/>
      <c r="AA869" s="24"/>
      <c r="AB869" s="24"/>
      <c r="AC869" s="22"/>
      <c r="AD869" s="22"/>
      <c r="AE869" s="22"/>
      <c r="AF869" s="22"/>
      <c r="AG869" s="22"/>
      <c r="AH869" s="22"/>
      <c r="AI869" s="22"/>
      <c r="AJ869" s="22"/>
      <c r="AK869" s="22"/>
      <c r="AL869" s="22"/>
      <c r="AM869" s="22"/>
      <c r="AN869" s="22"/>
      <c r="AO869" s="26">
        <f t="shared" si="27"/>
        <v>0</v>
      </c>
    </row>
    <row r="870" spans="1:41" ht="11.85" customHeight="1">
      <c r="A870" s="13"/>
      <c r="B870" s="21"/>
      <c r="C870" s="22"/>
      <c r="D870" s="22"/>
      <c r="E870" s="22"/>
      <c r="F870" s="3"/>
      <c r="G870" s="12"/>
      <c r="H870" s="3"/>
      <c r="I870" s="13">
        <f t="shared" si="26"/>
        <v>112</v>
      </c>
      <c r="J870" s="16"/>
      <c r="K870" s="16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23"/>
      <c r="Y870" s="24"/>
      <c r="Z870" s="24"/>
      <c r="AA870" s="24"/>
      <c r="AB870" s="24"/>
      <c r="AC870" s="22"/>
      <c r="AD870" s="22"/>
      <c r="AE870" s="22"/>
      <c r="AF870" s="22"/>
      <c r="AG870" s="22"/>
      <c r="AH870" s="22"/>
      <c r="AI870" s="22"/>
      <c r="AJ870" s="22"/>
      <c r="AK870" s="22"/>
      <c r="AL870" s="22"/>
      <c r="AM870" s="22"/>
      <c r="AN870" s="22"/>
      <c r="AO870" s="26">
        <f t="shared" si="27"/>
        <v>0</v>
      </c>
    </row>
    <row r="871" spans="1:41" ht="11.85" customHeight="1">
      <c r="A871" s="13"/>
      <c r="B871" s="21"/>
      <c r="C871" s="22"/>
      <c r="D871" s="22"/>
      <c r="E871" s="22"/>
      <c r="F871" s="3"/>
      <c r="G871" s="12"/>
      <c r="H871" s="3"/>
      <c r="I871" s="13">
        <f t="shared" si="26"/>
        <v>112</v>
      </c>
      <c r="J871" s="16"/>
      <c r="K871" s="16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23"/>
      <c r="Y871" s="24"/>
      <c r="Z871" s="24"/>
      <c r="AA871" s="24"/>
      <c r="AB871" s="24"/>
      <c r="AC871" s="22"/>
      <c r="AD871" s="22"/>
      <c r="AE871" s="22"/>
      <c r="AF871" s="22"/>
      <c r="AG871" s="22"/>
      <c r="AH871" s="22"/>
      <c r="AI871" s="22"/>
      <c r="AJ871" s="22"/>
      <c r="AK871" s="22"/>
      <c r="AL871" s="22"/>
      <c r="AM871" s="22"/>
      <c r="AN871" s="22"/>
      <c r="AO871" s="26">
        <f t="shared" si="27"/>
        <v>0</v>
      </c>
    </row>
    <row r="872" spans="1:41" ht="11.85" customHeight="1">
      <c r="A872" s="13"/>
      <c r="B872" s="21"/>
      <c r="C872" s="22"/>
      <c r="D872" s="22"/>
      <c r="E872" s="22"/>
      <c r="F872" s="3"/>
      <c r="G872" s="12"/>
      <c r="H872" s="3"/>
      <c r="I872" s="13">
        <f t="shared" si="26"/>
        <v>112</v>
      </c>
      <c r="J872" s="16"/>
      <c r="K872" s="16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23"/>
      <c r="Y872" s="24"/>
      <c r="Z872" s="24"/>
      <c r="AA872" s="24"/>
      <c r="AB872" s="24"/>
      <c r="AC872" s="22"/>
      <c r="AD872" s="22"/>
      <c r="AE872" s="22"/>
      <c r="AF872" s="22"/>
      <c r="AG872" s="22"/>
      <c r="AH872" s="22"/>
      <c r="AI872" s="22"/>
      <c r="AJ872" s="22"/>
      <c r="AK872" s="22"/>
      <c r="AL872" s="22"/>
      <c r="AM872" s="22"/>
      <c r="AN872" s="22"/>
      <c r="AO872" s="26">
        <f t="shared" si="27"/>
        <v>0</v>
      </c>
    </row>
    <row r="873" spans="1:41" ht="11.85" customHeight="1">
      <c r="A873" s="13"/>
      <c r="B873" s="21"/>
      <c r="C873" s="22"/>
      <c r="D873" s="22"/>
      <c r="E873" s="22"/>
      <c r="F873" s="3"/>
      <c r="G873" s="12"/>
      <c r="H873" s="3"/>
      <c r="I873" s="13">
        <f t="shared" si="26"/>
        <v>112</v>
      </c>
      <c r="J873" s="16"/>
      <c r="K873" s="16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23"/>
      <c r="Y873" s="24"/>
      <c r="Z873" s="24"/>
      <c r="AA873" s="24"/>
      <c r="AB873" s="24"/>
      <c r="AC873" s="22"/>
      <c r="AD873" s="22"/>
      <c r="AE873" s="22"/>
      <c r="AF873" s="22"/>
      <c r="AG873" s="22"/>
      <c r="AH873" s="22"/>
      <c r="AI873" s="22"/>
      <c r="AJ873" s="22"/>
      <c r="AK873" s="22"/>
      <c r="AL873" s="22"/>
      <c r="AM873" s="22"/>
      <c r="AN873" s="22"/>
      <c r="AO873" s="26">
        <f t="shared" si="27"/>
        <v>0</v>
      </c>
    </row>
    <row r="874" spans="1:41" ht="11.85" customHeight="1">
      <c r="A874" s="13"/>
      <c r="B874" s="21"/>
      <c r="C874" s="22"/>
      <c r="D874" s="22"/>
      <c r="E874" s="22"/>
      <c r="F874" s="3"/>
      <c r="G874" s="12"/>
      <c r="H874" s="3"/>
      <c r="I874" s="13">
        <f t="shared" si="26"/>
        <v>112</v>
      </c>
      <c r="J874" s="16"/>
      <c r="K874" s="16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23"/>
      <c r="Y874" s="24"/>
      <c r="Z874" s="24"/>
      <c r="AA874" s="24"/>
      <c r="AB874" s="24"/>
      <c r="AC874" s="22"/>
      <c r="AD874" s="22"/>
      <c r="AE874" s="22"/>
      <c r="AF874" s="22"/>
      <c r="AG874" s="22"/>
      <c r="AH874" s="22"/>
      <c r="AI874" s="22"/>
      <c r="AJ874" s="22"/>
      <c r="AK874" s="22"/>
      <c r="AL874" s="22"/>
      <c r="AM874" s="22"/>
      <c r="AN874" s="22"/>
      <c r="AO874" s="26">
        <f t="shared" si="27"/>
        <v>0</v>
      </c>
    </row>
    <row r="875" spans="1:41" ht="11.85" customHeight="1">
      <c r="A875" s="13"/>
      <c r="B875" s="21"/>
      <c r="C875" s="22"/>
      <c r="D875" s="22"/>
      <c r="E875" s="22"/>
      <c r="F875" s="3"/>
      <c r="G875" s="12"/>
      <c r="H875" s="3"/>
      <c r="I875" s="13">
        <f t="shared" si="26"/>
        <v>112</v>
      </c>
      <c r="J875" s="16"/>
      <c r="K875" s="16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23"/>
      <c r="Y875" s="24"/>
      <c r="Z875" s="24"/>
      <c r="AA875" s="24"/>
      <c r="AB875" s="24"/>
      <c r="AC875" s="22"/>
      <c r="AD875" s="22"/>
      <c r="AE875" s="22"/>
      <c r="AF875" s="22"/>
      <c r="AG875" s="22"/>
      <c r="AH875" s="22"/>
      <c r="AI875" s="22"/>
      <c r="AJ875" s="22"/>
      <c r="AK875" s="22"/>
      <c r="AL875" s="22"/>
      <c r="AM875" s="22"/>
      <c r="AN875" s="22"/>
      <c r="AO875" s="26">
        <f t="shared" si="27"/>
        <v>0</v>
      </c>
    </row>
    <row r="876" spans="1:41" ht="11.85" customHeight="1">
      <c r="A876" s="13"/>
      <c r="B876" s="21"/>
      <c r="C876" s="22"/>
      <c r="D876" s="22"/>
      <c r="E876" s="22"/>
      <c r="F876" s="3"/>
      <c r="G876" s="12"/>
      <c r="H876" s="3"/>
      <c r="I876" s="13">
        <f t="shared" si="26"/>
        <v>112</v>
      </c>
      <c r="J876" s="16"/>
      <c r="K876" s="16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23"/>
      <c r="Y876" s="24"/>
      <c r="Z876" s="24"/>
      <c r="AA876" s="24"/>
      <c r="AB876" s="24"/>
      <c r="AC876" s="22"/>
      <c r="AD876" s="22"/>
      <c r="AE876" s="22"/>
      <c r="AF876" s="22"/>
      <c r="AG876" s="22"/>
      <c r="AH876" s="22"/>
      <c r="AI876" s="22"/>
      <c r="AJ876" s="22"/>
      <c r="AK876" s="22"/>
      <c r="AL876" s="22"/>
      <c r="AM876" s="22"/>
      <c r="AN876" s="22"/>
      <c r="AO876" s="26">
        <f t="shared" si="27"/>
        <v>0</v>
      </c>
    </row>
    <row r="877" spans="1:41" ht="11.85" customHeight="1">
      <c r="A877" s="13"/>
      <c r="B877" s="21"/>
      <c r="C877" s="22"/>
      <c r="D877" s="22"/>
      <c r="E877" s="22"/>
      <c r="F877" s="3"/>
      <c r="G877" s="12"/>
      <c r="H877" s="3"/>
      <c r="I877" s="13">
        <f t="shared" si="26"/>
        <v>112</v>
      </c>
      <c r="J877" s="16"/>
      <c r="K877" s="16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23"/>
      <c r="Y877" s="24"/>
      <c r="Z877" s="24"/>
      <c r="AA877" s="24"/>
      <c r="AB877" s="24"/>
      <c r="AC877" s="22"/>
      <c r="AD877" s="22"/>
      <c r="AE877" s="22"/>
      <c r="AF877" s="22"/>
      <c r="AG877" s="22"/>
      <c r="AH877" s="22"/>
      <c r="AI877" s="22"/>
      <c r="AJ877" s="22"/>
      <c r="AK877" s="22"/>
      <c r="AL877" s="22"/>
      <c r="AM877" s="22"/>
      <c r="AN877" s="22"/>
      <c r="AO877" s="26">
        <f t="shared" si="27"/>
        <v>0</v>
      </c>
    </row>
    <row r="878" spans="1:41" ht="11.85" customHeight="1">
      <c r="A878" s="13"/>
      <c r="B878" s="21"/>
      <c r="C878" s="22"/>
      <c r="D878" s="22"/>
      <c r="E878" s="22"/>
      <c r="F878" s="3"/>
      <c r="G878" s="12"/>
      <c r="H878" s="3"/>
      <c r="I878" s="13">
        <f t="shared" si="26"/>
        <v>112</v>
      </c>
      <c r="J878" s="16"/>
      <c r="K878" s="16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23"/>
      <c r="Y878" s="24"/>
      <c r="Z878" s="24"/>
      <c r="AA878" s="24"/>
      <c r="AB878" s="24"/>
      <c r="AC878" s="22"/>
      <c r="AD878" s="22"/>
      <c r="AE878" s="22"/>
      <c r="AF878" s="22"/>
      <c r="AG878" s="22"/>
      <c r="AH878" s="22"/>
      <c r="AI878" s="22"/>
      <c r="AJ878" s="22"/>
      <c r="AK878" s="22"/>
      <c r="AL878" s="22"/>
      <c r="AM878" s="22"/>
      <c r="AN878" s="22"/>
      <c r="AO878" s="26">
        <f t="shared" si="27"/>
        <v>0</v>
      </c>
    </row>
    <row r="879" spans="1:41" ht="11.85" customHeight="1">
      <c r="A879" s="13"/>
      <c r="B879" s="21"/>
      <c r="C879" s="22"/>
      <c r="D879" s="22"/>
      <c r="E879" s="22"/>
      <c r="F879" s="3"/>
      <c r="G879" s="12"/>
      <c r="H879" s="3"/>
      <c r="I879" s="13">
        <f t="shared" si="26"/>
        <v>112</v>
      </c>
      <c r="J879" s="16"/>
      <c r="K879" s="16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23"/>
      <c r="Y879" s="24"/>
      <c r="Z879" s="24"/>
      <c r="AA879" s="24"/>
      <c r="AB879" s="24"/>
      <c r="AC879" s="22"/>
      <c r="AD879" s="22"/>
      <c r="AE879" s="22"/>
      <c r="AF879" s="22"/>
      <c r="AG879" s="22"/>
      <c r="AH879" s="22"/>
      <c r="AI879" s="22"/>
      <c r="AJ879" s="22"/>
      <c r="AK879" s="22"/>
      <c r="AL879" s="22"/>
      <c r="AM879" s="22"/>
      <c r="AN879" s="22"/>
      <c r="AO879" s="26">
        <f t="shared" si="27"/>
        <v>0</v>
      </c>
    </row>
    <row r="880" spans="1:41" ht="11.85" customHeight="1">
      <c r="A880" s="13"/>
      <c r="B880" s="21"/>
      <c r="C880" s="22"/>
      <c r="D880" s="22"/>
      <c r="E880" s="22"/>
      <c r="F880" s="3"/>
      <c r="G880" s="12"/>
      <c r="H880" s="3"/>
      <c r="I880" s="13">
        <f t="shared" si="26"/>
        <v>112</v>
      </c>
      <c r="J880" s="16"/>
      <c r="K880" s="16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23"/>
      <c r="Y880" s="24"/>
      <c r="Z880" s="24"/>
      <c r="AA880" s="24"/>
      <c r="AB880" s="24"/>
      <c r="AC880" s="22"/>
      <c r="AD880" s="22"/>
      <c r="AE880" s="22"/>
      <c r="AF880" s="22"/>
      <c r="AG880" s="22"/>
      <c r="AH880" s="22"/>
      <c r="AI880" s="22"/>
      <c r="AJ880" s="22"/>
      <c r="AK880" s="22"/>
      <c r="AL880" s="22"/>
      <c r="AM880" s="22"/>
      <c r="AN880" s="22"/>
      <c r="AO880" s="26">
        <f t="shared" si="27"/>
        <v>0</v>
      </c>
    </row>
    <row r="881" spans="1:41" ht="11.85" customHeight="1">
      <c r="A881" s="13"/>
      <c r="B881" s="21"/>
      <c r="C881" s="22"/>
      <c r="D881" s="22"/>
      <c r="E881" s="22"/>
      <c r="F881" s="3"/>
      <c r="G881" s="12"/>
      <c r="H881" s="3"/>
      <c r="I881" s="13">
        <f t="shared" si="26"/>
        <v>112</v>
      </c>
      <c r="J881" s="16"/>
      <c r="K881" s="16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23"/>
      <c r="Y881" s="24"/>
      <c r="Z881" s="24"/>
      <c r="AA881" s="24"/>
      <c r="AB881" s="24"/>
      <c r="AC881" s="22"/>
      <c r="AD881" s="22"/>
      <c r="AE881" s="22"/>
      <c r="AF881" s="22"/>
      <c r="AG881" s="22"/>
      <c r="AH881" s="22"/>
      <c r="AI881" s="22"/>
      <c r="AJ881" s="22"/>
      <c r="AK881" s="22"/>
      <c r="AL881" s="22"/>
      <c r="AM881" s="22"/>
      <c r="AN881" s="22"/>
      <c r="AO881" s="26">
        <f t="shared" si="27"/>
        <v>0</v>
      </c>
    </row>
    <row r="882" spans="1:41" ht="11.85" customHeight="1">
      <c r="A882" s="13"/>
      <c r="B882" s="21"/>
      <c r="C882" s="22"/>
      <c r="D882" s="22"/>
      <c r="E882" s="22"/>
      <c r="F882" s="3"/>
      <c r="G882" s="12"/>
      <c r="H882" s="3"/>
      <c r="I882" s="13">
        <f t="shared" si="26"/>
        <v>112</v>
      </c>
      <c r="J882" s="16"/>
      <c r="K882" s="16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23"/>
      <c r="Y882" s="24"/>
      <c r="Z882" s="24"/>
      <c r="AA882" s="24"/>
      <c r="AB882" s="24"/>
      <c r="AC882" s="22"/>
      <c r="AD882" s="22"/>
      <c r="AE882" s="22"/>
      <c r="AF882" s="22"/>
      <c r="AG882" s="22"/>
      <c r="AH882" s="22"/>
      <c r="AI882" s="22"/>
      <c r="AJ882" s="22"/>
      <c r="AK882" s="22"/>
      <c r="AL882" s="22"/>
      <c r="AM882" s="22"/>
      <c r="AN882" s="22"/>
      <c r="AO882" s="26">
        <f t="shared" si="27"/>
        <v>0</v>
      </c>
    </row>
    <row r="883" spans="1:41" ht="11.85" customHeight="1">
      <c r="A883" s="13"/>
      <c r="B883" s="21"/>
      <c r="C883" s="22"/>
      <c r="D883" s="22"/>
      <c r="E883" s="22"/>
      <c r="F883" s="3"/>
      <c r="G883" s="12"/>
      <c r="H883" s="3"/>
      <c r="I883" s="13">
        <f t="shared" si="26"/>
        <v>112</v>
      </c>
      <c r="J883" s="16"/>
      <c r="K883" s="16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23"/>
      <c r="Y883" s="24"/>
      <c r="Z883" s="24"/>
      <c r="AA883" s="24"/>
      <c r="AB883" s="24"/>
      <c r="AC883" s="22"/>
      <c r="AD883" s="22"/>
      <c r="AE883" s="22"/>
      <c r="AF883" s="22"/>
      <c r="AG883" s="22"/>
      <c r="AH883" s="22"/>
      <c r="AI883" s="22"/>
      <c r="AJ883" s="22"/>
      <c r="AK883" s="22"/>
      <c r="AL883" s="22"/>
      <c r="AM883" s="22"/>
      <c r="AN883" s="22"/>
      <c r="AO883" s="26">
        <f t="shared" si="27"/>
        <v>0</v>
      </c>
    </row>
    <row r="884" spans="1:41" ht="11.85" customHeight="1">
      <c r="A884" s="13"/>
      <c r="B884" s="21"/>
      <c r="C884" s="22"/>
      <c r="D884" s="22"/>
      <c r="E884" s="22"/>
      <c r="F884" s="3"/>
      <c r="G884" s="12"/>
      <c r="H884" s="3"/>
      <c r="I884" s="13">
        <f t="shared" si="26"/>
        <v>112</v>
      </c>
      <c r="J884" s="16"/>
      <c r="K884" s="16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23"/>
      <c r="Y884" s="24"/>
      <c r="Z884" s="24"/>
      <c r="AA884" s="24"/>
      <c r="AB884" s="24"/>
      <c r="AC884" s="22"/>
      <c r="AD884" s="22"/>
      <c r="AE884" s="22"/>
      <c r="AF884" s="22"/>
      <c r="AG884" s="22"/>
      <c r="AH884" s="22"/>
      <c r="AI884" s="22"/>
      <c r="AJ884" s="22"/>
      <c r="AK884" s="22"/>
      <c r="AL884" s="22"/>
      <c r="AM884" s="22"/>
      <c r="AN884" s="22"/>
      <c r="AO884" s="26">
        <f t="shared" si="27"/>
        <v>0</v>
      </c>
    </row>
    <row r="885" spans="1:41" ht="11.85" customHeight="1">
      <c r="A885" s="13"/>
      <c r="B885" s="21"/>
      <c r="C885" s="22"/>
      <c r="D885" s="22"/>
      <c r="E885" s="22"/>
      <c r="F885" s="3"/>
      <c r="G885" s="12"/>
      <c r="H885" s="3"/>
      <c r="I885" s="13">
        <f t="shared" si="26"/>
        <v>112</v>
      </c>
      <c r="J885" s="16"/>
      <c r="K885" s="16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23"/>
      <c r="Y885" s="24"/>
      <c r="Z885" s="24"/>
      <c r="AA885" s="24"/>
      <c r="AB885" s="24"/>
      <c r="AC885" s="22"/>
      <c r="AD885" s="22"/>
      <c r="AE885" s="22"/>
      <c r="AF885" s="22"/>
      <c r="AG885" s="22"/>
      <c r="AH885" s="22"/>
      <c r="AI885" s="22"/>
      <c r="AJ885" s="22"/>
      <c r="AK885" s="22"/>
      <c r="AL885" s="22"/>
      <c r="AM885" s="22"/>
      <c r="AN885" s="22"/>
      <c r="AO885" s="26">
        <f t="shared" si="27"/>
        <v>0</v>
      </c>
    </row>
    <row r="886" spans="1:41" ht="11.85" customHeight="1">
      <c r="A886" s="13"/>
      <c r="B886" s="21"/>
      <c r="C886" s="22"/>
      <c r="D886" s="22"/>
      <c r="E886" s="22"/>
      <c r="F886" s="3"/>
      <c r="G886" s="12"/>
      <c r="H886" s="3"/>
      <c r="I886" s="13">
        <f t="shared" si="26"/>
        <v>112</v>
      </c>
      <c r="J886" s="16"/>
      <c r="K886" s="16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23"/>
      <c r="Y886" s="24"/>
      <c r="Z886" s="24"/>
      <c r="AA886" s="24"/>
      <c r="AB886" s="24"/>
      <c r="AC886" s="22"/>
      <c r="AD886" s="22"/>
      <c r="AE886" s="22"/>
      <c r="AF886" s="22"/>
      <c r="AG886" s="22"/>
      <c r="AH886" s="22"/>
      <c r="AI886" s="22"/>
      <c r="AJ886" s="22"/>
      <c r="AK886" s="22"/>
      <c r="AL886" s="22"/>
      <c r="AM886" s="22"/>
      <c r="AN886" s="22"/>
      <c r="AO886" s="26">
        <f t="shared" si="27"/>
        <v>0</v>
      </c>
    </row>
    <row r="887" spans="1:41" ht="11.85" customHeight="1">
      <c r="A887" s="13"/>
      <c r="B887" s="21"/>
      <c r="C887" s="22"/>
      <c r="D887" s="22"/>
      <c r="E887" s="22"/>
      <c r="F887" s="3"/>
      <c r="G887" s="12"/>
      <c r="H887" s="3"/>
      <c r="I887" s="13">
        <f t="shared" si="26"/>
        <v>112</v>
      </c>
      <c r="J887" s="16"/>
      <c r="K887" s="16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23"/>
      <c r="Y887" s="24"/>
      <c r="Z887" s="24"/>
      <c r="AA887" s="24"/>
      <c r="AB887" s="24"/>
      <c r="AC887" s="22"/>
      <c r="AD887" s="22"/>
      <c r="AE887" s="22"/>
      <c r="AF887" s="22"/>
      <c r="AG887" s="22"/>
      <c r="AH887" s="22"/>
      <c r="AI887" s="22"/>
      <c r="AJ887" s="22"/>
      <c r="AK887" s="22"/>
      <c r="AL887" s="22"/>
      <c r="AM887" s="22"/>
      <c r="AN887" s="22"/>
      <c r="AO887" s="26">
        <f t="shared" si="27"/>
        <v>0</v>
      </c>
    </row>
    <row r="888" spans="1:41" ht="11.85" customHeight="1">
      <c r="A888" s="13"/>
      <c r="B888" s="21"/>
      <c r="C888" s="22"/>
      <c r="D888" s="22"/>
      <c r="E888" s="22"/>
      <c r="F888" s="3"/>
      <c r="G888" s="12"/>
      <c r="H888" s="3"/>
      <c r="I888" s="13">
        <f t="shared" si="26"/>
        <v>112</v>
      </c>
      <c r="J888" s="16"/>
      <c r="K888" s="16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23"/>
      <c r="Y888" s="24"/>
      <c r="Z888" s="24"/>
      <c r="AA888" s="24"/>
      <c r="AB888" s="24"/>
      <c r="AC888" s="22"/>
      <c r="AD888" s="22"/>
      <c r="AE888" s="22"/>
      <c r="AF888" s="22"/>
      <c r="AG888" s="22"/>
      <c r="AH888" s="22"/>
      <c r="AI888" s="22"/>
      <c r="AJ888" s="22"/>
      <c r="AK888" s="22"/>
      <c r="AL888" s="22"/>
      <c r="AM888" s="22"/>
      <c r="AN888" s="22"/>
      <c r="AO888" s="26">
        <f t="shared" si="27"/>
        <v>0</v>
      </c>
    </row>
    <row r="889" spans="1:41" ht="11.85" customHeight="1">
      <c r="A889" s="13"/>
      <c r="B889" s="21"/>
      <c r="C889" s="22"/>
      <c r="D889" s="22"/>
      <c r="E889" s="22"/>
      <c r="F889" s="3"/>
      <c r="G889" s="12"/>
      <c r="H889" s="3"/>
      <c r="I889" s="13">
        <f t="shared" si="26"/>
        <v>112</v>
      </c>
      <c r="J889" s="16"/>
      <c r="K889" s="16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23"/>
      <c r="Y889" s="24"/>
      <c r="Z889" s="24"/>
      <c r="AA889" s="24"/>
      <c r="AB889" s="24"/>
      <c r="AC889" s="22"/>
      <c r="AD889" s="22"/>
      <c r="AE889" s="22"/>
      <c r="AF889" s="22"/>
      <c r="AG889" s="22"/>
      <c r="AH889" s="22"/>
      <c r="AI889" s="22"/>
      <c r="AJ889" s="22"/>
      <c r="AK889" s="22"/>
      <c r="AL889" s="22"/>
      <c r="AM889" s="22"/>
      <c r="AN889" s="22"/>
      <c r="AO889" s="26">
        <f t="shared" si="27"/>
        <v>0</v>
      </c>
    </row>
    <row r="890" spans="1:41" ht="11.85" customHeight="1">
      <c r="A890" s="13"/>
      <c r="B890" s="21"/>
      <c r="C890" s="22"/>
      <c r="D890" s="22"/>
      <c r="E890" s="22"/>
      <c r="F890" s="3"/>
      <c r="G890" s="12"/>
      <c r="H890" s="3"/>
      <c r="I890" s="13">
        <f t="shared" si="26"/>
        <v>112</v>
      </c>
      <c r="J890" s="16"/>
      <c r="K890" s="16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23"/>
      <c r="Y890" s="24"/>
      <c r="Z890" s="24"/>
      <c r="AA890" s="24"/>
      <c r="AB890" s="24"/>
      <c r="AC890" s="22"/>
      <c r="AD890" s="22"/>
      <c r="AE890" s="22"/>
      <c r="AF890" s="22"/>
      <c r="AG890" s="22"/>
      <c r="AH890" s="22"/>
      <c r="AI890" s="22"/>
      <c r="AJ890" s="22"/>
      <c r="AK890" s="22"/>
      <c r="AL890" s="22"/>
      <c r="AM890" s="22"/>
      <c r="AN890" s="22"/>
      <c r="AO890" s="26">
        <f t="shared" si="27"/>
        <v>0</v>
      </c>
    </row>
    <row r="891" spans="1:41" ht="11.85" customHeight="1">
      <c r="A891" s="13"/>
      <c r="B891" s="21"/>
      <c r="C891" s="22"/>
      <c r="D891" s="22"/>
      <c r="E891" s="22"/>
      <c r="F891" s="3"/>
      <c r="G891" s="12"/>
      <c r="H891" s="3"/>
      <c r="I891" s="13">
        <f t="shared" si="26"/>
        <v>112</v>
      </c>
      <c r="J891" s="16"/>
      <c r="K891" s="16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23"/>
      <c r="Y891" s="24"/>
      <c r="Z891" s="24"/>
      <c r="AA891" s="24"/>
      <c r="AB891" s="24"/>
      <c r="AC891" s="22"/>
      <c r="AD891" s="22"/>
      <c r="AE891" s="22"/>
      <c r="AF891" s="22"/>
      <c r="AG891" s="22"/>
      <c r="AH891" s="22"/>
      <c r="AI891" s="22"/>
      <c r="AJ891" s="22"/>
      <c r="AK891" s="22"/>
      <c r="AL891" s="22"/>
      <c r="AM891" s="22"/>
      <c r="AN891" s="22"/>
      <c r="AO891" s="26">
        <f t="shared" si="27"/>
        <v>0</v>
      </c>
    </row>
    <row r="892" spans="1:41" ht="11.85" customHeight="1">
      <c r="A892" s="13"/>
      <c r="B892" s="21"/>
      <c r="C892" s="22"/>
      <c r="D892" s="22"/>
      <c r="E892" s="22"/>
      <c r="F892" s="3"/>
      <c r="G892" s="12"/>
      <c r="H892" s="3"/>
      <c r="I892" s="13">
        <f t="shared" si="26"/>
        <v>112</v>
      </c>
      <c r="J892" s="16"/>
      <c r="K892" s="16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23"/>
      <c r="Y892" s="24"/>
      <c r="Z892" s="24"/>
      <c r="AA892" s="24"/>
      <c r="AB892" s="24"/>
      <c r="AC892" s="22"/>
      <c r="AD892" s="22"/>
      <c r="AE892" s="22"/>
      <c r="AF892" s="22"/>
      <c r="AG892" s="22"/>
      <c r="AH892" s="22"/>
      <c r="AI892" s="22"/>
      <c r="AJ892" s="22"/>
      <c r="AK892" s="22"/>
      <c r="AL892" s="22"/>
      <c r="AM892" s="22"/>
      <c r="AN892" s="22"/>
      <c r="AO892" s="26">
        <f t="shared" si="27"/>
        <v>0</v>
      </c>
    </row>
    <row r="893" spans="1:41" ht="11.85" customHeight="1">
      <c r="A893" s="13"/>
      <c r="B893" s="21"/>
      <c r="C893" s="22"/>
      <c r="D893" s="22"/>
      <c r="E893" s="22"/>
      <c r="F893" s="3"/>
      <c r="G893" s="12"/>
      <c r="H893" s="3"/>
      <c r="I893" s="13">
        <f t="shared" si="26"/>
        <v>112</v>
      </c>
      <c r="J893" s="16"/>
      <c r="K893" s="16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23"/>
      <c r="Y893" s="24"/>
      <c r="Z893" s="24"/>
      <c r="AA893" s="24"/>
      <c r="AB893" s="24"/>
      <c r="AC893" s="22"/>
      <c r="AD893" s="22"/>
      <c r="AE893" s="22"/>
      <c r="AF893" s="22"/>
      <c r="AG893" s="22"/>
      <c r="AH893" s="22"/>
      <c r="AI893" s="22"/>
      <c r="AJ893" s="22"/>
      <c r="AK893" s="22"/>
      <c r="AL893" s="22"/>
      <c r="AM893" s="22"/>
      <c r="AN893" s="22"/>
      <c r="AO893" s="26">
        <f t="shared" si="27"/>
        <v>0</v>
      </c>
    </row>
    <row r="894" spans="1:41" ht="11.85" customHeight="1">
      <c r="A894" s="13"/>
      <c r="B894" s="21"/>
      <c r="C894" s="22"/>
      <c r="D894" s="22"/>
      <c r="E894" s="22"/>
      <c r="F894" s="3"/>
      <c r="G894" s="12"/>
      <c r="H894" s="3"/>
      <c r="I894" s="13">
        <f t="shared" si="26"/>
        <v>112</v>
      </c>
      <c r="J894" s="16"/>
      <c r="K894" s="16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23"/>
      <c r="Y894" s="24"/>
      <c r="Z894" s="24"/>
      <c r="AA894" s="24"/>
      <c r="AB894" s="24"/>
      <c r="AC894" s="22"/>
      <c r="AD894" s="22"/>
      <c r="AE894" s="22"/>
      <c r="AF894" s="22"/>
      <c r="AG894" s="22"/>
      <c r="AH894" s="22"/>
      <c r="AI894" s="22"/>
      <c r="AJ894" s="22"/>
      <c r="AK894" s="22"/>
      <c r="AL894" s="22"/>
      <c r="AM894" s="22"/>
      <c r="AN894" s="22"/>
      <c r="AO894" s="26">
        <f t="shared" si="27"/>
        <v>0</v>
      </c>
    </row>
    <row r="895" spans="1:41" ht="11.85" customHeight="1">
      <c r="A895" s="13"/>
      <c r="B895" s="21"/>
      <c r="C895" s="22"/>
      <c r="D895" s="22"/>
      <c r="E895" s="22"/>
      <c r="F895" s="3"/>
      <c r="G895" s="12"/>
      <c r="H895" s="3"/>
      <c r="I895" s="13">
        <f t="shared" si="26"/>
        <v>112</v>
      </c>
      <c r="J895" s="16"/>
      <c r="K895" s="16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23"/>
      <c r="Y895" s="24"/>
      <c r="Z895" s="24"/>
      <c r="AA895" s="24"/>
      <c r="AB895" s="24"/>
      <c r="AC895" s="22"/>
      <c r="AD895" s="22"/>
      <c r="AE895" s="22"/>
      <c r="AF895" s="22"/>
      <c r="AG895" s="22"/>
      <c r="AH895" s="22"/>
      <c r="AI895" s="22"/>
      <c r="AJ895" s="22"/>
      <c r="AK895" s="22"/>
      <c r="AL895" s="22"/>
      <c r="AM895" s="22"/>
      <c r="AN895" s="22"/>
      <c r="AO895" s="26">
        <f t="shared" si="27"/>
        <v>0</v>
      </c>
    </row>
    <row r="896" spans="1:41" ht="11.85" customHeight="1">
      <c r="A896" s="13"/>
      <c r="B896" s="21"/>
      <c r="C896" s="22"/>
      <c r="D896" s="22"/>
      <c r="E896" s="22"/>
      <c r="F896" s="3"/>
      <c r="G896" s="12"/>
      <c r="H896" s="3"/>
      <c r="I896" s="13">
        <f t="shared" si="26"/>
        <v>112</v>
      </c>
      <c r="J896" s="16"/>
      <c r="K896" s="16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23"/>
      <c r="Y896" s="24"/>
      <c r="Z896" s="24"/>
      <c r="AA896" s="24"/>
      <c r="AB896" s="24"/>
      <c r="AC896" s="22"/>
      <c r="AD896" s="22"/>
      <c r="AE896" s="22"/>
      <c r="AF896" s="22"/>
      <c r="AG896" s="22"/>
      <c r="AH896" s="22"/>
      <c r="AI896" s="22"/>
      <c r="AJ896" s="22"/>
      <c r="AK896" s="22"/>
      <c r="AL896" s="22"/>
      <c r="AM896" s="22"/>
      <c r="AN896" s="22"/>
      <c r="AO896" s="26">
        <f t="shared" si="27"/>
        <v>0</v>
      </c>
    </row>
    <row r="897" spans="1:41" ht="11.85" customHeight="1">
      <c r="A897" s="13"/>
      <c r="B897" s="21"/>
      <c r="C897" s="22"/>
      <c r="D897" s="22"/>
      <c r="E897" s="22"/>
      <c r="F897" s="3"/>
      <c r="G897" s="12"/>
      <c r="H897" s="3"/>
      <c r="I897" s="13">
        <f t="shared" si="26"/>
        <v>112</v>
      </c>
      <c r="J897" s="16"/>
      <c r="K897" s="16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23"/>
      <c r="Y897" s="24"/>
      <c r="Z897" s="24"/>
      <c r="AA897" s="24"/>
      <c r="AB897" s="24"/>
      <c r="AC897" s="22"/>
      <c r="AD897" s="22"/>
      <c r="AE897" s="22"/>
      <c r="AF897" s="22"/>
      <c r="AG897" s="22"/>
      <c r="AH897" s="22"/>
      <c r="AI897" s="22"/>
      <c r="AJ897" s="22"/>
      <c r="AK897" s="22"/>
      <c r="AL897" s="22"/>
      <c r="AM897" s="22"/>
      <c r="AN897" s="22"/>
      <c r="AO897" s="26">
        <f t="shared" si="27"/>
        <v>0</v>
      </c>
    </row>
    <row r="898" spans="1:41" ht="11.85" customHeight="1">
      <c r="A898" s="13"/>
      <c r="B898" s="21"/>
      <c r="C898" s="22"/>
      <c r="D898" s="22"/>
      <c r="E898" s="22"/>
      <c r="F898" s="3"/>
      <c r="G898" s="12"/>
      <c r="H898" s="3"/>
      <c r="I898" s="13">
        <f t="shared" si="26"/>
        <v>112</v>
      </c>
      <c r="J898" s="16"/>
      <c r="K898" s="16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23"/>
      <c r="Y898" s="24"/>
      <c r="Z898" s="24"/>
      <c r="AA898" s="24"/>
      <c r="AB898" s="24"/>
      <c r="AC898" s="22"/>
      <c r="AD898" s="22"/>
      <c r="AE898" s="22"/>
      <c r="AF898" s="22"/>
      <c r="AG898" s="22"/>
      <c r="AH898" s="22"/>
      <c r="AI898" s="22"/>
      <c r="AJ898" s="22"/>
      <c r="AK898" s="22"/>
      <c r="AL898" s="22"/>
      <c r="AM898" s="22"/>
      <c r="AN898" s="22"/>
      <c r="AO898" s="26">
        <f t="shared" si="27"/>
        <v>0</v>
      </c>
    </row>
    <row r="899" spans="1:41" ht="11.85" customHeight="1">
      <c r="A899" s="13"/>
      <c r="B899" s="21"/>
      <c r="C899" s="22"/>
      <c r="D899" s="22"/>
      <c r="E899" s="22"/>
      <c r="F899" s="3"/>
      <c r="G899" s="12"/>
      <c r="H899" s="3"/>
      <c r="I899" s="13">
        <f t="shared" ref="I899:I962" si="28">(2012)-YEAR(H899)</f>
        <v>112</v>
      </c>
      <c r="J899" s="16"/>
      <c r="K899" s="16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23"/>
      <c r="Y899" s="24"/>
      <c r="Z899" s="24"/>
      <c r="AA899" s="24"/>
      <c r="AB899" s="24"/>
      <c r="AC899" s="22"/>
      <c r="AD899" s="22"/>
      <c r="AE899" s="22"/>
      <c r="AF899" s="22"/>
      <c r="AG899" s="22"/>
      <c r="AH899" s="22"/>
      <c r="AI899" s="22"/>
      <c r="AJ899" s="22"/>
      <c r="AK899" s="22"/>
      <c r="AL899" s="22"/>
      <c r="AM899" s="22"/>
      <c r="AN899" s="22"/>
      <c r="AO899" s="26">
        <f t="shared" si="27"/>
        <v>0</v>
      </c>
    </row>
    <row r="900" spans="1:41" ht="11.85" customHeight="1">
      <c r="A900" s="13"/>
      <c r="B900" s="21"/>
      <c r="C900" s="22"/>
      <c r="D900" s="22"/>
      <c r="E900" s="22"/>
      <c r="F900" s="3"/>
      <c r="G900" s="12"/>
      <c r="H900" s="3"/>
      <c r="I900" s="13">
        <f t="shared" si="28"/>
        <v>112</v>
      </c>
      <c r="J900" s="16"/>
      <c r="K900" s="16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23"/>
      <c r="Y900" s="24"/>
      <c r="Z900" s="24"/>
      <c r="AA900" s="24"/>
      <c r="AB900" s="24"/>
      <c r="AC900" s="22"/>
      <c r="AD900" s="22"/>
      <c r="AE900" s="22"/>
      <c r="AF900" s="22"/>
      <c r="AG900" s="22"/>
      <c r="AH900" s="22"/>
      <c r="AI900" s="22"/>
      <c r="AJ900" s="22"/>
      <c r="AK900" s="22"/>
      <c r="AL900" s="22"/>
      <c r="AM900" s="22"/>
      <c r="AN900" s="22"/>
      <c r="AO900" s="26">
        <f t="shared" si="27"/>
        <v>0</v>
      </c>
    </row>
    <row r="901" spans="1:41" ht="11.85" customHeight="1">
      <c r="A901" s="13"/>
      <c r="B901" s="21"/>
      <c r="C901" s="22"/>
      <c r="D901" s="22"/>
      <c r="E901" s="22"/>
      <c r="F901" s="3"/>
      <c r="G901" s="12"/>
      <c r="H901" s="3"/>
      <c r="I901" s="13">
        <f t="shared" si="28"/>
        <v>112</v>
      </c>
      <c r="J901" s="16"/>
      <c r="K901" s="16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23"/>
      <c r="Y901" s="24"/>
      <c r="Z901" s="24"/>
      <c r="AA901" s="24"/>
      <c r="AB901" s="24"/>
      <c r="AC901" s="22"/>
      <c r="AD901" s="22"/>
      <c r="AE901" s="22"/>
      <c r="AF901" s="22"/>
      <c r="AG901" s="22"/>
      <c r="AH901" s="22"/>
      <c r="AI901" s="22"/>
      <c r="AJ901" s="22"/>
      <c r="AK901" s="22"/>
      <c r="AL901" s="22"/>
      <c r="AM901" s="22"/>
      <c r="AN901" s="22"/>
      <c r="AO901" s="26">
        <f t="shared" ref="AO901:AO964" si="29">SUM(AC901:AN901)</f>
        <v>0</v>
      </c>
    </row>
    <row r="902" spans="1:41" ht="11.85" customHeight="1">
      <c r="A902" s="13"/>
      <c r="B902" s="21"/>
      <c r="C902" s="22"/>
      <c r="D902" s="22"/>
      <c r="E902" s="22"/>
      <c r="F902" s="3"/>
      <c r="G902" s="12"/>
      <c r="H902" s="3"/>
      <c r="I902" s="13">
        <f t="shared" si="28"/>
        <v>112</v>
      </c>
      <c r="J902" s="16"/>
      <c r="K902" s="16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23"/>
      <c r="Y902" s="24"/>
      <c r="Z902" s="24"/>
      <c r="AA902" s="24"/>
      <c r="AB902" s="24"/>
      <c r="AC902" s="22"/>
      <c r="AD902" s="22"/>
      <c r="AE902" s="22"/>
      <c r="AF902" s="22"/>
      <c r="AG902" s="22"/>
      <c r="AH902" s="22"/>
      <c r="AI902" s="22"/>
      <c r="AJ902" s="22"/>
      <c r="AK902" s="22"/>
      <c r="AL902" s="22"/>
      <c r="AM902" s="22"/>
      <c r="AN902" s="22"/>
      <c r="AO902" s="26">
        <f t="shared" si="29"/>
        <v>0</v>
      </c>
    </row>
    <row r="903" spans="1:41" ht="11.85" customHeight="1">
      <c r="A903" s="13"/>
      <c r="B903" s="21"/>
      <c r="C903" s="22"/>
      <c r="D903" s="22"/>
      <c r="E903" s="22"/>
      <c r="F903" s="3"/>
      <c r="G903" s="12"/>
      <c r="H903" s="3"/>
      <c r="I903" s="13">
        <f t="shared" si="28"/>
        <v>112</v>
      </c>
      <c r="J903" s="16"/>
      <c r="K903" s="16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23"/>
      <c r="Y903" s="24"/>
      <c r="Z903" s="24"/>
      <c r="AA903" s="24"/>
      <c r="AB903" s="24"/>
      <c r="AC903" s="22"/>
      <c r="AD903" s="22"/>
      <c r="AE903" s="22"/>
      <c r="AF903" s="22"/>
      <c r="AG903" s="22"/>
      <c r="AH903" s="22"/>
      <c r="AI903" s="22"/>
      <c r="AJ903" s="22"/>
      <c r="AK903" s="22"/>
      <c r="AL903" s="22"/>
      <c r="AM903" s="22"/>
      <c r="AN903" s="22"/>
      <c r="AO903" s="26">
        <f t="shared" si="29"/>
        <v>0</v>
      </c>
    </row>
    <row r="904" spans="1:41" ht="11.85" customHeight="1">
      <c r="A904" s="13"/>
      <c r="B904" s="21"/>
      <c r="C904" s="22"/>
      <c r="D904" s="22"/>
      <c r="E904" s="22"/>
      <c r="F904" s="3"/>
      <c r="G904" s="12"/>
      <c r="H904" s="3"/>
      <c r="I904" s="13">
        <f t="shared" si="28"/>
        <v>112</v>
      </c>
      <c r="J904" s="16"/>
      <c r="K904" s="16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23"/>
      <c r="Y904" s="24"/>
      <c r="Z904" s="24"/>
      <c r="AA904" s="24"/>
      <c r="AB904" s="24"/>
      <c r="AC904" s="22"/>
      <c r="AD904" s="22"/>
      <c r="AE904" s="22"/>
      <c r="AF904" s="22"/>
      <c r="AG904" s="22"/>
      <c r="AH904" s="22"/>
      <c r="AI904" s="22"/>
      <c r="AJ904" s="22"/>
      <c r="AK904" s="22"/>
      <c r="AL904" s="22"/>
      <c r="AM904" s="22"/>
      <c r="AN904" s="22"/>
      <c r="AO904" s="26">
        <f t="shared" si="29"/>
        <v>0</v>
      </c>
    </row>
    <row r="905" spans="1:41" ht="11.85" customHeight="1">
      <c r="A905" s="13"/>
      <c r="B905" s="21"/>
      <c r="C905" s="22"/>
      <c r="D905" s="22"/>
      <c r="E905" s="22"/>
      <c r="F905" s="3"/>
      <c r="G905" s="12"/>
      <c r="H905" s="3"/>
      <c r="I905" s="13">
        <f t="shared" si="28"/>
        <v>112</v>
      </c>
      <c r="J905" s="16"/>
      <c r="K905" s="16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23"/>
      <c r="Y905" s="24"/>
      <c r="Z905" s="24"/>
      <c r="AA905" s="24"/>
      <c r="AB905" s="24"/>
      <c r="AC905" s="22"/>
      <c r="AD905" s="22"/>
      <c r="AE905" s="22"/>
      <c r="AF905" s="22"/>
      <c r="AG905" s="22"/>
      <c r="AH905" s="22"/>
      <c r="AI905" s="22"/>
      <c r="AJ905" s="22"/>
      <c r="AK905" s="22"/>
      <c r="AL905" s="22"/>
      <c r="AM905" s="22"/>
      <c r="AN905" s="22"/>
      <c r="AO905" s="26">
        <f t="shared" si="29"/>
        <v>0</v>
      </c>
    </row>
    <row r="906" spans="1:41" ht="11.85" customHeight="1">
      <c r="A906" s="13"/>
      <c r="B906" s="21"/>
      <c r="C906" s="22"/>
      <c r="D906" s="22"/>
      <c r="E906" s="22"/>
      <c r="F906" s="3"/>
      <c r="G906" s="12"/>
      <c r="H906" s="3"/>
      <c r="I906" s="13">
        <f t="shared" si="28"/>
        <v>112</v>
      </c>
      <c r="J906" s="16"/>
      <c r="K906" s="16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23"/>
      <c r="Y906" s="24"/>
      <c r="Z906" s="24"/>
      <c r="AA906" s="24"/>
      <c r="AB906" s="24"/>
      <c r="AC906" s="22"/>
      <c r="AD906" s="22"/>
      <c r="AE906" s="22"/>
      <c r="AF906" s="22"/>
      <c r="AG906" s="22"/>
      <c r="AH906" s="22"/>
      <c r="AI906" s="22"/>
      <c r="AJ906" s="22"/>
      <c r="AK906" s="22"/>
      <c r="AL906" s="22"/>
      <c r="AM906" s="22"/>
      <c r="AN906" s="22"/>
      <c r="AO906" s="26">
        <f t="shared" si="29"/>
        <v>0</v>
      </c>
    </row>
    <row r="907" spans="1:41" ht="11.85" customHeight="1">
      <c r="A907" s="13"/>
      <c r="B907" s="21"/>
      <c r="C907" s="22"/>
      <c r="D907" s="22"/>
      <c r="E907" s="22"/>
      <c r="F907" s="3"/>
      <c r="G907" s="12"/>
      <c r="H907" s="3"/>
      <c r="I907" s="13">
        <f t="shared" si="28"/>
        <v>112</v>
      </c>
      <c r="J907" s="16"/>
      <c r="K907" s="16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23"/>
      <c r="Y907" s="24"/>
      <c r="Z907" s="24"/>
      <c r="AA907" s="24"/>
      <c r="AB907" s="24"/>
      <c r="AC907" s="22"/>
      <c r="AD907" s="22"/>
      <c r="AE907" s="22"/>
      <c r="AF907" s="22"/>
      <c r="AG907" s="22"/>
      <c r="AH907" s="22"/>
      <c r="AI907" s="22"/>
      <c r="AJ907" s="22"/>
      <c r="AK907" s="22"/>
      <c r="AL907" s="22"/>
      <c r="AM907" s="22"/>
      <c r="AN907" s="22"/>
      <c r="AO907" s="26">
        <f t="shared" si="29"/>
        <v>0</v>
      </c>
    </row>
    <row r="908" spans="1:41" ht="11.85" customHeight="1">
      <c r="A908" s="13"/>
      <c r="B908" s="21"/>
      <c r="C908" s="22"/>
      <c r="D908" s="22"/>
      <c r="E908" s="22"/>
      <c r="F908" s="3"/>
      <c r="G908" s="12"/>
      <c r="H908" s="3"/>
      <c r="I908" s="13">
        <f t="shared" si="28"/>
        <v>112</v>
      </c>
      <c r="J908" s="16"/>
      <c r="K908" s="16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23"/>
      <c r="Y908" s="24"/>
      <c r="Z908" s="24"/>
      <c r="AA908" s="24"/>
      <c r="AB908" s="24"/>
      <c r="AC908" s="22"/>
      <c r="AD908" s="22"/>
      <c r="AE908" s="22"/>
      <c r="AF908" s="22"/>
      <c r="AG908" s="22"/>
      <c r="AH908" s="22"/>
      <c r="AI908" s="22"/>
      <c r="AJ908" s="22"/>
      <c r="AK908" s="22"/>
      <c r="AL908" s="22"/>
      <c r="AM908" s="22"/>
      <c r="AN908" s="22"/>
      <c r="AO908" s="26">
        <f t="shared" si="29"/>
        <v>0</v>
      </c>
    </row>
    <row r="909" spans="1:41" ht="11.85" customHeight="1">
      <c r="A909" s="13"/>
      <c r="B909" s="21"/>
      <c r="C909" s="22"/>
      <c r="D909" s="22"/>
      <c r="E909" s="22"/>
      <c r="F909" s="3"/>
      <c r="G909" s="12"/>
      <c r="H909" s="3"/>
      <c r="I909" s="13">
        <f t="shared" si="28"/>
        <v>112</v>
      </c>
      <c r="J909" s="16"/>
      <c r="K909" s="16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23"/>
      <c r="Y909" s="24"/>
      <c r="Z909" s="24"/>
      <c r="AA909" s="24"/>
      <c r="AB909" s="24"/>
      <c r="AC909" s="22"/>
      <c r="AD909" s="22"/>
      <c r="AE909" s="22"/>
      <c r="AF909" s="22"/>
      <c r="AG909" s="22"/>
      <c r="AH909" s="22"/>
      <c r="AI909" s="22"/>
      <c r="AJ909" s="22"/>
      <c r="AK909" s="22"/>
      <c r="AL909" s="22"/>
      <c r="AM909" s="22"/>
      <c r="AN909" s="22"/>
      <c r="AO909" s="26">
        <f t="shared" si="29"/>
        <v>0</v>
      </c>
    </row>
    <row r="910" spans="1:41" ht="11.85" customHeight="1">
      <c r="A910" s="13"/>
      <c r="B910" s="21"/>
      <c r="C910" s="22"/>
      <c r="D910" s="22"/>
      <c r="E910" s="22"/>
      <c r="F910" s="3"/>
      <c r="G910" s="12"/>
      <c r="H910" s="3"/>
      <c r="I910" s="13">
        <f t="shared" si="28"/>
        <v>112</v>
      </c>
      <c r="J910" s="16"/>
      <c r="K910" s="16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23"/>
      <c r="Y910" s="24"/>
      <c r="Z910" s="24"/>
      <c r="AA910" s="24"/>
      <c r="AB910" s="24"/>
      <c r="AC910" s="22"/>
      <c r="AD910" s="22"/>
      <c r="AE910" s="22"/>
      <c r="AF910" s="22"/>
      <c r="AG910" s="22"/>
      <c r="AH910" s="22"/>
      <c r="AI910" s="22"/>
      <c r="AJ910" s="22"/>
      <c r="AK910" s="22"/>
      <c r="AL910" s="22"/>
      <c r="AM910" s="22"/>
      <c r="AN910" s="22"/>
      <c r="AO910" s="26">
        <f t="shared" si="29"/>
        <v>0</v>
      </c>
    </row>
    <row r="911" spans="1:41" ht="11.85" customHeight="1">
      <c r="A911" s="13"/>
      <c r="B911" s="21"/>
      <c r="C911" s="22"/>
      <c r="D911" s="22"/>
      <c r="E911" s="22"/>
      <c r="F911" s="3"/>
      <c r="G911" s="12"/>
      <c r="H911" s="3"/>
      <c r="I911" s="13">
        <f t="shared" si="28"/>
        <v>112</v>
      </c>
      <c r="J911" s="16"/>
      <c r="K911" s="16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23"/>
      <c r="Y911" s="24"/>
      <c r="Z911" s="24"/>
      <c r="AA911" s="24"/>
      <c r="AB911" s="24"/>
      <c r="AC911" s="22"/>
      <c r="AD911" s="22"/>
      <c r="AE911" s="22"/>
      <c r="AF911" s="22"/>
      <c r="AG911" s="22"/>
      <c r="AH911" s="22"/>
      <c r="AI911" s="22"/>
      <c r="AJ911" s="22"/>
      <c r="AK911" s="22"/>
      <c r="AL911" s="22"/>
      <c r="AM911" s="22"/>
      <c r="AN911" s="22"/>
      <c r="AO911" s="26">
        <f t="shared" si="29"/>
        <v>0</v>
      </c>
    </row>
    <row r="912" spans="1:41" ht="11.85" customHeight="1">
      <c r="A912" s="13"/>
      <c r="B912" s="21"/>
      <c r="C912" s="22"/>
      <c r="D912" s="22"/>
      <c r="E912" s="22"/>
      <c r="F912" s="3"/>
      <c r="G912" s="12"/>
      <c r="H912" s="3"/>
      <c r="I912" s="13">
        <f t="shared" si="28"/>
        <v>112</v>
      </c>
      <c r="J912" s="16"/>
      <c r="K912" s="16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23"/>
      <c r="Y912" s="24"/>
      <c r="Z912" s="24"/>
      <c r="AA912" s="24"/>
      <c r="AB912" s="24"/>
      <c r="AC912" s="22"/>
      <c r="AD912" s="22"/>
      <c r="AE912" s="22"/>
      <c r="AF912" s="22"/>
      <c r="AG912" s="22"/>
      <c r="AH912" s="22"/>
      <c r="AI912" s="22"/>
      <c r="AJ912" s="22"/>
      <c r="AK912" s="22"/>
      <c r="AL912" s="22"/>
      <c r="AM912" s="22"/>
      <c r="AN912" s="22"/>
      <c r="AO912" s="26">
        <f t="shared" si="29"/>
        <v>0</v>
      </c>
    </row>
    <row r="913" spans="1:41" ht="11.85" customHeight="1">
      <c r="A913" s="13"/>
      <c r="B913" s="21"/>
      <c r="C913" s="22"/>
      <c r="D913" s="22"/>
      <c r="E913" s="22"/>
      <c r="F913" s="3"/>
      <c r="G913" s="12"/>
      <c r="H913" s="3"/>
      <c r="I913" s="13">
        <f t="shared" si="28"/>
        <v>112</v>
      </c>
      <c r="J913" s="16"/>
      <c r="K913" s="16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23"/>
      <c r="Y913" s="24"/>
      <c r="Z913" s="24"/>
      <c r="AA913" s="24"/>
      <c r="AB913" s="24"/>
      <c r="AC913" s="22"/>
      <c r="AD913" s="22"/>
      <c r="AE913" s="22"/>
      <c r="AF913" s="22"/>
      <c r="AG913" s="22"/>
      <c r="AH913" s="22"/>
      <c r="AI913" s="22"/>
      <c r="AJ913" s="22"/>
      <c r="AK913" s="22"/>
      <c r="AL913" s="22"/>
      <c r="AM913" s="22"/>
      <c r="AN913" s="22"/>
      <c r="AO913" s="26">
        <f t="shared" si="29"/>
        <v>0</v>
      </c>
    </row>
    <row r="914" spans="1:41" ht="11.85" customHeight="1">
      <c r="A914" s="13"/>
      <c r="B914" s="21"/>
      <c r="C914" s="22"/>
      <c r="D914" s="22"/>
      <c r="E914" s="22"/>
      <c r="F914" s="3"/>
      <c r="G914" s="12"/>
      <c r="H914" s="3"/>
      <c r="I914" s="13">
        <f t="shared" si="28"/>
        <v>112</v>
      </c>
      <c r="J914" s="16"/>
      <c r="K914" s="16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23"/>
      <c r="Y914" s="24"/>
      <c r="Z914" s="24"/>
      <c r="AA914" s="24"/>
      <c r="AB914" s="24"/>
      <c r="AC914" s="22"/>
      <c r="AD914" s="22"/>
      <c r="AE914" s="22"/>
      <c r="AF914" s="22"/>
      <c r="AG914" s="22"/>
      <c r="AH914" s="22"/>
      <c r="AI914" s="22"/>
      <c r="AJ914" s="22"/>
      <c r="AK914" s="22"/>
      <c r="AL914" s="22"/>
      <c r="AM914" s="22"/>
      <c r="AN914" s="22"/>
      <c r="AO914" s="26">
        <f t="shared" si="29"/>
        <v>0</v>
      </c>
    </row>
    <row r="915" spans="1:41" ht="11.85" customHeight="1">
      <c r="A915" s="13"/>
      <c r="B915" s="21"/>
      <c r="C915" s="22"/>
      <c r="D915" s="22"/>
      <c r="E915" s="22"/>
      <c r="F915" s="3"/>
      <c r="G915" s="12"/>
      <c r="H915" s="3"/>
      <c r="I915" s="13">
        <f t="shared" si="28"/>
        <v>112</v>
      </c>
      <c r="J915" s="16"/>
      <c r="K915" s="16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23"/>
      <c r="Y915" s="24"/>
      <c r="Z915" s="24"/>
      <c r="AA915" s="24"/>
      <c r="AB915" s="24"/>
      <c r="AC915" s="22"/>
      <c r="AD915" s="22"/>
      <c r="AE915" s="22"/>
      <c r="AF915" s="22"/>
      <c r="AG915" s="22"/>
      <c r="AH915" s="22"/>
      <c r="AI915" s="22"/>
      <c r="AJ915" s="22"/>
      <c r="AK915" s="22"/>
      <c r="AL915" s="22"/>
      <c r="AM915" s="22"/>
      <c r="AN915" s="22"/>
      <c r="AO915" s="26">
        <f t="shared" si="29"/>
        <v>0</v>
      </c>
    </row>
    <row r="916" spans="1:41" ht="11.85" customHeight="1">
      <c r="A916" s="13"/>
      <c r="B916" s="21"/>
      <c r="C916" s="22"/>
      <c r="D916" s="22"/>
      <c r="E916" s="22"/>
      <c r="F916" s="3"/>
      <c r="G916" s="12"/>
      <c r="H916" s="3"/>
      <c r="I916" s="13">
        <f t="shared" si="28"/>
        <v>112</v>
      </c>
      <c r="J916" s="16"/>
      <c r="K916" s="16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23"/>
      <c r="Y916" s="24"/>
      <c r="Z916" s="24"/>
      <c r="AA916" s="24"/>
      <c r="AB916" s="24"/>
      <c r="AC916" s="22"/>
      <c r="AD916" s="22"/>
      <c r="AE916" s="22"/>
      <c r="AF916" s="22"/>
      <c r="AG916" s="22"/>
      <c r="AH916" s="22"/>
      <c r="AI916" s="22"/>
      <c r="AJ916" s="22"/>
      <c r="AK916" s="22"/>
      <c r="AL916" s="22"/>
      <c r="AM916" s="22"/>
      <c r="AN916" s="22"/>
      <c r="AO916" s="26">
        <f t="shared" si="29"/>
        <v>0</v>
      </c>
    </row>
    <row r="917" spans="1:41" ht="11.85" customHeight="1">
      <c r="A917" s="13"/>
      <c r="B917" s="21"/>
      <c r="C917" s="22"/>
      <c r="D917" s="22"/>
      <c r="E917" s="22"/>
      <c r="F917" s="3"/>
      <c r="G917" s="12"/>
      <c r="H917" s="3"/>
      <c r="I917" s="13">
        <f t="shared" si="28"/>
        <v>112</v>
      </c>
      <c r="J917" s="16"/>
      <c r="K917" s="16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23"/>
      <c r="Y917" s="24"/>
      <c r="Z917" s="24"/>
      <c r="AA917" s="24"/>
      <c r="AB917" s="24"/>
      <c r="AC917" s="22"/>
      <c r="AD917" s="22"/>
      <c r="AE917" s="22"/>
      <c r="AF917" s="22"/>
      <c r="AG917" s="22"/>
      <c r="AH917" s="22"/>
      <c r="AI917" s="22"/>
      <c r="AJ917" s="22"/>
      <c r="AK917" s="22"/>
      <c r="AL917" s="22"/>
      <c r="AM917" s="22"/>
      <c r="AN917" s="22"/>
      <c r="AO917" s="26">
        <f t="shared" si="29"/>
        <v>0</v>
      </c>
    </row>
    <row r="918" spans="1:41" ht="11.85" customHeight="1">
      <c r="A918" s="13"/>
      <c r="B918" s="21"/>
      <c r="C918" s="22"/>
      <c r="D918" s="22"/>
      <c r="E918" s="22"/>
      <c r="F918" s="3"/>
      <c r="G918" s="12"/>
      <c r="H918" s="3"/>
      <c r="I918" s="13">
        <f t="shared" si="28"/>
        <v>112</v>
      </c>
      <c r="J918" s="16"/>
      <c r="K918" s="16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23"/>
      <c r="Y918" s="24"/>
      <c r="Z918" s="24"/>
      <c r="AA918" s="24"/>
      <c r="AB918" s="24"/>
      <c r="AC918" s="22"/>
      <c r="AD918" s="22"/>
      <c r="AE918" s="22"/>
      <c r="AF918" s="22"/>
      <c r="AG918" s="22"/>
      <c r="AH918" s="22"/>
      <c r="AI918" s="22"/>
      <c r="AJ918" s="22"/>
      <c r="AK918" s="22"/>
      <c r="AL918" s="22"/>
      <c r="AM918" s="22"/>
      <c r="AN918" s="22"/>
      <c r="AO918" s="26">
        <f t="shared" si="29"/>
        <v>0</v>
      </c>
    </row>
    <row r="919" spans="1:41" ht="11.85" customHeight="1">
      <c r="A919" s="13"/>
      <c r="B919" s="21"/>
      <c r="C919" s="22"/>
      <c r="D919" s="22"/>
      <c r="E919" s="22"/>
      <c r="F919" s="3"/>
      <c r="G919" s="12"/>
      <c r="H919" s="3"/>
      <c r="I919" s="13">
        <f t="shared" si="28"/>
        <v>112</v>
      </c>
      <c r="J919" s="16"/>
      <c r="K919" s="16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23"/>
      <c r="Y919" s="24"/>
      <c r="Z919" s="24"/>
      <c r="AA919" s="24"/>
      <c r="AB919" s="24"/>
      <c r="AC919" s="22"/>
      <c r="AD919" s="22"/>
      <c r="AE919" s="22"/>
      <c r="AF919" s="22"/>
      <c r="AG919" s="22"/>
      <c r="AH919" s="22"/>
      <c r="AI919" s="22"/>
      <c r="AJ919" s="22"/>
      <c r="AK919" s="22"/>
      <c r="AL919" s="22"/>
      <c r="AM919" s="22"/>
      <c r="AN919" s="22"/>
      <c r="AO919" s="26">
        <f t="shared" si="29"/>
        <v>0</v>
      </c>
    </row>
    <row r="920" spans="1:41" ht="11.85" customHeight="1">
      <c r="A920" s="13"/>
      <c r="B920" s="21"/>
      <c r="C920" s="22"/>
      <c r="D920" s="22"/>
      <c r="E920" s="22"/>
      <c r="F920" s="3"/>
      <c r="G920" s="12"/>
      <c r="H920" s="3"/>
      <c r="I920" s="13">
        <f t="shared" si="28"/>
        <v>112</v>
      </c>
      <c r="J920" s="16"/>
      <c r="K920" s="16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23"/>
      <c r="Y920" s="24"/>
      <c r="Z920" s="24"/>
      <c r="AA920" s="24"/>
      <c r="AB920" s="24"/>
      <c r="AC920" s="22"/>
      <c r="AD920" s="22"/>
      <c r="AE920" s="22"/>
      <c r="AF920" s="22"/>
      <c r="AG920" s="22"/>
      <c r="AH920" s="22"/>
      <c r="AI920" s="22"/>
      <c r="AJ920" s="22"/>
      <c r="AK920" s="22"/>
      <c r="AL920" s="22"/>
      <c r="AM920" s="22"/>
      <c r="AN920" s="22"/>
      <c r="AO920" s="26">
        <f t="shared" si="29"/>
        <v>0</v>
      </c>
    </row>
    <row r="921" spans="1:41" ht="11.85" customHeight="1">
      <c r="A921" s="13"/>
      <c r="B921" s="21"/>
      <c r="C921" s="22"/>
      <c r="D921" s="22"/>
      <c r="E921" s="22"/>
      <c r="F921" s="3"/>
      <c r="G921" s="12"/>
      <c r="H921" s="3"/>
      <c r="I921" s="13">
        <f t="shared" si="28"/>
        <v>112</v>
      </c>
      <c r="J921" s="16"/>
      <c r="K921" s="16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23"/>
      <c r="Y921" s="24"/>
      <c r="Z921" s="24"/>
      <c r="AA921" s="24"/>
      <c r="AB921" s="24"/>
      <c r="AC921" s="22"/>
      <c r="AD921" s="22"/>
      <c r="AE921" s="22"/>
      <c r="AF921" s="22"/>
      <c r="AG921" s="22"/>
      <c r="AH921" s="22"/>
      <c r="AI921" s="22"/>
      <c r="AJ921" s="22"/>
      <c r="AK921" s="22"/>
      <c r="AL921" s="22"/>
      <c r="AM921" s="22"/>
      <c r="AN921" s="22"/>
      <c r="AO921" s="26">
        <f t="shared" si="29"/>
        <v>0</v>
      </c>
    </row>
    <row r="922" spans="1:41" ht="11.85" customHeight="1">
      <c r="A922" s="13"/>
      <c r="B922" s="21"/>
      <c r="C922" s="22"/>
      <c r="D922" s="22"/>
      <c r="E922" s="22"/>
      <c r="F922" s="3"/>
      <c r="G922" s="12"/>
      <c r="H922" s="3"/>
      <c r="I922" s="13">
        <f t="shared" si="28"/>
        <v>112</v>
      </c>
      <c r="J922" s="16"/>
      <c r="K922" s="16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23"/>
      <c r="Y922" s="24"/>
      <c r="Z922" s="24"/>
      <c r="AA922" s="24"/>
      <c r="AB922" s="24"/>
      <c r="AC922" s="22"/>
      <c r="AD922" s="22"/>
      <c r="AE922" s="22"/>
      <c r="AF922" s="22"/>
      <c r="AG922" s="22"/>
      <c r="AH922" s="22"/>
      <c r="AI922" s="22"/>
      <c r="AJ922" s="22"/>
      <c r="AK922" s="22"/>
      <c r="AL922" s="22"/>
      <c r="AM922" s="22"/>
      <c r="AN922" s="22"/>
      <c r="AO922" s="26">
        <f t="shared" si="29"/>
        <v>0</v>
      </c>
    </row>
    <row r="923" spans="1:41" ht="11.85" customHeight="1">
      <c r="A923" s="13"/>
      <c r="B923" s="21"/>
      <c r="C923" s="22"/>
      <c r="D923" s="22"/>
      <c r="E923" s="22"/>
      <c r="F923" s="3"/>
      <c r="G923" s="12"/>
      <c r="H923" s="3"/>
      <c r="I923" s="13">
        <f t="shared" si="28"/>
        <v>112</v>
      </c>
      <c r="J923" s="16"/>
      <c r="K923" s="16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23"/>
      <c r="Y923" s="24"/>
      <c r="Z923" s="24"/>
      <c r="AA923" s="24"/>
      <c r="AB923" s="24"/>
      <c r="AC923" s="22"/>
      <c r="AD923" s="22"/>
      <c r="AE923" s="22"/>
      <c r="AF923" s="22"/>
      <c r="AG923" s="22"/>
      <c r="AH923" s="22"/>
      <c r="AI923" s="22"/>
      <c r="AJ923" s="22"/>
      <c r="AK923" s="22"/>
      <c r="AL923" s="22"/>
      <c r="AM923" s="22"/>
      <c r="AN923" s="22"/>
      <c r="AO923" s="26">
        <f t="shared" si="29"/>
        <v>0</v>
      </c>
    </row>
    <row r="924" spans="1:41" ht="11.85" customHeight="1">
      <c r="A924" s="13"/>
      <c r="B924" s="21"/>
      <c r="C924" s="22"/>
      <c r="D924" s="22"/>
      <c r="E924" s="22"/>
      <c r="F924" s="3"/>
      <c r="G924" s="12"/>
      <c r="H924" s="3"/>
      <c r="I924" s="13">
        <f t="shared" si="28"/>
        <v>112</v>
      </c>
      <c r="J924" s="16"/>
      <c r="K924" s="16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23"/>
      <c r="Y924" s="24"/>
      <c r="Z924" s="24"/>
      <c r="AA924" s="24"/>
      <c r="AB924" s="24"/>
      <c r="AC924" s="22"/>
      <c r="AD924" s="22"/>
      <c r="AE924" s="22"/>
      <c r="AF924" s="22"/>
      <c r="AG924" s="22"/>
      <c r="AH924" s="22"/>
      <c r="AI924" s="22"/>
      <c r="AJ924" s="22"/>
      <c r="AK924" s="22"/>
      <c r="AL924" s="22"/>
      <c r="AM924" s="22"/>
      <c r="AN924" s="22"/>
      <c r="AO924" s="26">
        <f t="shared" si="29"/>
        <v>0</v>
      </c>
    </row>
    <row r="925" spans="1:41" ht="11.85" customHeight="1">
      <c r="A925" s="13"/>
      <c r="B925" s="21"/>
      <c r="C925" s="22"/>
      <c r="D925" s="22"/>
      <c r="E925" s="22"/>
      <c r="F925" s="3"/>
      <c r="G925" s="12"/>
      <c r="H925" s="3"/>
      <c r="I925" s="13">
        <f t="shared" si="28"/>
        <v>112</v>
      </c>
      <c r="J925" s="16"/>
      <c r="K925" s="16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23"/>
      <c r="Y925" s="24"/>
      <c r="Z925" s="24"/>
      <c r="AA925" s="24"/>
      <c r="AB925" s="24"/>
      <c r="AC925" s="22"/>
      <c r="AD925" s="22"/>
      <c r="AE925" s="22"/>
      <c r="AF925" s="22"/>
      <c r="AG925" s="22"/>
      <c r="AH925" s="22"/>
      <c r="AI925" s="22"/>
      <c r="AJ925" s="22"/>
      <c r="AK925" s="22"/>
      <c r="AL925" s="22"/>
      <c r="AM925" s="22"/>
      <c r="AN925" s="22"/>
      <c r="AO925" s="26">
        <f t="shared" si="29"/>
        <v>0</v>
      </c>
    </row>
    <row r="926" spans="1:41" ht="11.85" customHeight="1">
      <c r="A926" s="13"/>
      <c r="B926" s="21"/>
      <c r="C926" s="22"/>
      <c r="D926" s="22"/>
      <c r="E926" s="22"/>
      <c r="F926" s="3"/>
      <c r="G926" s="12"/>
      <c r="H926" s="3"/>
      <c r="I926" s="13">
        <f t="shared" si="28"/>
        <v>112</v>
      </c>
      <c r="J926" s="16"/>
      <c r="K926" s="16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23"/>
      <c r="Y926" s="24"/>
      <c r="Z926" s="24"/>
      <c r="AA926" s="24"/>
      <c r="AB926" s="24"/>
      <c r="AC926" s="22"/>
      <c r="AD926" s="22"/>
      <c r="AE926" s="22"/>
      <c r="AF926" s="22"/>
      <c r="AG926" s="22"/>
      <c r="AH926" s="22"/>
      <c r="AI926" s="22"/>
      <c r="AJ926" s="22"/>
      <c r="AK926" s="22"/>
      <c r="AL926" s="22"/>
      <c r="AM926" s="22"/>
      <c r="AN926" s="22"/>
      <c r="AO926" s="26">
        <f t="shared" si="29"/>
        <v>0</v>
      </c>
    </row>
    <row r="927" spans="1:41" ht="11.85" customHeight="1">
      <c r="A927" s="13"/>
      <c r="B927" s="21"/>
      <c r="C927" s="22"/>
      <c r="D927" s="22"/>
      <c r="E927" s="22"/>
      <c r="F927" s="3"/>
      <c r="G927" s="12"/>
      <c r="H927" s="3"/>
      <c r="I927" s="13">
        <f t="shared" si="28"/>
        <v>112</v>
      </c>
      <c r="J927" s="16"/>
      <c r="K927" s="16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23"/>
      <c r="Y927" s="24"/>
      <c r="Z927" s="24"/>
      <c r="AA927" s="24"/>
      <c r="AB927" s="24"/>
      <c r="AC927" s="22"/>
      <c r="AD927" s="22"/>
      <c r="AE927" s="22"/>
      <c r="AF927" s="22"/>
      <c r="AG927" s="22"/>
      <c r="AH927" s="22"/>
      <c r="AI927" s="22"/>
      <c r="AJ927" s="22"/>
      <c r="AK927" s="22"/>
      <c r="AL927" s="22"/>
      <c r="AM927" s="22"/>
      <c r="AN927" s="22"/>
      <c r="AO927" s="26">
        <f t="shared" si="29"/>
        <v>0</v>
      </c>
    </row>
    <row r="928" spans="1:41" ht="11.85" customHeight="1">
      <c r="A928" s="13"/>
      <c r="B928" s="21"/>
      <c r="C928" s="22"/>
      <c r="D928" s="22"/>
      <c r="E928" s="22"/>
      <c r="F928" s="3"/>
      <c r="G928" s="12"/>
      <c r="H928" s="3"/>
      <c r="I928" s="13">
        <f t="shared" si="28"/>
        <v>112</v>
      </c>
      <c r="J928" s="16"/>
      <c r="K928" s="16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23"/>
      <c r="Y928" s="24"/>
      <c r="Z928" s="24"/>
      <c r="AA928" s="24"/>
      <c r="AB928" s="24"/>
      <c r="AC928" s="22"/>
      <c r="AD928" s="22"/>
      <c r="AE928" s="22"/>
      <c r="AF928" s="22"/>
      <c r="AG928" s="22"/>
      <c r="AH928" s="22"/>
      <c r="AI928" s="22"/>
      <c r="AJ928" s="22"/>
      <c r="AK928" s="22"/>
      <c r="AL928" s="22"/>
      <c r="AM928" s="22"/>
      <c r="AN928" s="22"/>
      <c r="AO928" s="26">
        <f t="shared" si="29"/>
        <v>0</v>
      </c>
    </row>
    <row r="929" spans="1:41" ht="11.85" customHeight="1">
      <c r="A929" s="13"/>
      <c r="B929" s="21"/>
      <c r="C929" s="22"/>
      <c r="D929" s="22"/>
      <c r="E929" s="22"/>
      <c r="F929" s="3"/>
      <c r="G929" s="12"/>
      <c r="H929" s="3"/>
      <c r="I929" s="13">
        <f t="shared" si="28"/>
        <v>112</v>
      </c>
      <c r="J929" s="16"/>
      <c r="K929" s="16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23"/>
      <c r="Y929" s="24"/>
      <c r="Z929" s="24"/>
      <c r="AA929" s="24"/>
      <c r="AB929" s="24"/>
      <c r="AC929" s="22"/>
      <c r="AD929" s="22"/>
      <c r="AE929" s="22"/>
      <c r="AF929" s="22"/>
      <c r="AG929" s="22"/>
      <c r="AH929" s="22"/>
      <c r="AI929" s="22"/>
      <c r="AJ929" s="22"/>
      <c r="AK929" s="22"/>
      <c r="AL929" s="22"/>
      <c r="AM929" s="22"/>
      <c r="AN929" s="22"/>
      <c r="AO929" s="26">
        <f t="shared" si="29"/>
        <v>0</v>
      </c>
    </row>
    <row r="930" spans="1:41" ht="11.85" customHeight="1">
      <c r="A930" s="13"/>
      <c r="B930" s="21"/>
      <c r="C930" s="22"/>
      <c r="D930" s="22"/>
      <c r="E930" s="22"/>
      <c r="F930" s="3"/>
      <c r="G930" s="12"/>
      <c r="H930" s="3"/>
      <c r="I930" s="13">
        <f t="shared" si="28"/>
        <v>112</v>
      </c>
      <c r="J930" s="16"/>
      <c r="K930" s="16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23"/>
      <c r="Y930" s="24"/>
      <c r="Z930" s="24"/>
      <c r="AA930" s="24"/>
      <c r="AB930" s="24"/>
      <c r="AC930" s="22"/>
      <c r="AD930" s="22"/>
      <c r="AE930" s="22"/>
      <c r="AF930" s="22"/>
      <c r="AG930" s="22"/>
      <c r="AH930" s="22"/>
      <c r="AI930" s="22"/>
      <c r="AJ930" s="22"/>
      <c r="AK930" s="22"/>
      <c r="AL930" s="22"/>
      <c r="AM930" s="22"/>
      <c r="AN930" s="22"/>
      <c r="AO930" s="26">
        <f t="shared" si="29"/>
        <v>0</v>
      </c>
    </row>
    <row r="931" spans="1:41" ht="11.85" customHeight="1">
      <c r="A931" s="13"/>
      <c r="B931" s="21"/>
      <c r="C931" s="22"/>
      <c r="D931" s="22"/>
      <c r="E931" s="22"/>
      <c r="F931" s="3"/>
      <c r="G931" s="12"/>
      <c r="H931" s="3"/>
      <c r="I931" s="13">
        <f t="shared" si="28"/>
        <v>112</v>
      </c>
      <c r="J931" s="16"/>
      <c r="K931" s="16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23"/>
      <c r="Y931" s="24"/>
      <c r="Z931" s="24"/>
      <c r="AA931" s="24"/>
      <c r="AB931" s="24"/>
      <c r="AC931" s="22"/>
      <c r="AD931" s="22"/>
      <c r="AE931" s="22"/>
      <c r="AF931" s="22"/>
      <c r="AG931" s="22"/>
      <c r="AH931" s="22"/>
      <c r="AI931" s="22"/>
      <c r="AJ931" s="22"/>
      <c r="AK931" s="22"/>
      <c r="AL931" s="22"/>
      <c r="AM931" s="22"/>
      <c r="AN931" s="22"/>
      <c r="AO931" s="26">
        <f t="shared" si="29"/>
        <v>0</v>
      </c>
    </row>
    <row r="932" spans="1:41" ht="11.85" customHeight="1">
      <c r="A932" s="13"/>
      <c r="B932" s="21"/>
      <c r="C932" s="22"/>
      <c r="D932" s="22"/>
      <c r="E932" s="22"/>
      <c r="F932" s="3"/>
      <c r="G932" s="12"/>
      <c r="H932" s="3"/>
      <c r="I932" s="13">
        <f t="shared" si="28"/>
        <v>112</v>
      </c>
      <c r="J932" s="16"/>
      <c r="K932" s="16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23"/>
      <c r="Y932" s="24"/>
      <c r="Z932" s="24"/>
      <c r="AA932" s="24"/>
      <c r="AB932" s="24"/>
      <c r="AC932" s="22"/>
      <c r="AD932" s="22"/>
      <c r="AE932" s="22"/>
      <c r="AF932" s="22"/>
      <c r="AG932" s="22"/>
      <c r="AH932" s="22"/>
      <c r="AI932" s="22"/>
      <c r="AJ932" s="22"/>
      <c r="AK932" s="22"/>
      <c r="AL932" s="22"/>
      <c r="AM932" s="22"/>
      <c r="AN932" s="22"/>
      <c r="AO932" s="26">
        <f t="shared" si="29"/>
        <v>0</v>
      </c>
    </row>
    <row r="933" spans="1:41" ht="11.85" customHeight="1">
      <c r="A933" s="13"/>
      <c r="B933" s="21"/>
      <c r="C933" s="22"/>
      <c r="D933" s="22"/>
      <c r="E933" s="22"/>
      <c r="F933" s="3"/>
      <c r="G933" s="12"/>
      <c r="H933" s="3"/>
      <c r="I933" s="13">
        <f t="shared" si="28"/>
        <v>112</v>
      </c>
      <c r="J933" s="16"/>
      <c r="K933" s="16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23"/>
      <c r="Y933" s="24"/>
      <c r="Z933" s="24"/>
      <c r="AA933" s="24"/>
      <c r="AB933" s="24"/>
      <c r="AC933" s="22"/>
      <c r="AD933" s="22"/>
      <c r="AE933" s="22"/>
      <c r="AF933" s="22"/>
      <c r="AG933" s="22"/>
      <c r="AH933" s="22"/>
      <c r="AI933" s="22"/>
      <c r="AJ933" s="22"/>
      <c r="AK933" s="22"/>
      <c r="AL933" s="22"/>
      <c r="AM933" s="22"/>
      <c r="AN933" s="22"/>
      <c r="AO933" s="26">
        <f t="shared" si="29"/>
        <v>0</v>
      </c>
    </row>
    <row r="934" spans="1:41" ht="11.85" customHeight="1">
      <c r="A934" s="13"/>
      <c r="B934" s="21"/>
      <c r="C934" s="22"/>
      <c r="D934" s="22"/>
      <c r="E934" s="22"/>
      <c r="F934" s="3"/>
      <c r="G934" s="12"/>
      <c r="H934" s="3"/>
      <c r="I934" s="13">
        <f t="shared" si="28"/>
        <v>112</v>
      </c>
      <c r="J934" s="16"/>
      <c r="K934" s="16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23"/>
      <c r="Y934" s="24"/>
      <c r="Z934" s="24"/>
      <c r="AA934" s="24"/>
      <c r="AB934" s="24"/>
      <c r="AC934" s="22"/>
      <c r="AD934" s="22"/>
      <c r="AE934" s="22"/>
      <c r="AF934" s="22"/>
      <c r="AG934" s="22"/>
      <c r="AH934" s="22"/>
      <c r="AI934" s="22"/>
      <c r="AJ934" s="22"/>
      <c r="AK934" s="22"/>
      <c r="AL934" s="22"/>
      <c r="AM934" s="22"/>
      <c r="AN934" s="22"/>
      <c r="AO934" s="26">
        <f t="shared" si="29"/>
        <v>0</v>
      </c>
    </row>
    <row r="935" spans="1:41" ht="11.85" customHeight="1">
      <c r="A935" s="13"/>
      <c r="B935" s="21"/>
      <c r="C935" s="22"/>
      <c r="D935" s="22"/>
      <c r="E935" s="22"/>
      <c r="F935" s="3"/>
      <c r="G935" s="12"/>
      <c r="H935" s="3"/>
      <c r="I935" s="13">
        <f t="shared" si="28"/>
        <v>112</v>
      </c>
      <c r="J935" s="16"/>
      <c r="K935" s="16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23"/>
      <c r="Y935" s="24"/>
      <c r="Z935" s="24"/>
      <c r="AA935" s="24"/>
      <c r="AB935" s="24"/>
      <c r="AC935" s="22"/>
      <c r="AD935" s="22"/>
      <c r="AE935" s="22"/>
      <c r="AF935" s="22"/>
      <c r="AG935" s="22"/>
      <c r="AH935" s="22"/>
      <c r="AI935" s="22"/>
      <c r="AJ935" s="22"/>
      <c r="AK935" s="22"/>
      <c r="AL935" s="22"/>
      <c r="AM935" s="22"/>
      <c r="AN935" s="22"/>
      <c r="AO935" s="26">
        <f t="shared" si="29"/>
        <v>0</v>
      </c>
    </row>
    <row r="936" spans="1:41" ht="11.85" customHeight="1">
      <c r="A936" s="13"/>
      <c r="B936" s="21"/>
      <c r="C936" s="22"/>
      <c r="D936" s="22"/>
      <c r="E936" s="22"/>
      <c r="F936" s="3"/>
      <c r="G936" s="12"/>
      <c r="H936" s="3"/>
      <c r="I936" s="13">
        <f t="shared" si="28"/>
        <v>112</v>
      </c>
      <c r="J936" s="16"/>
      <c r="K936" s="16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23"/>
      <c r="Y936" s="24"/>
      <c r="Z936" s="24"/>
      <c r="AA936" s="24"/>
      <c r="AB936" s="24"/>
      <c r="AC936" s="22"/>
      <c r="AD936" s="22"/>
      <c r="AE936" s="22"/>
      <c r="AF936" s="22"/>
      <c r="AG936" s="22"/>
      <c r="AH936" s="22"/>
      <c r="AI936" s="22"/>
      <c r="AJ936" s="22"/>
      <c r="AK936" s="22"/>
      <c r="AL936" s="22"/>
      <c r="AM936" s="22"/>
      <c r="AN936" s="22"/>
      <c r="AO936" s="26">
        <f t="shared" si="29"/>
        <v>0</v>
      </c>
    </row>
    <row r="937" spans="1:41" ht="11.85" customHeight="1">
      <c r="A937" s="13"/>
      <c r="B937" s="21"/>
      <c r="C937" s="22"/>
      <c r="D937" s="22"/>
      <c r="E937" s="22"/>
      <c r="F937" s="3"/>
      <c r="G937" s="12"/>
      <c r="H937" s="3"/>
      <c r="I937" s="13">
        <f t="shared" si="28"/>
        <v>112</v>
      </c>
      <c r="J937" s="16"/>
      <c r="K937" s="16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23"/>
      <c r="Y937" s="24"/>
      <c r="Z937" s="24"/>
      <c r="AA937" s="24"/>
      <c r="AB937" s="24"/>
      <c r="AC937" s="22"/>
      <c r="AD937" s="22"/>
      <c r="AE937" s="22"/>
      <c r="AF937" s="22"/>
      <c r="AG937" s="22"/>
      <c r="AH937" s="22"/>
      <c r="AI937" s="22"/>
      <c r="AJ937" s="22"/>
      <c r="AK937" s="22"/>
      <c r="AL937" s="22"/>
      <c r="AM937" s="22"/>
      <c r="AN937" s="22"/>
      <c r="AO937" s="26">
        <f t="shared" si="29"/>
        <v>0</v>
      </c>
    </row>
    <row r="938" spans="1:41" ht="11.85" customHeight="1">
      <c r="A938" s="13"/>
      <c r="B938" s="21"/>
      <c r="C938" s="22"/>
      <c r="D938" s="22"/>
      <c r="E938" s="22"/>
      <c r="F938" s="3"/>
      <c r="G938" s="12"/>
      <c r="H938" s="3"/>
      <c r="I938" s="13">
        <f t="shared" si="28"/>
        <v>112</v>
      </c>
      <c r="J938" s="16"/>
      <c r="K938" s="16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23"/>
      <c r="Y938" s="24"/>
      <c r="Z938" s="24"/>
      <c r="AA938" s="24"/>
      <c r="AB938" s="24"/>
      <c r="AC938" s="22"/>
      <c r="AD938" s="22"/>
      <c r="AE938" s="22"/>
      <c r="AF938" s="22"/>
      <c r="AG938" s="22"/>
      <c r="AH938" s="22"/>
      <c r="AI938" s="22"/>
      <c r="AJ938" s="22"/>
      <c r="AK938" s="22"/>
      <c r="AL938" s="22"/>
      <c r="AM938" s="22"/>
      <c r="AN938" s="22"/>
      <c r="AO938" s="26">
        <f t="shared" si="29"/>
        <v>0</v>
      </c>
    </row>
    <row r="939" spans="1:41" ht="11.85" customHeight="1">
      <c r="A939" s="13"/>
      <c r="B939" s="21"/>
      <c r="C939" s="22"/>
      <c r="D939" s="22"/>
      <c r="E939" s="22"/>
      <c r="F939" s="3"/>
      <c r="G939" s="12"/>
      <c r="H939" s="3"/>
      <c r="I939" s="13">
        <f t="shared" si="28"/>
        <v>112</v>
      </c>
      <c r="J939" s="16"/>
      <c r="K939" s="16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23"/>
      <c r="Y939" s="24"/>
      <c r="Z939" s="24"/>
      <c r="AA939" s="24"/>
      <c r="AB939" s="24"/>
      <c r="AC939" s="22"/>
      <c r="AD939" s="22"/>
      <c r="AE939" s="22"/>
      <c r="AF939" s="22"/>
      <c r="AG939" s="22"/>
      <c r="AH939" s="22"/>
      <c r="AI939" s="22"/>
      <c r="AJ939" s="22"/>
      <c r="AK939" s="22"/>
      <c r="AL939" s="22"/>
      <c r="AM939" s="22"/>
      <c r="AN939" s="22"/>
      <c r="AO939" s="26">
        <f t="shared" si="29"/>
        <v>0</v>
      </c>
    </row>
    <row r="940" spans="1:41" ht="11.85" customHeight="1">
      <c r="A940" s="13"/>
      <c r="B940" s="21"/>
      <c r="C940" s="22"/>
      <c r="D940" s="22"/>
      <c r="E940" s="22"/>
      <c r="F940" s="3"/>
      <c r="G940" s="12"/>
      <c r="H940" s="3"/>
      <c r="I940" s="13">
        <f t="shared" si="28"/>
        <v>112</v>
      </c>
      <c r="J940" s="16"/>
      <c r="K940" s="16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23"/>
      <c r="Y940" s="24"/>
      <c r="Z940" s="24"/>
      <c r="AA940" s="24"/>
      <c r="AB940" s="24"/>
      <c r="AC940" s="22"/>
      <c r="AD940" s="22"/>
      <c r="AE940" s="22"/>
      <c r="AF940" s="22"/>
      <c r="AG940" s="22"/>
      <c r="AH940" s="22"/>
      <c r="AI940" s="22"/>
      <c r="AJ940" s="22"/>
      <c r="AK940" s="22"/>
      <c r="AL940" s="22"/>
      <c r="AM940" s="22"/>
      <c r="AN940" s="22"/>
      <c r="AO940" s="26">
        <f t="shared" si="29"/>
        <v>0</v>
      </c>
    </row>
    <row r="941" spans="1:41" ht="11.85" customHeight="1">
      <c r="A941" s="13"/>
      <c r="B941" s="21"/>
      <c r="C941" s="22"/>
      <c r="D941" s="22"/>
      <c r="E941" s="22"/>
      <c r="F941" s="3"/>
      <c r="G941" s="12"/>
      <c r="H941" s="3"/>
      <c r="I941" s="13">
        <f t="shared" si="28"/>
        <v>112</v>
      </c>
      <c r="J941" s="16"/>
      <c r="K941" s="16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23"/>
      <c r="Y941" s="24"/>
      <c r="Z941" s="24"/>
      <c r="AA941" s="24"/>
      <c r="AB941" s="24"/>
      <c r="AC941" s="22"/>
      <c r="AD941" s="22"/>
      <c r="AE941" s="22"/>
      <c r="AF941" s="22"/>
      <c r="AG941" s="22"/>
      <c r="AH941" s="22"/>
      <c r="AI941" s="22"/>
      <c r="AJ941" s="22"/>
      <c r="AK941" s="22"/>
      <c r="AL941" s="22"/>
      <c r="AM941" s="22"/>
      <c r="AN941" s="22"/>
      <c r="AO941" s="26">
        <f t="shared" si="29"/>
        <v>0</v>
      </c>
    </row>
    <row r="942" spans="1:41" ht="11.85" customHeight="1">
      <c r="A942" s="13"/>
      <c r="B942" s="21"/>
      <c r="C942" s="22"/>
      <c r="D942" s="22"/>
      <c r="E942" s="22"/>
      <c r="F942" s="3"/>
      <c r="G942" s="12"/>
      <c r="H942" s="3"/>
      <c r="I942" s="13">
        <f t="shared" si="28"/>
        <v>112</v>
      </c>
      <c r="J942" s="16"/>
      <c r="K942" s="16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23"/>
      <c r="Y942" s="24"/>
      <c r="Z942" s="24"/>
      <c r="AA942" s="24"/>
      <c r="AB942" s="24"/>
      <c r="AC942" s="22"/>
      <c r="AD942" s="22"/>
      <c r="AE942" s="22"/>
      <c r="AF942" s="22"/>
      <c r="AG942" s="22"/>
      <c r="AH942" s="22"/>
      <c r="AI942" s="22"/>
      <c r="AJ942" s="22"/>
      <c r="AK942" s="22"/>
      <c r="AL942" s="22"/>
      <c r="AM942" s="22"/>
      <c r="AN942" s="22"/>
      <c r="AO942" s="26">
        <f t="shared" si="29"/>
        <v>0</v>
      </c>
    </row>
    <row r="943" spans="1:41" ht="11.85" customHeight="1">
      <c r="A943" s="13"/>
      <c r="B943" s="21"/>
      <c r="C943" s="22"/>
      <c r="D943" s="22"/>
      <c r="E943" s="22"/>
      <c r="F943" s="3"/>
      <c r="G943" s="12"/>
      <c r="H943" s="3"/>
      <c r="I943" s="13">
        <f t="shared" si="28"/>
        <v>112</v>
      </c>
      <c r="J943" s="16"/>
      <c r="K943" s="16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23"/>
      <c r="Y943" s="24"/>
      <c r="Z943" s="24"/>
      <c r="AA943" s="24"/>
      <c r="AB943" s="24"/>
      <c r="AC943" s="22"/>
      <c r="AD943" s="22"/>
      <c r="AE943" s="22"/>
      <c r="AF943" s="22"/>
      <c r="AG943" s="22"/>
      <c r="AH943" s="22"/>
      <c r="AI943" s="22"/>
      <c r="AJ943" s="22"/>
      <c r="AK943" s="22"/>
      <c r="AL943" s="22"/>
      <c r="AM943" s="22"/>
      <c r="AN943" s="22"/>
      <c r="AO943" s="26">
        <f t="shared" si="29"/>
        <v>0</v>
      </c>
    </row>
    <row r="944" spans="1:41" ht="11.85" customHeight="1">
      <c r="A944" s="13"/>
      <c r="B944" s="21"/>
      <c r="C944" s="22"/>
      <c r="D944" s="22"/>
      <c r="E944" s="22"/>
      <c r="F944" s="3"/>
      <c r="G944" s="12"/>
      <c r="H944" s="3"/>
      <c r="I944" s="13">
        <f t="shared" si="28"/>
        <v>112</v>
      </c>
      <c r="J944" s="16"/>
      <c r="K944" s="16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23"/>
      <c r="Y944" s="24"/>
      <c r="Z944" s="24"/>
      <c r="AA944" s="24"/>
      <c r="AB944" s="24"/>
      <c r="AC944" s="22"/>
      <c r="AD944" s="22"/>
      <c r="AE944" s="22"/>
      <c r="AF944" s="22"/>
      <c r="AG944" s="22"/>
      <c r="AH944" s="22"/>
      <c r="AI944" s="22"/>
      <c r="AJ944" s="22"/>
      <c r="AK944" s="22"/>
      <c r="AL944" s="22"/>
      <c r="AM944" s="22"/>
      <c r="AN944" s="22"/>
      <c r="AO944" s="26">
        <f t="shared" si="29"/>
        <v>0</v>
      </c>
    </row>
    <row r="945" spans="1:41" ht="11.85" customHeight="1">
      <c r="A945" s="13"/>
      <c r="B945" s="21"/>
      <c r="C945" s="22"/>
      <c r="D945" s="22"/>
      <c r="E945" s="22"/>
      <c r="F945" s="3"/>
      <c r="G945" s="12"/>
      <c r="H945" s="3"/>
      <c r="I945" s="13">
        <f t="shared" si="28"/>
        <v>112</v>
      </c>
      <c r="J945" s="16"/>
      <c r="K945" s="16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23"/>
      <c r="Y945" s="24"/>
      <c r="Z945" s="24"/>
      <c r="AA945" s="24"/>
      <c r="AB945" s="24"/>
      <c r="AC945" s="22"/>
      <c r="AD945" s="22"/>
      <c r="AE945" s="22"/>
      <c r="AF945" s="22"/>
      <c r="AG945" s="22"/>
      <c r="AH945" s="22"/>
      <c r="AI945" s="22"/>
      <c r="AJ945" s="22"/>
      <c r="AK945" s="22"/>
      <c r="AL945" s="22"/>
      <c r="AM945" s="22"/>
      <c r="AN945" s="22"/>
      <c r="AO945" s="26">
        <f t="shared" si="29"/>
        <v>0</v>
      </c>
    </row>
    <row r="946" spans="1:41" ht="11.85" customHeight="1">
      <c r="A946" s="13"/>
      <c r="B946" s="21"/>
      <c r="C946" s="22"/>
      <c r="D946" s="22"/>
      <c r="E946" s="22"/>
      <c r="F946" s="3"/>
      <c r="G946" s="12"/>
      <c r="H946" s="3"/>
      <c r="I946" s="13">
        <f t="shared" si="28"/>
        <v>112</v>
      </c>
      <c r="J946" s="16"/>
      <c r="K946" s="16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23"/>
      <c r="Y946" s="24"/>
      <c r="Z946" s="24"/>
      <c r="AA946" s="24"/>
      <c r="AB946" s="24"/>
      <c r="AC946" s="22"/>
      <c r="AD946" s="22"/>
      <c r="AE946" s="22"/>
      <c r="AF946" s="22"/>
      <c r="AG946" s="22"/>
      <c r="AH946" s="22"/>
      <c r="AI946" s="22"/>
      <c r="AJ946" s="22"/>
      <c r="AK946" s="22"/>
      <c r="AL946" s="22"/>
      <c r="AM946" s="22"/>
      <c r="AN946" s="22"/>
      <c r="AO946" s="26">
        <f t="shared" si="29"/>
        <v>0</v>
      </c>
    </row>
    <row r="947" spans="1:41" ht="11.85" customHeight="1">
      <c r="A947" s="13"/>
      <c r="B947" s="21"/>
      <c r="C947" s="22"/>
      <c r="D947" s="22"/>
      <c r="E947" s="22"/>
      <c r="F947" s="3"/>
      <c r="G947" s="12"/>
      <c r="H947" s="3"/>
      <c r="I947" s="13">
        <f t="shared" si="28"/>
        <v>112</v>
      </c>
      <c r="J947" s="16"/>
      <c r="K947" s="16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23"/>
      <c r="Y947" s="24"/>
      <c r="Z947" s="24"/>
      <c r="AA947" s="24"/>
      <c r="AB947" s="24"/>
      <c r="AC947" s="22"/>
      <c r="AD947" s="22"/>
      <c r="AE947" s="22"/>
      <c r="AF947" s="22"/>
      <c r="AG947" s="22"/>
      <c r="AH947" s="22"/>
      <c r="AI947" s="22"/>
      <c r="AJ947" s="22"/>
      <c r="AK947" s="22"/>
      <c r="AL947" s="22"/>
      <c r="AM947" s="22"/>
      <c r="AN947" s="22"/>
      <c r="AO947" s="26">
        <f t="shared" si="29"/>
        <v>0</v>
      </c>
    </row>
    <row r="948" spans="1:41" ht="11.85" customHeight="1">
      <c r="A948" s="13"/>
      <c r="B948" s="21"/>
      <c r="C948" s="22"/>
      <c r="D948" s="22"/>
      <c r="E948" s="22"/>
      <c r="F948" s="3"/>
      <c r="G948" s="12"/>
      <c r="H948" s="3"/>
      <c r="I948" s="13">
        <f t="shared" si="28"/>
        <v>112</v>
      </c>
      <c r="J948" s="16"/>
      <c r="K948" s="16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23"/>
      <c r="Y948" s="24"/>
      <c r="Z948" s="24"/>
      <c r="AA948" s="24"/>
      <c r="AB948" s="24"/>
      <c r="AC948" s="22"/>
      <c r="AD948" s="22"/>
      <c r="AE948" s="22"/>
      <c r="AF948" s="22"/>
      <c r="AG948" s="22"/>
      <c r="AH948" s="22"/>
      <c r="AI948" s="22"/>
      <c r="AJ948" s="22"/>
      <c r="AK948" s="22"/>
      <c r="AL948" s="22"/>
      <c r="AM948" s="22"/>
      <c r="AN948" s="22"/>
      <c r="AO948" s="26">
        <f t="shared" si="29"/>
        <v>0</v>
      </c>
    </row>
    <row r="949" spans="1:41" ht="11.85" customHeight="1">
      <c r="A949" s="13"/>
      <c r="B949" s="21"/>
      <c r="C949" s="22"/>
      <c r="D949" s="22"/>
      <c r="E949" s="22"/>
      <c r="F949" s="3"/>
      <c r="G949" s="12"/>
      <c r="H949" s="3"/>
      <c r="I949" s="13">
        <f t="shared" si="28"/>
        <v>112</v>
      </c>
      <c r="J949" s="16"/>
      <c r="K949" s="16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23"/>
      <c r="Y949" s="24"/>
      <c r="Z949" s="24"/>
      <c r="AA949" s="24"/>
      <c r="AB949" s="24"/>
      <c r="AC949" s="22"/>
      <c r="AD949" s="22"/>
      <c r="AE949" s="22"/>
      <c r="AF949" s="22"/>
      <c r="AG949" s="22"/>
      <c r="AH949" s="22"/>
      <c r="AI949" s="22"/>
      <c r="AJ949" s="22"/>
      <c r="AK949" s="22"/>
      <c r="AL949" s="22"/>
      <c r="AM949" s="22"/>
      <c r="AN949" s="22"/>
      <c r="AO949" s="26">
        <f t="shared" si="29"/>
        <v>0</v>
      </c>
    </row>
    <row r="950" spans="1:41" ht="11.85" customHeight="1">
      <c r="A950" s="13"/>
      <c r="B950" s="21"/>
      <c r="C950" s="22"/>
      <c r="D950" s="22"/>
      <c r="E950" s="22"/>
      <c r="F950" s="3"/>
      <c r="G950" s="12"/>
      <c r="H950" s="3"/>
      <c r="I950" s="13">
        <f t="shared" si="28"/>
        <v>112</v>
      </c>
      <c r="J950" s="16"/>
      <c r="K950" s="16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23"/>
      <c r="Y950" s="24"/>
      <c r="Z950" s="24"/>
      <c r="AA950" s="24"/>
      <c r="AB950" s="24"/>
      <c r="AC950" s="22"/>
      <c r="AD950" s="22"/>
      <c r="AE950" s="22"/>
      <c r="AF950" s="22"/>
      <c r="AG950" s="22"/>
      <c r="AH950" s="22"/>
      <c r="AI950" s="22"/>
      <c r="AJ950" s="22"/>
      <c r="AK950" s="22"/>
      <c r="AL950" s="22"/>
      <c r="AM950" s="22"/>
      <c r="AN950" s="22"/>
      <c r="AO950" s="26">
        <f t="shared" si="29"/>
        <v>0</v>
      </c>
    </row>
    <row r="951" spans="1:41" ht="11.85" customHeight="1">
      <c r="A951" s="13"/>
      <c r="B951" s="21"/>
      <c r="C951" s="22"/>
      <c r="D951" s="22"/>
      <c r="E951" s="22"/>
      <c r="F951" s="3"/>
      <c r="G951" s="12"/>
      <c r="H951" s="3"/>
      <c r="I951" s="13">
        <f t="shared" si="28"/>
        <v>112</v>
      </c>
      <c r="J951" s="16"/>
      <c r="K951" s="16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23"/>
      <c r="Y951" s="24"/>
      <c r="Z951" s="24"/>
      <c r="AA951" s="24"/>
      <c r="AB951" s="24"/>
      <c r="AC951" s="22"/>
      <c r="AD951" s="22"/>
      <c r="AE951" s="22"/>
      <c r="AF951" s="22"/>
      <c r="AG951" s="22"/>
      <c r="AH951" s="22"/>
      <c r="AI951" s="22"/>
      <c r="AJ951" s="22"/>
      <c r="AK951" s="22"/>
      <c r="AL951" s="22"/>
      <c r="AM951" s="22"/>
      <c r="AN951" s="22"/>
      <c r="AO951" s="26">
        <f t="shared" si="29"/>
        <v>0</v>
      </c>
    </row>
    <row r="952" spans="1:41" ht="11.85" customHeight="1">
      <c r="A952" s="13"/>
      <c r="B952" s="21"/>
      <c r="C952" s="22"/>
      <c r="D952" s="22"/>
      <c r="E952" s="22"/>
      <c r="F952" s="3"/>
      <c r="G952" s="12"/>
      <c r="H952" s="3"/>
      <c r="I952" s="13">
        <f t="shared" si="28"/>
        <v>112</v>
      </c>
      <c r="J952" s="16"/>
      <c r="K952" s="16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23"/>
      <c r="Y952" s="24"/>
      <c r="Z952" s="24"/>
      <c r="AA952" s="24"/>
      <c r="AB952" s="24"/>
      <c r="AC952" s="22"/>
      <c r="AD952" s="22"/>
      <c r="AE952" s="22"/>
      <c r="AF952" s="22"/>
      <c r="AG952" s="22"/>
      <c r="AH952" s="22"/>
      <c r="AI952" s="22"/>
      <c r="AJ952" s="22"/>
      <c r="AK952" s="22"/>
      <c r="AL952" s="22"/>
      <c r="AM952" s="22"/>
      <c r="AN952" s="22"/>
      <c r="AO952" s="26">
        <f t="shared" si="29"/>
        <v>0</v>
      </c>
    </row>
    <row r="953" spans="1:41" ht="11.85" customHeight="1">
      <c r="A953" s="13"/>
      <c r="B953" s="21"/>
      <c r="C953" s="22"/>
      <c r="D953" s="22"/>
      <c r="E953" s="22"/>
      <c r="F953" s="3"/>
      <c r="G953" s="12"/>
      <c r="H953" s="3"/>
      <c r="I953" s="13">
        <f t="shared" si="28"/>
        <v>112</v>
      </c>
      <c r="J953" s="16"/>
      <c r="K953" s="16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23"/>
      <c r="Y953" s="24"/>
      <c r="Z953" s="24"/>
      <c r="AA953" s="24"/>
      <c r="AB953" s="24"/>
      <c r="AC953" s="22"/>
      <c r="AD953" s="22"/>
      <c r="AE953" s="22"/>
      <c r="AF953" s="22"/>
      <c r="AG953" s="22"/>
      <c r="AH953" s="22"/>
      <c r="AI953" s="22"/>
      <c r="AJ953" s="22"/>
      <c r="AK953" s="22"/>
      <c r="AL953" s="22"/>
      <c r="AM953" s="22"/>
      <c r="AN953" s="22"/>
      <c r="AO953" s="26">
        <f t="shared" si="29"/>
        <v>0</v>
      </c>
    </row>
    <row r="954" spans="1:41" ht="11.85" customHeight="1">
      <c r="A954" s="13"/>
      <c r="B954" s="21"/>
      <c r="C954" s="22"/>
      <c r="D954" s="22"/>
      <c r="E954" s="22"/>
      <c r="F954" s="3"/>
      <c r="G954" s="12"/>
      <c r="H954" s="3"/>
      <c r="I954" s="13">
        <f t="shared" si="28"/>
        <v>112</v>
      </c>
      <c r="J954" s="16"/>
      <c r="K954" s="16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23"/>
      <c r="Y954" s="24"/>
      <c r="Z954" s="24"/>
      <c r="AA954" s="24"/>
      <c r="AB954" s="24"/>
      <c r="AC954" s="22"/>
      <c r="AD954" s="22"/>
      <c r="AE954" s="22"/>
      <c r="AF954" s="22"/>
      <c r="AG954" s="22"/>
      <c r="AH954" s="22"/>
      <c r="AI954" s="22"/>
      <c r="AJ954" s="22"/>
      <c r="AK954" s="22"/>
      <c r="AL954" s="22"/>
      <c r="AM954" s="22"/>
      <c r="AN954" s="22"/>
      <c r="AO954" s="26">
        <f t="shared" si="29"/>
        <v>0</v>
      </c>
    </row>
    <row r="955" spans="1:41" ht="11.85" customHeight="1">
      <c r="A955" s="13"/>
      <c r="B955" s="21"/>
      <c r="C955" s="22"/>
      <c r="D955" s="22"/>
      <c r="E955" s="22"/>
      <c r="F955" s="3"/>
      <c r="G955" s="12"/>
      <c r="H955" s="3"/>
      <c r="I955" s="13">
        <f t="shared" si="28"/>
        <v>112</v>
      </c>
      <c r="J955" s="16"/>
      <c r="K955" s="16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23"/>
      <c r="Y955" s="24"/>
      <c r="Z955" s="24"/>
      <c r="AA955" s="24"/>
      <c r="AB955" s="24"/>
      <c r="AC955" s="22"/>
      <c r="AD955" s="22"/>
      <c r="AE955" s="22"/>
      <c r="AF955" s="22"/>
      <c r="AG955" s="22"/>
      <c r="AH955" s="22"/>
      <c r="AI955" s="22"/>
      <c r="AJ955" s="22"/>
      <c r="AK955" s="22"/>
      <c r="AL955" s="22"/>
      <c r="AM955" s="22"/>
      <c r="AN955" s="22"/>
      <c r="AO955" s="26">
        <f t="shared" si="29"/>
        <v>0</v>
      </c>
    </row>
    <row r="956" spans="1:41" ht="11.85" customHeight="1">
      <c r="A956" s="13"/>
      <c r="B956" s="21"/>
      <c r="C956" s="22"/>
      <c r="D956" s="22"/>
      <c r="E956" s="22"/>
      <c r="F956" s="3"/>
      <c r="G956" s="12"/>
      <c r="H956" s="3"/>
      <c r="I956" s="13">
        <f t="shared" si="28"/>
        <v>112</v>
      </c>
      <c r="J956" s="16"/>
      <c r="K956" s="16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23"/>
      <c r="Y956" s="24"/>
      <c r="Z956" s="24"/>
      <c r="AA956" s="24"/>
      <c r="AB956" s="24"/>
      <c r="AC956" s="22"/>
      <c r="AD956" s="22"/>
      <c r="AE956" s="22"/>
      <c r="AF956" s="22"/>
      <c r="AG956" s="22"/>
      <c r="AH956" s="22"/>
      <c r="AI956" s="22"/>
      <c r="AJ956" s="22"/>
      <c r="AK956" s="22"/>
      <c r="AL956" s="22"/>
      <c r="AM956" s="22"/>
      <c r="AN956" s="22"/>
      <c r="AO956" s="26">
        <f t="shared" si="29"/>
        <v>0</v>
      </c>
    </row>
    <row r="957" spans="1:41" ht="11.85" customHeight="1">
      <c r="A957" s="13"/>
      <c r="B957" s="21"/>
      <c r="C957" s="22"/>
      <c r="D957" s="22"/>
      <c r="E957" s="22"/>
      <c r="F957" s="3"/>
      <c r="G957" s="12"/>
      <c r="H957" s="3"/>
      <c r="I957" s="13">
        <f t="shared" si="28"/>
        <v>112</v>
      </c>
      <c r="J957" s="16"/>
      <c r="K957" s="16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23"/>
      <c r="Y957" s="24"/>
      <c r="Z957" s="24"/>
      <c r="AA957" s="24"/>
      <c r="AB957" s="24"/>
      <c r="AC957" s="22"/>
      <c r="AD957" s="22"/>
      <c r="AE957" s="22"/>
      <c r="AF957" s="22"/>
      <c r="AG957" s="22"/>
      <c r="AH957" s="22"/>
      <c r="AI957" s="22"/>
      <c r="AJ957" s="22"/>
      <c r="AK957" s="22"/>
      <c r="AL957" s="22"/>
      <c r="AM957" s="22"/>
      <c r="AN957" s="22"/>
      <c r="AO957" s="26">
        <f t="shared" si="29"/>
        <v>0</v>
      </c>
    </row>
    <row r="958" spans="1:41" ht="11.85" customHeight="1">
      <c r="A958" s="13"/>
      <c r="B958" s="21"/>
      <c r="C958" s="22"/>
      <c r="D958" s="22"/>
      <c r="E958" s="22"/>
      <c r="F958" s="3"/>
      <c r="G958" s="12"/>
      <c r="H958" s="3"/>
      <c r="I958" s="13">
        <f t="shared" si="28"/>
        <v>112</v>
      </c>
      <c r="J958" s="16"/>
      <c r="K958" s="16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23"/>
      <c r="Y958" s="24"/>
      <c r="Z958" s="24"/>
      <c r="AA958" s="24"/>
      <c r="AB958" s="24"/>
      <c r="AC958" s="22"/>
      <c r="AD958" s="22"/>
      <c r="AE958" s="22"/>
      <c r="AF958" s="22"/>
      <c r="AG958" s="22"/>
      <c r="AH958" s="22"/>
      <c r="AI958" s="22"/>
      <c r="AJ958" s="22"/>
      <c r="AK958" s="22"/>
      <c r="AL958" s="22"/>
      <c r="AM958" s="22"/>
      <c r="AN958" s="22"/>
      <c r="AO958" s="26">
        <f t="shared" si="29"/>
        <v>0</v>
      </c>
    </row>
    <row r="959" spans="1:41" ht="11.85" customHeight="1">
      <c r="A959" s="13"/>
      <c r="B959" s="21"/>
      <c r="C959" s="22"/>
      <c r="D959" s="22"/>
      <c r="E959" s="22"/>
      <c r="F959" s="3"/>
      <c r="G959" s="12"/>
      <c r="H959" s="3"/>
      <c r="I959" s="13">
        <f t="shared" si="28"/>
        <v>112</v>
      </c>
      <c r="J959" s="16"/>
      <c r="K959" s="16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23"/>
      <c r="Y959" s="24"/>
      <c r="Z959" s="24"/>
      <c r="AA959" s="24"/>
      <c r="AB959" s="24"/>
      <c r="AC959" s="22"/>
      <c r="AD959" s="22"/>
      <c r="AE959" s="22"/>
      <c r="AF959" s="22"/>
      <c r="AG959" s="22"/>
      <c r="AH959" s="22"/>
      <c r="AI959" s="22"/>
      <c r="AJ959" s="22"/>
      <c r="AK959" s="22"/>
      <c r="AL959" s="22"/>
      <c r="AM959" s="22"/>
      <c r="AN959" s="22"/>
      <c r="AO959" s="26">
        <f t="shared" si="29"/>
        <v>0</v>
      </c>
    </row>
    <row r="960" spans="1:41" ht="11.85" customHeight="1">
      <c r="A960" s="13"/>
      <c r="B960" s="21"/>
      <c r="C960" s="22"/>
      <c r="D960" s="22"/>
      <c r="E960" s="22"/>
      <c r="F960" s="3"/>
      <c r="G960" s="12"/>
      <c r="H960" s="3"/>
      <c r="I960" s="13">
        <f t="shared" si="28"/>
        <v>112</v>
      </c>
      <c r="J960" s="16"/>
      <c r="K960" s="16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23"/>
      <c r="Y960" s="24"/>
      <c r="Z960" s="24"/>
      <c r="AA960" s="24"/>
      <c r="AB960" s="24"/>
      <c r="AC960" s="22"/>
      <c r="AD960" s="22"/>
      <c r="AE960" s="22"/>
      <c r="AF960" s="22"/>
      <c r="AG960" s="22"/>
      <c r="AH960" s="22"/>
      <c r="AI960" s="22"/>
      <c r="AJ960" s="22"/>
      <c r="AK960" s="22"/>
      <c r="AL960" s="22"/>
      <c r="AM960" s="22"/>
      <c r="AN960" s="22"/>
      <c r="AO960" s="26">
        <f t="shared" si="29"/>
        <v>0</v>
      </c>
    </row>
    <row r="961" spans="1:41" ht="11.85" customHeight="1">
      <c r="A961" s="13"/>
      <c r="B961" s="21"/>
      <c r="C961" s="22"/>
      <c r="D961" s="22"/>
      <c r="E961" s="22"/>
      <c r="F961" s="3"/>
      <c r="G961" s="12"/>
      <c r="H961" s="3"/>
      <c r="I961" s="13">
        <f t="shared" si="28"/>
        <v>112</v>
      </c>
      <c r="J961" s="16"/>
      <c r="K961" s="16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23"/>
      <c r="Y961" s="24"/>
      <c r="Z961" s="24"/>
      <c r="AA961" s="24"/>
      <c r="AB961" s="24"/>
      <c r="AC961" s="22"/>
      <c r="AD961" s="22"/>
      <c r="AE961" s="22"/>
      <c r="AF961" s="22"/>
      <c r="AG961" s="22"/>
      <c r="AH961" s="22"/>
      <c r="AI961" s="22"/>
      <c r="AJ961" s="22"/>
      <c r="AK961" s="22"/>
      <c r="AL961" s="22"/>
      <c r="AM961" s="22"/>
      <c r="AN961" s="22"/>
      <c r="AO961" s="26">
        <f t="shared" si="29"/>
        <v>0</v>
      </c>
    </row>
    <row r="962" spans="1:41" ht="11.85" customHeight="1">
      <c r="A962" s="13"/>
      <c r="B962" s="21"/>
      <c r="C962" s="22"/>
      <c r="D962" s="22"/>
      <c r="E962" s="22"/>
      <c r="F962" s="3"/>
      <c r="G962" s="12"/>
      <c r="H962" s="3"/>
      <c r="I962" s="13">
        <f t="shared" si="28"/>
        <v>112</v>
      </c>
      <c r="J962" s="16"/>
      <c r="K962" s="16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23"/>
      <c r="Y962" s="24"/>
      <c r="Z962" s="24"/>
      <c r="AA962" s="24"/>
      <c r="AB962" s="24"/>
      <c r="AC962" s="22"/>
      <c r="AD962" s="22"/>
      <c r="AE962" s="22"/>
      <c r="AF962" s="22"/>
      <c r="AG962" s="22"/>
      <c r="AH962" s="22"/>
      <c r="AI962" s="22"/>
      <c r="AJ962" s="22"/>
      <c r="AK962" s="22"/>
      <c r="AL962" s="22"/>
      <c r="AM962" s="22"/>
      <c r="AN962" s="22"/>
      <c r="AO962" s="26">
        <f t="shared" si="29"/>
        <v>0</v>
      </c>
    </row>
    <row r="963" spans="1:41" ht="11.85" customHeight="1">
      <c r="A963" s="13"/>
      <c r="B963" s="21"/>
      <c r="C963" s="22"/>
      <c r="D963" s="22"/>
      <c r="E963" s="22"/>
      <c r="F963" s="3"/>
      <c r="G963" s="12"/>
      <c r="H963" s="3"/>
      <c r="I963" s="13">
        <f t="shared" ref="I963:I1005" si="30">(2012)-YEAR(H963)</f>
        <v>112</v>
      </c>
      <c r="J963" s="16"/>
      <c r="K963" s="16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23"/>
      <c r="Y963" s="24"/>
      <c r="Z963" s="24"/>
      <c r="AA963" s="24"/>
      <c r="AB963" s="24"/>
      <c r="AC963" s="22"/>
      <c r="AD963" s="22"/>
      <c r="AE963" s="22"/>
      <c r="AF963" s="22"/>
      <c r="AG963" s="22"/>
      <c r="AH963" s="22"/>
      <c r="AI963" s="22"/>
      <c r="AJ963" s="22"/>
      <c r="AK963" s="22"/>
      <c r="AL963" s="22"/>
      <c r="AM963" s="22"/>
      <c r="AN963" s="22"/>
      <c r="AO963" s="26">
        <f t="shared" si="29"/>
        <v>0</v>
      </c>
    </row>
    <row r="964" spans="1:41" ht="11.85" customHeight="1">
      <c r="A964" s="13"/>
      <c r="B964" s="21"/>
      <c r="C964" s="22"/>
      <c r="D964" s="22"/>
      <c r="E964" s="22"/>
      <c r="F964" s="3"/>
      <c r="G964" s="12"/>
      <c r="H964" s="3"/>
      <c r="I964" s="13">
        <f t="shared" si="30"/>
        <v>112</v>
      </c>
      <c r="J964" s="16"/>
      <c r="K964" s="16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23"/>
      <c r="Y964" s="24"/>
      <c r="Z964" s="24"/>
      <c r="AA964" s="24"/>
      <c r="AB964" s="24"/>
      <c r="AC964" s="22"/>
      <c r="AD964" s="22"/>
      <c r="AE964" s="22"/>
      <c r="AF964" s="22"/>
      <c r="AG964" s="22"/>
      <c r="AH964" s="22"/>
      <c r="AI964" s="22"/>
      <c r="AJ964" s="22"/>
      <c r="AK964" s="22"/>
      <c r="AL964" s="22"/>
      <c r="AM964" s="22"/>
      <c r="AN964" s="22"/>
      <c r="AO964" s="26">
        <f t="shared" si="29"/>
        <v>0</v>
      </c>
    </row>
    <row r="965" spans="1:41" ht="11.85" customHeight="1">
      <c r="A965" s="13"/>
      <c r="B965" s="21"/>
      <c r="C965" s="22"/>
      <c r="D965" s="22"/>
      <c r="E965" s="22"/>
      <c r="F965" s="3"/>
      <c r="G965" s="12"/>
      <c r="H965" s="3"/>
      <c r="I965" s="13">
        <f t="shared" si="30"/>
        <v>112</v>
      </c>
      <c r="J965" s="16"/>
      <c r="K965" s="16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23"/>
      <c r="Y965" s="24"/>
      <c r="Z965" s="24"/>
      <c r="AA965" s="24"/>
      <c r="AB965" s="24"/>
      <c r="AC965" s="22"/>
      <c r="AD965" s="22"/>
      <c r="AE965" s="22"/>
      <c r="AF965" s="22"/>
      <c r="AG965" s="22"/>
      <c r="AH965" s="22"/>
      <c r="AI965" s="22"/>
      <c r="AJ965" s="22"/>
      <c r="AK965" s="22"/>
      <c r="AL965" s="22"/>
      <c r="AM965" s="22"/>
      <c r="AN965" s="22"/>
      <c r="AO965" s="26">
        <f t="shared" ref="AO965:AO1005" si="31">SUM(AC965:AN965)</f>
        <v>0</v>
      </c>
    </row>
    <row r="966" spans="1:41" ht="11.85" customHeight="1">
      <c r="A966" s="13"/>
      <c r="B966" s="21"/>
      <c r="C966" s="22"/>
      <c r="D966" s="22"/>
      <c r="E966" s="22"/>
      <c r="F966" s="3"/>
      <c r="G966" s="12"/>
      <c r="H966" s="3"/>
      <c r="I966" s="13">
        <f t="shared" si="30"/>
        <v>112</v>
      </c>
      <c r="J966" s="16"/>
      <c r="K966" s="16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23"/>
      <c r="Y966" s="24"/>
      <c r="Z966" s="24"/>
      <c r="AA966" s="24"/>
      <c r="AB966" s="24"/>
      <c r="AC966" s="22"/>
      <c r="AD966" s="22"/>
      <c r="AE966" s="22"/>
      <c r="AF966" s="22"/>
      <c r="AG966" s="22"/>
      <c r="AH966" s="22"/>
      <c r="AI966" s="22"/>
      <c r="AJ966" s="22"/>
      <c r="AK966" s="22"/>
      <c r="AL966" s="22"/>
      <c r="AM966" s="22"/>
      <c r="AN966" s="22"/>
      <c r="AO966" s="26">
        <f t="shared" si="31"/>
        <v>0</v>
      </c>
    </row>
    <row r="967" spans="1:41" ht="11.85" customHeight="1">
      <c r="A967" s="13"/>
      <c r="B967" s="21"/>
      <c r="C967" s="22"/>
      <c r="D967" s="22"/>
      <c r="E967" s="22"/>
      <c r="F967" s="3"/>
      <c r="G967" s="12"/>
      <c r="H967" s="3"/>
      <c r="I967" s="13">
        <f t="shared" si="30"/>
        <v>112</v>
      </c>
      <c r="J967" s="16"/>
      <c r="K967" s="16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23"/>
      <c r="Y967" s="24"/>
      <c r="Z967" s="24"/>
      <c r="AA967" s="24"/>
      <c r="AB967" s="24"/>
      <c r="AC967" s="22"/>
      <c r="AD967" s="22"/>
      <c r="AE967" s="22"/>
      <c r="AF967" s="22"/>
      <c r="AG967" s="22"/>
      <c r="AH967" s="22"/>
      <c r="AI967" s="22"/>
      <c r="AJ967" s="22"/>
      <c r="AK967" s="22"/>
      <c r="AL967" s="22"/>
      <c r="AM967" s="22"/>
      <c r="AN967" s="22"/>
      <c r="AO967" s="26">
        <f t="shared" si="31"/>
        <v>0</v>
      </c>
    </row>
    <row r="968" spans="1:41" ht="11.85" customHeight="1">
      <c r="A968" s="13"/>
      <c r="B968" s="21"/>
      <c r="C968" s="22"/>
      <c r="D968" s="22"/>
      <c r="E968" s="22"/>
      <c r="F968" s="3"/>
      <c r="G968" s="12"/>
      <c r="H968" s="3"/>
      <c r="I968" s="13">
        <f t="shared" si="30"/>
        <v>112</v>
      </c>
      <c r="J968" s="16"/>
      <c r="K968" s="16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23"/>
      <c r="Y968" s="24"/>
      <c r="Z968" s="24"/>
      <c r="AA968" s="24"/>
      <c r="AB968" s="24"/>
      <c r="AC968" s="22"/>
      <c r="AD968" s="22"/>
      <c r="AE968" s="22"/>
      <c r="AF968" s="22"/>
      <c r="AG968" s="22"/>
      <c r="AH968" s="22"/>
      <c r="AI968" s="22"/>
      <c r="AJ968" s="22"/>
      <c r="AK968" s="22"/>
      <c r="AL968" s="22"/>
      <c r="AM968" s="22"/>
      <c r="AN968" s="22"/>
      <c r="AO968" s="26">
        <f t="shared" si="31"/>
        <v>0</v>
      </c>
    </row>
    <row r="969" spans="1:41" ht="11.85" customHeight="1">
      <c r="A969" s="13"/>
      <c r="B969" s="21"/>
      <c r="C969" s="22"/>
      <c r="D969" s="22"/>
      <c r="E969" s="22"/>
      <c r="F969" s="3"/>
      <c r="G969" s="12"/>
      <c r="H969" s="3"/>
      <c r="I969" s="13">
        <f t="shared" si="30"/>
        <v>112</v>
      </c>
      <c r="J969" s="16"/>
      <c r="K969" s="16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23"/>
      <c r="Y969" s="24"/>
      <c r="Z969" s="24"/>
      <c r="AA969" s="24"/>
      <c r="AB969" s="24"/>
      <c r="AC969" s="22"/>
      <c r="AD969" s="22"/>
      <c r="AE969" s="22"/>
      <c r="AF969" s="22"/>
      <c r="AG969" s="22"/>
      <c r="AH969" s="22"/>
      <c r="AI969" s="22"/>
      <c r="AJ969" s="22"/>
      <c r="AK969" s="22"/>
      <c r="AL969" s="22"/>
      <c r="AM969" s="22"/>
      <c r="AN969" s="22"/>
      <c r="AO969" s="26">
        <f t="shared" si="31"/>
        <v>0</v>
      </c>
    </row>
    <row r="970" spans="1:41" ht="11.85" customHeight="1">
      <c r="A970" s="13"/>
      <c r="B970" s="21"/>
      <c r="C970" s="22"/>
      <c r="D970" s="22"/>
      <c r="E970" s="22"/>
      <c r="F970" s="3"/>
      <c r="G970" s="12"/>
      <c r="H970" s="3"/>
      <c r="I970" s="13">
        <f t="shared" si="30"/>
        <v>112</v>
      </c>
      <c r="J970" s="16"/>
      <c r="K970" s="16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23"/>
      <c r="Y970" s="24"/>
      <c r="Z970" s="24"/>
      <c r="AA970" s="24"/>
      <c r="AB970" s="24"/>
      <c r="AC970" s="22"/>
      <c r="AD970" s="22"/>
      <c r="AE970" s="22"/>
      <c r="AF970" s="22"/>
      <c r="AG970" s="22"/>
      <c r="AH970" s="22"/>
      <c r="AI970" s="22"/>
      <c r="AJ970" s="22"/>
      <c r="AK970" s="22"/>
      <c r="AL970" s="22"/>
      <c r="AM970" s="22"/>
      <c r="AN970" s="22"/>
      <c r="AO970" s="26">
        <f t="shared" si="31"/>
        <v>0</v>
      </c>
    </row>
    <row r="971" spans="1:41" ht="11.85" customHeight="1">
      <c r="A971" s="13"/>
      <c r="B971" s="21"/>
      <c r="C971" s="22"/>
      <c r="D971" s="22"/>
      <c r="E971" s="22"/>
      <c r="F971" s="3"/>
      <c r="G971" s="12"/>
      <c r="H971" s="3"/>
      <c r="I971" s="13">
        <f t="shared" si="30"/>
        <v>112</v>
      </c>
      <c r="J971" s="16"/>
      <c r="K971" s="16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23"/>
      <c r="Y971" s="24"/>
      <c r="Z971" s="24"/>
      <c r="AA971" s="24"/>
      <c r="AB971" s="24"/>
      <c r="AC971" s="22"/>
      <c r="AD971" s="22"/>
      <c r="AE971" s="22"/>
      <c r="AF971" s="22"/>
      <c r="AG971" s="22"/>
      <c r="AH971" s="22"/>
      <c r="AI971" s="22"/>
      <c r="AJ971" s="22"/>
      <c r="AK971" s="22"/>
      <c r="AL971" s="22"/>
      <c r="AM971" s="22"/>
      <c r="AN971" s="22"/>
      <c r="AO971" s="26">
        <f t="shared" si="31"/>
        <v>0</v>
      </c>
    </row>
    <row r="972" spans="1:41" ht="11.85" customHeight="1">
      <c r="A972" s="13"/>
      <c r="B972" s="21"/>
      <c r="C972" s="22"/>
      <c r="D972" s="22"/>
      <c r="E972" s="22"/>
      <c r="F972" s="3"/>
      <c r="G972" s="12"/>
      <c r="H972" s="3"/>
      <c r="I972" s="13">
        <f t="shared" si="30"/>
        <v>112</v>
      </c>
      <c r="J972" s="16"/>
      <c r="K972" s="16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23"/>
      <c r="Y972" s="24"/>
      <c r="Z972" s="24"/>
      <c r="AA972" s="24"/>
      <c r="AB972" s="24"/>
      <c r="AC972" s="22"/>
      <c r="AD972" s="22"/>
      <c r="AE972" s="22"/>
      <c r="AF972" s="22"/>
      <c r="AG972" s="22"/>
      <c r="AH972" s="22"/>
      <c r="AI972" s="22"/>
      <c r="AJ972" s="22"/>
      <c r="AK972" s="22"/>
      <c r="AL972" s="22"/>
      <c r="AM972" s="22"/>
      <c r="AN972" s="22"/>
      <c r="AO972" s="26">
        <f t="shared" si="31"/>
        <v>0</v>
      </c>
    </row>
    <row r="973" spans="1:41" ht="11.85" customHeight="1">
      <c r="A973" s="13"/>
      <c r="B973" s="21"/>
      <c r="C973" s="22"/>
      <c r="D973" s="22"/>
      <c r="E973" s="22"/>
      <c r="F973" s="3"/>
      <c r="G973" s="12"/>
      <c r="H973" s="3"/>
      <c r="I973" s="13">
        <f t="shared" si="30"/>
        <v>112</v>
      </c>
      <c r="J973" s="16"/>
      <c r="K973" s="16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23"/>
      <c r="Y973" s="24"/>
      <c r="Z973" s="24"/>
      <c r="AA973" s="24"/>
      <c r="AB973" s="24"/>
      <c r="AC973" s="22"/>
      <c r="AD973" s="22"/>
      <c r="AE973" s="22"/>
      <c r="AF973" s="22"/>
      <c r="AG973" s="22"/>
      <c r="AH973" s="22"/>
      <c r="AI973" s="22"/>
      <c r="AJ973" s="22"/>
      <c r="AK973" s="22"/>
      <c r="AL973" s="22"/>
      <c r="AM973" s="22"/>
      <c r="AN973" s="22"/>
      <c r="AO973" s="26">
        <f t="shared" si="31"/>
        <v>0</v>
      </c>
    </row>
    <row r="974" spans="1:41" ht="11.85" customHeight="1">
      <c r="A974" s="13"/>
      <c r="B974" s="21"/>
      <c r="C974" s="22"/>
      <c r="D974" s="22"/>
      <c r="E974" s="22"/>
      <c r="F974" s="3"/>
      <c r="G974" s="12"/>
      <c r="H974" s="3"/>
      <c r="I974" s="13">
        <f t="shared" si="30"/>
        <v>112</v>
      </c>
      <c r="J974" s="16"/>
      <c r="K974" s="16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23"/>
      <c r="Y974" s="24"/>
      <c r="Z974" s="24"/>
      <c r="AA974" s="24"/>
      <c r="AB974" s="24"/>
      <c r="AC974" s="22"/>
      <c r="AD974" s="22"/>
      <c r="AE974" s="22"/>
      <c r="AF974" s="22"/>
      <c r="AG974" s="22"/>
      <c r="AH974" s="22"/>
      <c r="AI974" s="22"/>
      <c r="AJ974" s="22"/>
      <c r="AK974" s="22"/>
      <c r="AL974" s="22"/>
      <c r="AM974" s="22"/>
      <c r="AN974" s="22"/>
      <c r="AO974" s="26">
        <f t="shared" si="31"/>
        <v>0</v>
      </c>
    </row>
    <row r="975" spans="1:41" ht="11.85" customHeight="1">
      <c r="A975" s="13"/>
      <c r="B975" s="21"/>
      <c r="C975" s="22"/>
      <c r="D975" s="22"/>
      <c r="E975" s="22"/>
      <c r="F975" s="3"/>
      <c r="G975" s="12"/>
      <c r="H975" s="3"/>
      <c r="I975" s="13">
        <f t="shared" si="30"/>
        <v>112</v>
      </c>
      <c r="J975" s="16"/>
      <c r="K975" s="16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23"/>
      <c r="Y975" s="24"/>
      <c r="Z975" s="24"/>
      <c r="AA975" s="24"/>
      <c r="AB975" s="24"/>
      <c r="AC975" s="22"/>
      <c r="AD975" s="22"/>
      <c r="AE975" s="22"/>
      <c r="AF975" s="22"/>
      <c r="AG975" s="22"/>
      <c r="AH975" s="22"/>
      <c r="AI975" s="22"/>
      <c r="AJ975" s="22"/>
      <c r="AK975" s="22"/>
      <c r="AL975" s="22"/>
      <c r="AM975" s="22"/>
      <c r="AN975" s="22"/>
      <c r="AO975" s="26">
        <f t="shared" si="31"/>
        <v>0</v>
      </c>
    </row>
    <row r="976" spans="1:41" ht="11.85" customHeight="1">
      <c r="A976" s="13"/>
      <c r="B976" s="21"/>
      <c r="C976" s="22"/>
      <c r="D976" s="22"/>
      <c r="E976" s="22"/>
      <c r="F976" s="3"/>
      <c r="G976" s="12"/>
      <c r="H976" s="3"/>
      <c r="I976" s="13">
        <f t="shared" si="30"/>
        <v>112</v>
      </c>
      <c r="J976" s="16"/>
      <c r="K976" s="16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23"/>
      <c r="Y976" s="24"/>
      <c r="Z976" s="24"/>
      <c r="AA976" s="24"/>
      <c r="AB976" s="24"/>
      <c r="AC976" s="22"/>
      <c r="AD976" s="22"/>
      <c r="AE976" s="22"/>
      <c r="AF976" s="22"/>
      <c r="AG976" s="22"/>
      <c r="AH976" s="22"/>
      <c r="AI976" s="22"/>
      <c r="AJ976" s="22"/>
      <c r="AK976" s="22"/>
      <c r="AL976" s="22"/>
      <c r="AM976" s="22"/>
      <c r="AN976" s="22"/>
      <c r="AO976" s="26">
        <f t="shared" si="31"/>
        <v>0</v>
      </c>
    </row>
    <row r="977" spans="1:41" ht="11.85" customHeight="1">
      <c r="A977" s="13"/>
      <c r="B977" s="21"/>
      <c r="C977" s="22"/>
      <c r="D977" s="22"/>
      <c r="E977" s="22"/>
      <c r="F977" s="3"/>
      <c r="G977" s="12"/>
      <c r="H977" s="3"/>
      <c r="I977" s="13">
        <f t="shared" si="30"/>
        <v>112</v>
      </c>
      <c r="J977" s="16"/>
      <c r="K977" s="16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23"/>
      <c r="Y977" s="24"/>
      <c r="Z977" s="24"/>
      <c r="AA977" s="24"/>
      <c r="AB977" s="24"/>
      <c r="AC977" s="22"/>
      <c r="AD977" s="22"/>
      <c r="AE977" s="22"/>
      <c r="AF977" s="22"/>
      <c r="AG977" s="22"/>
      <c r="AH977" s="22"/>
      <c r="AI977" s="22"/>
      <c r="AJ977" s="22"/>
      <c r="AK977" s="22"/>
      <c r="AL977" s="22"/>
      <c r="AM977" s="22"/>
      <c r="AN977" s="22"/>
      <c r="AO977" s="26">
        <f t="shared" si="31"/>
        <v>0</v>
      </c>
    </row>
    <row r="978" spans="1:41" ht="11.85" customHeight="1">
      <c r="A978" s="13"/>
      <c r="B978" s="21"/>
      <c r="C978" s="22"/>
      <c r="D978" s="22"/>
      <c r="E978" s="22"/>
      <c r="F978" s="3"/>
      <c r="G978" s="12"/>
      <c r="H978" s="3"/>
      <c r="I978" s="13">
        <f t="shared" si="30"/>
        <v>112</v>
      </c>
      <c r="J978" s="16"/>
      <c r="K978" s="16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23"/>
      <c r="Y978" s="24"/>
      <c r="Z978" s="24"/>
      <c r="AA978" s="24"/>
      <c r="AB978" s="24"/>
      <c r="AC978" s="22"/>
      <c r="AD978" s="22"/>
      <c r="AE978" s="22"/>
      <c r="AF978" s="22"/>
      <c r="AG978" s="22"/>
      <c r="AH978" s="22"/>
      <c r="AI978" s="22"/>
      <c r="AJ978" s="22"/>
      <c r="AK978" s="22"/>
      <c r="AL978" s="22"/>
      <c r="AM978" s="22"/>
      <c r="AN978" s="22"/>
      <c r="AO978" s="26">
        <f t="shared" si="31"/>
        <v>0</v>
      </c>
    </row>
    <row r="979" spans="1:41" ht="11.85" customHeight="1">
      <c r="A979" s="13"/>
      <c r="B979" s="21"/>
      <c r="C979" s="22"/>
      <c r="D979" s="22"/>
      <c r="E979" s="22"/>
      <c r="F979" s="3"/>
      <c r="G979" s="12"/>
      <c r="H979" s="3"/>
      <c r="I979" s="13">
        <f t="shared" si="30"/>
        <v>112</v>
      </c>
      <c r="J979" s="16"/>
      <c r="K979" s="16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23"/>
      <c r="Y979" s="24"/>
      <c r="Z979" s="24"/>
      <c r="AA979" s="24"/>
      <c r="AB979" s="24"/>
      <c r="AC979" s="22"/>
      <c r="AD979" s="22"/>
      <c r="AE979" s="22"/>
      <c r="AF979" s="22"/>
      <c r="AG979" s="22"/>
      <c r="AH979" s="22"/>
      <c r="AI979" s="22"/>
      <c r="AJ979" s="22"/>
      <c r="AK979" s="22"/>
      <c r="AL979" s="22"/>
      <c r="AM979" s="22"/>
      <c r="AN979" s="22"/>
      <c r="AO979" s="26">
        <f t="shared" si="31"/>
        <v>0</v>
      </c>
    </row>
    <row r="980" spans="1:41" ht="11.85" customHeight="1">
      <c r="A980" s="13"/>
      <c r="B980" s="21"/>
      <c r="C980" s="22"/>
      <c r="D980" s="22"/>
      <c r="E980" s="22"/>
      <c r="F980" s="3"/>
      <c r="G980" s="12"/>
      <c r="H980" s="3"/>
      <c r="I980" s="13">
        <f t="shared" si="30"/>
        <v>112</v>
      </c>
      <c r="J980" s="16"/>
      <c r="K980" s="16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23"/>
      <c r="Y980" s="24"/>
      <c r="Z980" s="24"/>
      <c r="AA980" s="24"/>
      <c r="AB980" s="24"/>
      <c r="AC980" s="22"/>
      <c r="AD980" s="22"/>
      <c r="AE980" s="22"/>
      <c r="AF980" s="22"/>
      <c r="AG980" s="22"/>
      <c r="AH980" s="22"/>
      <c r="AI980" s="22"/>
      <c r="AJ980" s="22"/>
      <c r="AK980" s="22"/>
      <c r="AL980" s="22"/>
      <c r="AM980" s="22"/>
      <c r="AN980" s="22"/>
      <c r="AO980" s="26">
        <f t="shared" si="31"/>
        <v>0</v>
      </c>
    </row>
    <row r="981" spans="1:41" ht="11.85" customHeight="1">
      <c r="A981" s="13"/>
      <c r="B981" s="21"/>
      <c r="C981" s="22"/>
      <c r="D981" s="22"/>
      <c r="E981" s="22"/>
      <c r="F981" s="3"/>
      <c r="G981" s="12"/>
      <c r="H981" s="3"/>
      <c r="I981" s="13">
        <f t="shared" si="30"/>
        <v>112</v>
      </c>
      <c r="J981" s="16"/>
      <c r="K981" s="16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23"/>
      <c r="Y981" s="24"/>
      <c r="Z981" s="24"/>
      <c r="AA981" s="24"/>
      <c r="AB981" s="24"/>
      <c r="AC981" s="22"/>
      <c r="AD981" s="22"/>
      <c r="AE981" s="22"/>
      <c r="AF981" s="22"/>
      <c r="AG981" s="22"/>
      <c r="AH981" s="22"/>
      <c r="AI981" s="22"/>
      <c r="AJ981" s="22"/>
      <c r="AK981" s="22"/>
      <c r="AL981" s="22"/>
      <c r="AM981" s="22"/>
      <c r="AN981" s="22"/>
      <c r="AO981" s="26">
        <f t="shared" si="31"/>
        <v>0</v>
      </c>
    </row>
    <row r="982" spans="1:41" ht="11.85" customHeight="1">
      <c r="A982" s="13"/>
      <c r="B982" s="21"/>
      <c r="C982" s="22"/>
      <c r="D982" s="22"/>
      <c r="E982" s="22"/>
      <c r="F982" s="3"/>
      <c r="G982" s="12"/>
      <c r="H982" s="3"/>
      <c r="I982" s="13">
        <f t="shared" si="30"/>
        <v>112</v>
      </c>
      <c r="J982" s="16"/>
      <c r="K982" s="16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23"/>
      <c r="Y982" s="24"/>
      <c r="Z982" s="24"/>
      <c r="AA982" s="24"/>
      <c r="AB982" s="24"/>
      <c r="AC982" s="22"/>
      <c r="AD982" s="22"/>
      <c r="AE982" s="22"/>
      <c r="AF982" s="22"/>
      <c r="AG982" s="22"/>
      <c r="AH982" s="22"/>
      <c r="AI982" s="22"/>
      <c r="AJ982" s="22"/>
      <c r="AK982" s="22"/>
      <c r="AL982" s="22"/>
      <c r="AM982" s="22"/>
      <c r="AN982" s="22"/>
      <c r="AO982" s="26">
        <f t="shared" si="31"/>
        <v>0</v>
      </c>
    </row>
    <row r="983" spans="1:41" ht="11.85" customHeight="1">
      <c r="A983" s="13"/>
      <c r="B983" s="21"/>
      <c r="C983" s="22"/>
      <c r="D983" s="22"/>
      <c r="E983" s="22"/>
      <c r="F983" s="3"/>
      <c r="G983" s="12"/>
      <c r="H983" s="3"/>
      <c r="I983" s="13">
        <f t="shared" si="30"/>
        <v>112</v>
      </c>
      <c r="J983" s="16"/>
      <c r="K983" s="16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23"/>
      <c r="Y983" s="24"/>
      <c r="Z983" s="24"/>
      <c r="AA983" s="24"/>
      <c r="AB983" s="24"/>
      <c r="AC983" s="22"/>
      <c r="AD983" s="22"/>
      <c r="AE983" s="22"/>
      <c r="AF983" s="22"/>
      <c r="AG983" s="22"/>
      <c r="AH983" s="22"/>
      <c r="AI983" s="22"/>
      <c r="AJ983" s="22"/>
      <c r="AK983" s="22"/>
      <c r="AL983" s="22"/>
      <c r="AM983" s="22"/>
      <c r="AN983" s="22"/>
      <c r="AO983" s="26">
        <f t="shared" si="31"/>
        <v>0</v>
      </c>
    </row>
    <row r="984" spans="1:41" ht="11.85" customHeight="1">
      <c r="A984" s="13"/>
      <c r="B984" s="21"/>
      <c r="C984" s="22"/>
      <c r="D984" s="22"/>
      <c r="E984" s="22"/>
      <c r="F984" s="3"/>
      <c r="G984" s="12"/>
      <c r="H984" s="3"/>
      <c r="I984" s="13">
        <f t="shared" si="30"/>
        <v>112</v>
      </c>
      <c r="J984" s="16"/>
      <c r="K984" s="16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23"/>
      <c r="Y984" s="24"/>
      <c r="Z984" s="24"/>
      <c r="AA984" s="24"/>
      <c r="AB984" s="24"/>
      <c r="AC984" s="22"/>
      <c r="AD984" s="22"/>
      <c r="AE984" s="22"/>
      <c r="AF984" s="22"/>
      <c r="AG984" s="22"/>
      <c r="AH984" s="22"/>
      <c r="AI984" s="22"/>
      <c r="AJ984" s="22"/>
      <c r="AK984" s="22"/>
      <c r="AL984" s="22"/>
      <c r="AM984" s="22"/>
      <c r="AN984" s="22"/>
      <c r="AO984" s="26">
        <f t="shared" si="31"/>
        <v>0</v>
      </c>
    </row>
    <row r="985" spans="1:41" ht="11.85" customHeight="1">
      <c r="A985" s="13"/>
      <c r="B985" s="21"/>
      <c r="C985" s="22"/>
      <c r="D985" s="22"/>
      <c r="E985" s="22"/>
      <c r="F985" s="3"/>
      <c r="G985" s="12"/>
      <c r="H985" s="3"/>
      <c r="I985" s="13">
        <f t="shared" si="30"/>
        <v>112</v>
      </c>
      <c r="J985" s="16"/>
      <c r="K985" s="16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23"/>
      <c r="Y985" s="24"/>
      <c r="Z985" s="24"/>
      <c r="AA985" s="24"/>
      <c r="AB985" s="24"/>
      <c r="AC985" s="22"/>
      <c r="AD985" s="22"/>
      <c r="AE985" s="22"/>
      <c r="AF985" s="22"/>
      <c r="AG985" s="22"/>
      <c r="AH985" s="22"/>
      <c r="AI985" s="22"/>
      <c r="AJ985" s="22"/>
      <c r="AK985" s="22"/>
      <c r="AL985" s="22"/>
      <c r="AM985" s="22"/>
      <c r="AN985" s="22"/>
      <c r="AO985" s="26">
        <f t="shared" si="31"/>
        <v>0</v>
      </c>
    </row>
    <row r="986" spans="1:41" ht="11.85" customHeight="1">
      <c r="A986" s="13"/>
      <c r="B986" s="21"/>
      <c r="C986" s="22"/>
      <c r="D986" s="22"/>
      <c r="E986" s="22"/>
      <c r="F986" s="3"/>
      <c r="G986" s="12"/>
      <c r="H986" s="3"/>
      <c r="I986" s="13">
        <f t="shared" si="30"/>
        <v>112</v>
      </c>
      <c r="J986" s="16"/>
      <c r="K986" s="16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23"/>
      <c r="Y986" s="24"/>
      <c r="Z986" s="24"/>
      <c r="AA986" s="24"/>
      <c r="AB986" s="24"/>
      <c r="AC986" s="22"/>
      <c r="AD986" s="22"/>
      <c r="AE986" s="22"/>
      <c r="AF986" s="22"/>
      <c r="AG986" s="22"/>
      <c r="AH986" s="22"/>
      <c r="AI986" s="22"/>
      <c r="AJ986" s="22"/>
      <c r="AK986" s="22"/>
      <c r="AL986" s="22"/>
      <c r="AM986" s="22"/>
      <c r="AN986" s="22"/>
      <c r="AO986" s="26">
        <f t="shared" si="31"/>
        <v>0</v>
      </c>
    </row>
    <row r="987" spans="1:41" ht="11.85" customHeight="1">
      <c r="A987" s="13"/>
      <c r="B987" s="21"/>
      <c r="C987" s="22"/>
      <c r="D987" s="22"/>
      <c r="E987" s="22"/>
      <c r="F987" s="3"/>
      <c r="G987" s="12"/>
      <c r="H987" s="3"/>
      <c r="I987" s="13">
        <f t="shared" si="30"/>
        <v>112</v>
      </c>
      <c r="J987" s="16"/>
      <c r="K987" s="16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23"/>
      <c r="Y987" s="24"/>
      <c r="Z987" s="24"/>
      <c r="AA987" s="24"/>
      <c r="AB987" s="24"/>
      <c r="AC987" s="22"/>
      <c r="AD987" s="22"/>
      <c r="AE987" s="22"/>
      <c r="AF987" s="22"/>
      <c r="AG987" s="22"/>
      <c r="AH987" s="22"/>
      <c r="AI987" s="22"/>
      <c r="AJ987" s="22"/>
      <c r="AK987" s="22"/>
      <c r="AL987" s="22"/>
      <c r="AM987" s="22"/>
      <c r="AN987" s="22"/>
      <c r="AO987" s="26">
        <f t="shared" si="31"/>
        <v>0</v>
      </c>
    </row>
    <row r="988" spans="1:41" ht="11.85" customHeight="1">
      <c r="A988" s="13"/>
      <c r="B988" s="21"/>
      <c r="C988" s="22"/>
      <c r="D988" s="22"/>
      <c r="E988" s="22"/>
      <c r="F988" s="3"/>
      <c r="G988" s="12"/>
      <c r="H988" s="3"/>
      <c r="I988" s="13">
        <f t="shared" si="30"/>
        <v>112</v>
      </c>
      <c r="J988" s="16"/>
      <c r="K988" s="16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23"/>
      <c r="Y988" s="24"/>
      <c r="Z988" s="24"/>
      <c r="AA988" s="24"/>
      <c r="AB988" s="24"/>
      <c r="AC988" s="22"/>
      <c r="AD988" s="22"/>
      <c r="AE988" s="22"/>
      <c r="AF988" s="22"/>
      <c r="AG988" s="22"/>
      <c r="AH988" s="22"/>
      <c r="AI988" s="22"/>
      <c r="AJ988" s="22"/>
      <c r="AK988" s="22"/>
      <c r="AL988" s="22"/>
      <c r="AM988" s="22"/>
      <c r="AN988" s="22"/>
      <c r="AO988" s="26">
        <f t="shared" si="31"/>
        <v>0</v>
      </c>
    </row>
    <row r="989" spans="1:41" ht="11.85" customHeight="1">
      <c r="A989" s="13"/>
      <c r="B989" s="21"/>
      <c r="C989" s="22"/>
      <c r="D989" s="22"/>
      <c r="E989" s="22"/>
      <c r="F989" s="3"/>
      <c r="G989" s="12"/>
      <c r="H989" s="3"/>
      <c r="I989" s="13">
        <f t="shared" si="30"/>
        <v>112</v>
      </c>
      <c r="J989" s="16"/>
      <c r="K989" s="16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23"/>
      <c r="Y989" s="24"/>
      <c r="Z989" s="24"/>
      <c r="AA989" s="24"/>
      <c r="AB989" s="24"/>
      <c r="AC989" s="22"/>
      <c r="AD989" s="22"/>
      <c r="AE989" s="22"/>
      <c r="AF989" s="22"/>
      <c r="AG989" s="22"/>
      <c r="AH989" s="22"/>
      <c r="AI989" s="22"/>
      <c r="AJ989" s="22"/>
      <c r="AK989" s="22"/>
      <c r="AL989" s="22"/>
      <c r="AM989" s="22"/>
      <c r="AN989" s="22"/>
      <c r="AO989" s="26">
        <f t="shared" si="31"/>
        <v>0</v>
      </c>
    </row>
    <row r="990" spans="1:41" ht="11.85" customHeight="1">
      <c r="A990" s="13"/>
      <c r="B990" s="21"/>
      <c r="C990" s="22"/>
      <c r="D990" s="22"/>
      <c r="E990" s="22"/>
      <c r="F990" s="3"/>
      <c r="G990" s="12"/>
      <c r="H990" s="3"/>
      <c r="I990" s="13">
        <f t="shared" si="30"/>
        <v>112</v>
      </c>
      <c r="J990" s="16"/>
      <c r="K990" s="16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23"/>
      <c r="Y990" s="24"/>
      <c r="Z990" s="24"/>
      <c r="AA990" s="24"/>
      <c r="AB990" s="24"/>
      <c r="AC990" s="22"/>
      <c r="AD990" s="22"/>
      <c r="AE990" s="22"/>
      <c r="AF990" s="22"/>
      <c r="AG990" s="22"/>
      <c r="AH990" s="22"/>
      <c r="AI990" s="22"/>
      <c r="AJ990" s="22"/>
      <c r="AK990" s="22"/>
      <c r="AL990" s="22"/>
      <c r="AM990" s="22"/>
      <c r="AN990" s="22"/>
      <c r="AO990" s="26">
        <f t="shared" si="31"/>
        <v>0</v>
      </c>
    </row>
    <row r="991" spans="1:41" ht="11.85" customHeight="1">
      <c r="A991" s="13"/>
      <c r="B991" s="21"/>
      <c r="C991" s="22"/>
      <c r="D991" s="22"/>
      <c r="E991" s="22"/>
      <c r="F991" s="3"/>
      <c r="G991" s="12"/>
      <c r="H991" s="3"/>
      <c r="I991" s="13">
        <f t="shared" si="30"/>
        <v>112</v>
      </c>
      <c r="J991" s="16"/>
      <c r="K991" s="16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23"/>
      <c r="Y991" s="24"/>
      <c r="Z991" s="24"/>
      <c r="AA991" s="24"/>
      <c r="AB991" s="24"/>
      <c r="AC991" s="22"/>
      <c r="AD991" s="22"/>
      <c r="AE991" s="22"/>
      <c r="AF991" s="22"/>
      <c r="AG991" s="22"/>
      <c r="AH991" s="22"/>
      <c r="AI991" s="22"/>
      <c r="AJ991" s="22"/>
      <c r="AK991" s="22"/>
      <c r="AL991" s="22"/>
      <c r="AM991" s="22"/>
      <c r="AN991" s="22"/>
      <c r="AO991" s="26">
        <f t="shared" si="31"/>
        <v>0</v>
      </c>
    </row>
    <row r="992" spans="1:41" ht="11.85" customHeight="1">
      <c r="A992" s="13"/>
      <c r="B992" s="21"/>
      <c r="C992" s="22"/>
      <c r="D992" s="22"/>
      <c r="E992" s="22"/>
      <c r="F992" s="3"/>
      <c r="G992" s="12"/>
      <c r="H992" s="3"/>
      <c r="I992" s="13">
        <f t="shared" si="30"/>
        <v>112</v>
      </c>
      <c r="J992" s="16"/>
      <c r="K992" s="16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23"/>
      <c r="Y992" s="24"/>
      <c r="Z992" s="24"/>
      <c r="AA992" s="24"/>
      <c r="AB992" s="24"/>
      <c r="AC992" s="22"/>
      <c r="AD992" s="22"/>
      <c r="AE992" s="22"/>
      <c r="AF992" s="22"/>
      <c r="AG992" s="22"/>
      <c r="AH992" s="22"/>
      <c r="AI992" s="22"/>
      <c r="AJ992" s="22"/>
      <c r="AK992" s="22"/>
      <c r="AL992" s="22"/>
      <c r="AM992" s="22"/>
      <c r="AN992" s="22"/>
      <c r="AO992" s="26">
        <f t="shared" si="31"/>
        <v>0</v>
      </c>
    </row>
    <row r="993" spans="1:41" ht="11.85" customHeight="1">
      <c r="A993" s="13"/>
      <c r="B993" s="21"/>
      <c r="C993" s="22"/>
      <c r="D993" s="22"/>
      <c r="E993" s="22"/>
      <c r="F993" s="3"/>
      <c r="G993" s="12"/>
      <c r="H993" s="3"/>
      <c r="I993" s="13">
        <f t="shared" si="30"/>
        <v>112</v>
      </c>
      <c r="J993" s="16"/>
      <c r="K993" s="16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23"/>
      <c r="Y993" s="24"/>
      <c r="Z993" s="24"/>
      <c r="AA993" s="24"/>
      <c r="AB993" s="24"/>
      <c r="AC993" s="22"/>
      <c r="AD993" s="22"/>
      <c r="AE993" s="22"/>
      <c r="AF993" s="22"/>
      <c r="AG993" s="22"/>
      <c r="AH993" s="22"/>
      <c r="AI993" s="22"/>
      <c r="AJ993" s="22"/>
      <c r="AK993" s="22"/>
      <c r="AL993" s="22"/>
      <c r="AM993" s="22"/>
      <c r="AN993" s="22"/>
      <c r="AO993" s="26">
        <f t="shared" si="31"/>
        <v>0</v>
      </c>
    </row>
    <row r="994" spans="1:41" ht="11.85" customHeight="1">
      <c r="A994" s="13"/>
      <c r="B994" s="21"/>
      <c r="C994" s="22"/>
      <c r="D994" s="22"/>
      <c r="E994" s="22"/>
      <c r="F994" s="3"/>
      <c r="G994" s="12"/>
      <c r="H994" s="3"/>
      <c r="I994" s="13">
        <f t="shared" si="30"/>
        <v>112</v>
      </c>
      <c r="J994" s="16"/>
      <c r="K994" s="16"/>
      <c r="L994" s="13"/>
      <c r="M994" s="13"/>
      <c r="N994" s="13"/>
      <c r="O994" s="13"/>
      <c r="P994" s="13"/>
      <c r="Q994" s="13"/>
      <c r="R994" s="13"/>
      <c r="S994" s="13"/>
      <c r="T994" s="13"/>
      <c r="U994" s="13"/>
      <c r="V994" s="13"/>
      <c r="W994" s="13"/>
      <c r="X994" s="23"/>
      <c r="Y994" s="24"/>
      <c r="Z994" s="24"/>
      <c r="AA994" s="24"/>
      <c r="AB994" s="24"/>
      <c r="AC994" s="22"/>
      <c r="AD994" s="22"/>
      <c r="AE994" s="22"/>
      <c r="AF994" s="22"/>
      <c r="AG994" s="22"/>
      <c r="AH994" s="22"/>
      <c r="AI994" s="22"/>
      <c r="AJ994" s="22"/>
      <c r="AK994" s="22"/>
      <c r="AL994" s="22"/>
      <c r="AM994" s="22"/>
      <c r="AN994" s="22"/>
      <c r="AO994" s="26">
        <f t="shared" si="31"/>
        <v>0</v>
      </c>
    </row>
    <row r="995" spans="1:41" ht="11.85" customHeight="1">
      <c r="A995" s="13"/>
      <c r="B995" s="21"/>
      <c r="C995" s="22"/>
      <c r="D995" s="22"/>
      <c r="E995" s="22"/>
      <c r="F995" s="3"/>
      <c r="G995" s="12"/>
      <c r="H995" s="3"/>
      <c r="I995" s="13">
        <f t="shared" si="30"/>
        <v>112</v>
      </c>
      <c r="J995" s="16"/>
      <c r="K995" s="16"/>
      <c r="L995" s="13"/>
      <c r="M995" s="13"/>
      <c r="N995" s="13"/>
      <c r="O995" s="13"/>
      <c r="P995" s="13"/>
      <c r="Q995" s="13"/>
      <c r="R995" s="13"/>
      <c r="S995" s="13"/>
      <c r="T995" s="13"/>
      <c r="U995" s="13"/>
      <c r="V995" s="13"/>
      <c r="W995" s="13"/>
      <c r="X995" s="23"/>
      <c r="Y995" s="24"/>
      <c r="Z995" s="24"/>
      <c r="AA995" s="24"/>
      <c r="AB995" s="24"/>
      <c r="AC995" s="22"/>
      <c r="AD995" s="22"/>
      <c r="AE995" s="22"/>
      <c r="AF995" s="22"/>
      <c r="AG995" s="22"/>
      <c r="AH995" s="22"/>
      <c r="AI995" s="22"/>
      <c r="AJ995" s="22"/>
      <c r="AK995" s="22"/>
      <c r="AL995" s="22"/>
      <c r="AM995" s="22"/>
      <c r="AN995" s="22"/>
      <c r="AO995" s="26">
        <f t="shared" si="31"/>
        <v>0</v>
      </c>
    </row>
    <row r="996" spans="1:41" ht="11.85" customHeight="1">
      <c r="A996" s="13"/>
      <c r="B996" s="21"/>
      <c r="C996" s="22"/>
      <c r="D996" s="22"/>
      <c r="E996" s="22"/>
      <c r="F996" s="3"/>
      <c r="G996" s="12"/>
      <c r="H996" s="3"/>
      <c r="I996" s="13">
        <f t="shared" si="30"/>
        <v>112</v>
      </c>
      <c r="J996" s="16"/>
      <c r="K996" s="16"/>
      <c r="L996" s="13"/>
      <c r="M996" s="13"/>
      <c r="N996" s="13"/>
      <c r="O996" s="13"/>
      <c r="P996" s="13"/>
      <c r="Q996" s="13"/>
      <c r="R996" s="13"/>
      <c r="S996" s="13"/>
      <c r="T996" s="13"/>
      <c r="U996" s="13"/>
      <c r="V996" s="13"/>
      <c r="W996" s="13"/>
      <c r="X996" s="23"/>
      <c r="Y996" s="24"/>
      <c r="Z996" s="24"/>
      <c r="AA996" s="24"/>
      <c r="AB996" s="24"/>
      <c r="AC996" s="22"/>
      <c r="AD996" s="22"/>
      <c r="AE996" s="22"/>
      <c r="AF996" s="22"/>
      <c r="AG996" s="22"/>
      <c r="AH996" s="22"/>
      <c r="AI996" s="22"/>
      <c r="AJ996" s="22"/>
      <c r="AK996" s="22"/>
      <c r="AL996" s="22"/>
      <c r="AM996" s="22"/>
      <c r="AN996" s="22"/>
      <c r="AO996" s="26">
        <f t="shared" si="31"/>
        <v>0</v>
      </c>
    </row>
    <row r="997" spans="1:41" ht="11.85" customHeight="1">
      <c r="A997" s="13"/>
      <c r="B997" s="21"/>
      <c r="C997" s="22"/>
      <c r="D997" s="22"/>
      <c r="E997" s="22"/>
      <c r="F997" s="3"/>
      <c r="G997" s="12"/>
      <c r="H997" s="3"/>
      <c r="I997" s="13">
        <f t="shared" si="30"/>
        <v>112</v>
      </c>
      <c r="J997" s="16"/>
      <c r="K997" s="16"/>
      <c r="L997" s="13"/>
      <c r="M997" s="13"/>
      <c r="N997" s="13"/>
      <c r="O997" s="13"/>
      <c r="P997" s="13"/>
      <c r="Q997" s="13"/>
      <c r="R997" s="13"/>
      <c r="S997" s="13"/>
      <c r="T997" s="13"/>
      <c r="U997" s="13"/>
      <c r="V997" s="13"/>
      <c r="W997" s="13"/>
      <c r="X997" s="23"/>
      <c r="Y997" s="24"/>
      <c r="Z997" s="24"/>
      <c r="AA997" s="24"/>
      <c r="AB997" s="24"/>
      <c r="AC997" s="22"/>
      <c r="AD997" s="22"/>
      <c r="AE997" s="22"/>
      <c r="AF997" s="22"/>
      <c r="AG997" s="22"/>
      <c r="AH997" s="22"/>
      <c r="AI997" s="22"/>
      <c r="AJ997" s="22"/>
      <c r="AK997" s="22"/>
      <c r="AL997" s="22"/>
      <c r="AM997" s="22"/>
      <c r="AN997" s="22"/>
      <c r="AO997" s="26">
        <f t="shared" si="31"/>
        <v>0</v>
      </c>
    </row>
    <row r="998" spans="1:41" ht="11.85" customHeight="1">
      <c r="A998" s="13"/>
      <c r="B998" s="21"/>
      <c r="C998" s="22"/>
      <c r="D998" s="22"/>
      <c r="E998" s="22"/>
      <c r="F998" s="3"/>
      <c r="G998" s="12"/>
      <c r="H998" s="3"/>
      <c r="I998" s="13">
        <f t="shared" si="30"/>
        <v>112</v>
      </c>
      <c r="J998" s="16"/>
      <c r="K998" s="16"/>
      <c r="L998" s="13"/>
      <c r="M998" s="13"/>
      <c r="N998" s="13"/>
      <c r="O998" s="13"/>
      <c r="P998" s="13"/>
      <c r="Q998" s="13"/>
      <c r="R998" s="13"/>
      <c r="S998" s="13"/>
      <c r="T998" s="13"/>
      <c r="U998" s="13"/>
      <c r="V998" s="13"/>
      <c r="W998" s="13"/>
      <c r="X998" s="23"/>
      <c r="Y998" s="24"/>
      <c r="Z998" s="24"/>
      <c r="AA998" s="24"/>
      <c r="AB998" s="24"/>
      <c r="AC998" s="22"/>
      <c r="AD998" s="22"/>
      <c r="AE998" s="22"/>
      <c r="AF998" s="22"/>
      <c r="AG998" s="22"/>
      <c r="AH998" s="22"/>
      <c r="AI998" s="22"/>
      <c r="AJ998" s="22"/>
      <c r="AK998" s="22"/>
      <c r="AL998" s="22"/>
      <c r="AM998" s="22"/>
      <c r="AN998" s="22"/>
      <c r="AO998" s="26">
        <f t="shared" si="31"/>
        <v>0</v>
      </c>
    </row>
    <row r="999" spans="1:41" ht="11.85" customHeight="1">
      <c r="A999" s="13"/>
      <c r="B999" s="21"/>
      <c r="C999" s="22"/>
      <c r="D999" s="22"/>
      <c r="E999" s="22"/>
      <c r="F999" s="3"/>
      <c r="G999" s="12"/>
      <c r="H999" s="3"/>
      <c r="I999" s="13">
        <f t="shared" si="30"/>
        <v>112</v>
      </c>
      <c r="J999" s="16"/>
      <c r="K999" s="16"/>
      <c r="L999" s="13"/>
      <c r="M999" s="13"/>
      <c r="N999" s="13"/>
      <c r="O999" s="13"/>
      <c r="P999" s="13"/>
      <c r="Q999" s="13"/>
      <c r="R999" s="13"/>
      <c r="S999" s="13"/>
      <c r="T999" s="13"/>
      <c r="U999" s="13"/>
      <c r="V999" s="13"/>
      <c r="W999" s="13"/>
      <c r="X999" s="23"/>
      <c r="Y999" s="24"/>
      <c r="Z999" s="24"/>
      <c r="AA999" s="24"/>
      <c r="AB999" s="24"/>
      <c r="AC999" s="22"/>
      <c r="AD999" s="22"/>
      <c r="AE999" s="22"/>
      <c r="AF999" s="22"/>
      <c r="AG999" s="22"/>
      <c r="AH999" s="22"/>
      <c r="AI999" s="22"/>
      <c r="AJ999" s="22"/>
      <c r="AK999" s="22"/>
      <c r="AL999" s="22"/>
      <c r="AM999" s="22"/>
      <c r="AN999" s="22"/>
      <c r="AO999" s="26">
        <f t="shared" si="31"/>
        <v>0</v>
      </c>
    </row>
    <row r="1000" spans="1:41" ht="11.85" customHeight="1">
      <c r="A1000" s="13"/>
      <c r="B1000" s="21"/>
      <c r="C1000" s="22"/>
      <c r="D1000" s="22"/>
      <c r="E1000" s="22"/>
      <c r="F1000" s="3"/>
      <c r="G1000" s="12"/>
      <c r="H1000" s="3"/>
      <c r="I1000" s="13">
        <f t="shared" si="30"/>
        <v>112</v>
      </c>
      <c r="J1000" s="16"/>
      <c r="K1000" s="16"/>
      <c r="L1000" s="13"/>
      <c r="M1000" s="13"/>
      <c r="N1000" s="13"/>
      <c r="O1000" s="13"/>
      <c r="P1000" s="13"/>
      <c r="Q1000" s="13"/>
      <c r="R1000" s="13"/>
      <c r="S1000" s="13"/>
      <c r="T1000" s="13"/>
      <c r="U1000" s="13"/>
      <c r="V1000" s="13"/>
      <c r="W1000" s="13"/>
      <c r="X1000" s="23"/>
      <c r="Y1000" s="24"/>
      <c r="Z1000" s="24"/>
      <c r="AA1000" s="24"/>
      <c r="AB1000" s="24"/>
      <c r="AC1000" s="22"/>
      <c r="AD1000" s="22"/>
      <c r="AE1000" s="22"/>
      <c r="AF1000" s="22"/>
      <c r="AG1000" s="22"/>
      <c r="AH1000" s="22"/>
      <c r="AI1000" s="22"/>
      <c r="AJ1000" s="22"/>
      <c r="AK1000" s="22"/>
      <c r="AL1000" s="22"/>
      <c r="AM1000" s="22"/>
      <c r="AN1000" s="22"/>
      <c r="AO1000" s="26">
        <f t="shared" si="31"/>
        <v>0</v>
      </c>
    </row>
    <row r="1001" spans="1:41" ht="11.85" customHeight="1">
      <c r="A1001" s="13"/>
      <c r="B1001" s="21"/>
      <c r="C1001" s="22"/>
      <c r="D1001" s="22"/>
      <c r="E1001" s="22"/>
      <c r="F1001" s="3"/>
      <c r="G1001" s="12"/>
      <c r="H1001" s="3"/>
      <c r="I1001" s="13">
        <f t="shared" si="30"/>
        <v>112</v>
      </c>
      <c r="J1001" s="16"/>
      <c r="K1001" s="16"/>
      <c r="L1001" s="13"/>
      <c r="M1001" s="13"/>
      <c r="N1001" s="13"/>
      <c r="O1001" s="13"/>
      <c r="P1001" s="13"/>
      <c r="Q1001" s="13"/>
      <c r="R1001" s="13"/>
      <c r="S1001" s="13"/>
      <c r="T1001" s="13"/>
      <c r="U1001" s="13"/>
      <c r="V1001" s="13"/>
      <c r="W1001" s="13"/>
      <c r="X1001" s="23"/>
      <c r="Y1001" s="24"/>
      <c r="Z1001" s="24"/>
      <c r="AA1001" s="24"/>
      <c r="AB1001" s="24"/>
      <c r="AC1001" s="22"/>
      <c r="AD1001" s="22"/>
      <c r="AE1001" s="22"/>
      <c r="AF1001" s="22"/>
      <c r="AG1001" s="22"/>
      <c r="AH1001" s="22"/>
      <c r="AI1001" s="22"/>
      <c r="AJ1001" s="22"/>
      <c r="AK1001" s="22"/>
      <c r="AL1001" s="22"/>
      <c r="AM1001" s="22"/>
      <c r="AN1001" s="22"/>
      <c r="AO1001" s="26">
        <f t="shared" si="31"/>
        <v>0</v>
      </c>
    </row>
    <row r="1002" spans="1:41" ht="11.85" customHeight="1">
      <c r="A1002" s="13"/>
      <c r="B1002" s="21"/>
      <c r="C1002" s="22"/>
      <c r="D1002" s="22"/>
      <c r="E1002" s="22"/>
      <c r="F1002" s="3"/>
      <c r="G1002" s="12"/>
      <c r="H1002" s="3"/>
      <c r="I1002" s="13">
        <f t="shared" si="30"/>
        <v>112</v>
      </c>
      <c r="J1002" s="16"/>
      <c r="K1002" s="16"/>
      <c r="L1002" s="13"/>
      <c r="M1002" s="13"/>
      <c r="N1002" s="13"/>
      <c r="O1002" s="13"/>
      <c r="P1002" s="13"/>
      <c r="Q1002" s="13"/>
      <c r="R1002" s="13"/>
      <c r="S1002" s="13"/>
      <c r="T1002" s="13"/>
      <c r="U1002" s="13"/>
      <c r="V1002" s="13"/>
      <c r="W1002" s="13"/>
      <c r="X1002" s="23"/>
      <c r="Y1002" s="24"/>
      <c r="Z1002" s="24"/>
      <c r="AA1002" s="24"/>
      <c r="AB1002" s="24"/>
      <c r="AC1002" s="22"/>
      <c r="AD1002" s="22"/>
      <c r="AE1002" s="22"/>
      <c r="AF1002" s="22"/>
      <c r="AG1002" s="22"/>
      <c r="AH1002" s="22"/>
      <c r="AI1002" s="22"/>
      <c r="AJ1002" s="22"/>
      <c r="AK1002" s="22"/>
      <c r="AL1002" s="22"/>
      <c r="AM1002" s="22"/>
      <c r="AN1002" s="22"/>
      <c r="AO1002" s="26">
        <f t="shared" si="31"/>
        <v>0</v>
      </c>
    </row>
    <row r="1003" spans="1:41" ht="11.85" customHeight="1">
      <c r="A1003" s="13"/>
      <c r="B1003" s="21"/>
      <c r="C1003" s="22"/>
      <c r="D1003" s="22"/>
      <c r="E1003" s="22"/>
      <c r="F1003" s="3"/>
      <c r="G1003" s="12"/>
      <c r="H1003" s="3"/>
      <c r="I1003" s="13">
        <f t="shared" si="30"/>
        <v>112</v>
      </c>
      <c r="J1003" s="16"/>
      <c r="K1003" s="16"/>
      <c r="L1003" s="13"/>
      <c r="M1003" s="13"/>
      <c r="N1003" s="13"/>
      <c r="O1003" s="13"/>
      <c r="P1003" s="13"/>
      <c r="Q1003" s="13"/>
      <c r="R1003" s="13"/>
      <c r="S1003" s="13"/>
      <c r="T1003" s="13"/>
      <c r="U1003" s="13"/>
      <c r="V1003" s="13"/>
      <c r="W1003" s="13"/>
      <c r="X1003" s="23"/>
      <c r="Y1003" s="24"/>
      <c r="Z1003" s="24"/>
      <c r="AA1003" s="24"/>
      <c r="AB1003" s="24"/>
      <c r="AC1003" s="22"/>
      <c r="AD1003" s="22"/>
      <c r="AE1003" s="22"/>
      <c r="AF1003" s="22"/>
      <c r="AG1003" s="22"/>
      <c r="AH1003" s="22"/>
      <c r="AI1003" s="22"/>
      <c r="AJ1003" s="22"/>
      <c r="AK1003" s="22"/>
      <c r="AL1003" s="22"/>
      <c r="AM1003" s="22"/>
      <c r="AN1003" s="22"/>
      <c r="AO1003" s="26">
        <f t="shared" si="31"/>
        <v>0</v>
      </c>
    </row>
    <row r="1004" spans="1:41" ht="11.85" customHeight="1">
      <c r="A1004" s="13"/>
      <c r="B1004" s="21"/>
      <c r="C1004" s="22"/>
      <c r="D1004" s="22"/>
      <c r="E1004" s="22"/>
      <c r="F1004" s="3"/>
      <c r="G1004" s="12"/>
      <c r="H1004" s="3"/>
      <c r="I1004" s="13">
        <f t="shared" si="30"/>
        <v>112</v>
      </c>
      <c r="J1004" s="16"/>
      <c r="K1004" s="16"/>
      <c r="L1004" s="13"/>
      <c r="M1004" s="13"/>
      <c r="N1004" s="13"/>
      <c r="O1004" s="13"/>
      <c r="P1004" s="13"/>
      <c r="Q1004" s="13"/>
      <c r="R1004" s="13"/>
      <c r="S1004" s="13"/>
      <c r="T1004" s="13"/>
      <c r="U1004" s="13"/>
      <c r="V1004" s="13"/>
      <c r="W1004" s="13"/>
      <c r="X1004" s="23"/>
      <c r="Y1004" s="24"/>
      <c r="Z1004" s="24"/>
      <c r="AA1004" s="24"/>
      <c r="AB1004" s="24"/>
      <c r="AC1004" s="22"/>
      <c r="AD1004" s="22"/>
      <c r="AE1004" s="22"/>
      <c r="AF1004" s="22"/>
      <c r="AG1004" s="22"/>
      <c r="AH1004" s="22"/>
      <c r="AI1004" s="22"/>
      <c r="AJ1004" s="22"/>
      <c r="AK1004" s="22"/>
      <c r="AL1004" s="22"/>
      <c r="AM1004" s="22"/>
      <c r="AN1004" s="22"/>
      <c r="AO1004" s="26">
        <f t="shared" si="31"/>
        <v>0</v>
      </c>
    </row>
    <row r="1005" spans="1:41" ht="11.85" customHeight="1">
      <c r="A1005" s="13"/>
      <c r="B1005" s="21"/>
      <c r="C1005" s="22"/>
      <c r="D1005" s="22"/>
      <c r="E1005" s="22"/>
      <c r="F1005" s="3"/>
      <c r="G1005" s="12"/>
      <c r="H1005" s="3"/>
      <c r="I1005" s="13">
        <f t="shared" si="30"/>
        <v>112</v>
      </c>
      <c r="J1005" s="16"/>
      <c r="K1005" s="16"/>
      <c r="L1005" s="13"/>
      <c r="M1005" s="13"/>
      <c r="N1005" s="13"/>
      <c r="O1005" s="13"/>
      <c r="P1005" s="13"/>
      <c r="Q1005" s="13"/>
      <c r="R1005" s="13"/>
      <c r="S1005" s="13"/>
      <c r="T1005" s="13"/>
      <c r="U1005" s="13"/>
      <c r="V1005" s="13"/>
      <c r="W1005" s="13"/>
      <c r="X1005" s="23"/>
      <c r="Y1005" s="24"/>
      <c r="Z1005" s="24"/>
      <c r="AA1005" s="24"/>
      <c r="AB1005" s="24"/>
      <c r="AC1005" s="22"/>
      <c r="AD1005" s="22"/>
      <c r="AE1005" s="22"/>
      <c r="AF1005" s="22"/>
      <c r="AG1005" s="22"/>
      <c r="AH1005" s="22"/>
      <c r="AI1005" s="22"/>
      <c r="AJ1005" s="22"/>
      <c r="AK1005" s="22"/>
      <c r="AL1005" s="22"/>
      <c r="AM1005" s="22"/>
      <c r="AN1005" s="22"/>
      <c r="AO1005" s="26">
        <f t="shared" si="31"/>
        <v>0</v>
      </c>
    </row>
    <row r="1006" spans="1:41" ht="11.85" customHeight="1">
      <c r="A1006" s="18"/>
      <c r="B1006" s="5"/>
      <c r="C1006" s="18"/>
      <c r="D1006" s="18"/>
      <c r="E1006" s="18"/>
      <c r="F1006" s="35"/>
      <c r="G1006" s="19"/>
      <c r="H1006" s="35"/>
      <c r="I1006" s="20"/>
      <c r="J1006" s="20">
        <f t="shared" ref="J1006:AO1006" si="32">SUM(J3:J1005)</f>
        <v>0</v>
      </c>
      <c r="K1006" s="20">
        <f t="shared" si="32"/>
        <v>0</v>
      </c>
      <c r="L1006" s="20">
        <f t="shared" si="32"/>
        <v>0</v>
      </c>
      <c r="M1006" s="20">
        <f t="shared" si="32"/>
        <v>0</v>
      </c>
      <c r="N1006" s="20">
        <f t="shared" si="32"/>
        <v>0</v>
      </c>
      <c r="O1006" s="20">
        <f t="shared" si="32"/>
        <v>0</v>
      </c>
      <c r="P1006" s="20">
        <f t="shared" si="32"/>
        <v>0</v>
      </c>
      <c r="Q1006" s="20">
        <f t="shared" si="32"/>
        <v>0</v>
      </c>
      <c r="R1006" s="20">
        <f t="shared" si="32"/>
        <v>0</v>
      </c>
      <c r="S1006" s="20">
        <f t="shared" si="32"/>
        <v>0</v>
      </c>
      <c r="T1006" s="20">
        <f t="shared" si="32"/>
        <v>0</v>
      </c>
      <c r="U1006" s="20">
        <f t="shared" si="32"/>
        <v>0</v>
      </c>
      <c r="V1006" s="20">
        <f t="shared" si="32"/>
        <v>0</v>
      </c>
      <c r="W1006" s="20">
        <f t="shared" si="32"/>
        <v>0</v>
      </c>
      <c r="X1006" s="20">
        <f t="shared" si="32"/>
        <v>0</v>
      </c>
      <c r="Y1006" s="20">
        <f t="shared" si="32"/>
        <v>0</v>
      </c>
      <c r="Z1006" s="20">
        <f t="shared" si="32"/>
        <v>0</v>
      </c>
      <c r="AA1006" s="20">
        <f t="shared" si="32"/>
        <v>0</v>
      </c>
      <c r="AB1006" s="20">
        <f t="shared" si="32"/>
        <v>0</v>
      </c>
      <c r="AC1006" s="20">
        <f t="shared" si="32"/>
        <v>0</v>
      </c>
      <c r="AD1006" s="20">
        <f t="shared" si="32"/>
        <v>0</v>
      </c>
      <c r="AE1006" s="20">
        <f t="shared" si="32"/>
        <v>0</v>
      </c>
      <c r="AF1006" s="20">
        <f t="shared" si="32"/>
        <v>0</v>
      </c>
      <c r="AG1006" s="20">
        <f t="shared" si="32"/>
        <v>0</v>
      </c>
      <c r="AH1006" s="20">
        <f t="shared" si="32"/>
        <v>0</v>
      </c>
      <c r="AI1006" s="20">
        <f t="shared" si="32"/>
        <v>0</v>
      </c>
      <c r="AJ1006" s="20">
        <f t="shared" si="32"/>
        <v>0</v>
      </c>
      <c r="AK1006" s="20">
        <f t="shared" si="32"/>
        <v>0</v>
      </c>
      <c r="AL1006" s="20">
        <f t="shared" si="32"/>
        <v>0</v>
      </c>
      <c r="AM1006" s="20">
        <f t="shared" si="32"/>
        <v>0</v>
      </c>
      <c r="AN1006" s="20">
        <f t="shared" si="32"/>
        <v>0</v>
      </c>
      <c r="AO1006" s="20">
        <f t="shared" si="32"/>
        <v>0</v>
      </c>
    </row>
  </sheetData>
  <sheetProtection insertColumns="0" insertRows="0" autoFilter="0"/>
  <customSheetViews>
    <customSheetView guid="{9AA16F6B-45BF-43C1-BB03-4036E926C886}">
      <pane xSplit="11" ySplit="2" topLeftCell="M328" activePane="bottomRight" state="frozen"/>
      <selection pane="bottomRight" activeCell="X356" sqref="X356"/>
      <pageMargins left="0" right="0" top="0.98425196850393704" bottom="0.98425196850393704" header="0.51181102362204722" footer="0.51181102362204722"/>
      <printOptions horizontalCentered="1"/>
      <pageSetup paperSize="9" scale="80" orientation="landscape" r:id="rId1"/>
      <headerFooter alignWithMargins="0">
        <oddHeader>&amp;L&amp;"Arial,Fett"&amp;14Sinomed Kloten&amp;C&amp;A&amp;R&amp;"Arial,Fett"&amp;14 2011</oddHeader>
      </headerFooter>
    </customSheetView>
    <customSheetView guid="{F1F59655-C72B-4FEE-A785-C1BD7D69CF56}">
      <pane xSplit="11" ySplit="2" topLeftCell="L228" activePane="bottomRight" state="frozen"/>
      <selection pane="bottomRight" activeCell="G243" sqref="G243"/>
      <pageMargins left="0" right="0" top="0.98425196850393704" bottom="0.98425196850393704" header="0.51181102362204722" footer="0.51181102362204722"/>
      <printOptions horizontalCentered="1"/>
      <pageSetup paperSize="9" scale="80" orientation="landscape" r:id="rId2"/>
      <headerFooter alignWithMargins="0">
        <oddHeader>&amp;L&amp;"Arial,Fett"&amp;14Sinomed Kloten&amp;C&amp;A&amp;R&amp;"Arial,Fett"&amp;14 2011</oddHeader>
      </headerFooter>
    </customSheetView>
    <customSheetView guid="{EA8EB3B8-7E3F-4572-A4FB-A1626AF7C015}" showPageBreaks="1">
      <pane xSplit="11" ySplit="2" topLeftCell="L54" activePane="bottomRight" state="frozen"/>
      <selection pane="bottomRight" activeCell="C61" sqref="C61"/>
      <pageMargins left="0" right="0" top="0.98425196850393704" bottom="0.98425196850393704" header="0.51181102362204722" footer="0.51181102362204722"/>
      <printOptions horizontalCentered="1"/>
      <pageSetup paperSize="9" scale="80" orientation="landscape" r:id="rId3"/>
      <headerFooter alignWithMargins="0">
        <oddHeader>&amp;L&amp;"Arial,Fett"&amp;14Sinomed Kloten&amp;C&amp;A&amp;R&amp;"Arial,Fett"&amp;14 2011</oddHeader>
      </headerFooter>
    </customSheetView>
    <customSheetView guid="{8A6EBEDE-735E-48FC-9D9F-65647B099DE8}" showPageBreaks="1">
      <pane xSplit="11" ySplit="2" topLeftCell="L3" activePane="bottomRight" state="frozen"/>
      <selection pane="bottomRight" activeCell="E4" sqref="E4"/>
      <pageMargins left="0" right="0" top="0.98425196850393704" bottom="0.98425196850393704" header="0.51181102362204722" footer="0.51181102362204722"/>
      <printOptions horizontalCentered="1"/>
      <pageSetup paperSize="9" scale="80" orientation="landscape" r:id="rId4"/>
      <headerFooter alignWithMargins="0">
        <oddHeader>&amp;L&amp;"Arial,Fett"&amp;14Sinomed Kloten&amp;C&amp;A&amp;R&amp;"Arial,Fett"&amp;14 2011</oddHeader>
      </headerFooter>
    </customSheetView>
  </customSheetViews>
  <mergeCells count="1">
    <mergeCell ref="A3:AO3"/>
  </mergeCells>
  <phoneticPr fontId="0" type="noConversion"/>
  <conditionalFormatting sqref="J2:K2 Y4:AB1005">
    <cfRule type="cellIs" dxfId="5" priority="19" stopIfTrue="1" operator="equal">
      <formula>1</formula>
    </cfRule>
  </conditionalFormatting>
  <conditionalFormatting sqref="B2">
    <cfRule type="cellIs" dxfId="4" priority="20" stopIfTrue="1" operator="between">
      <formula>1</formula>
      <formula>12</formula>
    </cfRule>
  </conditionalFormatting>
  <conditionalFormatting sqref="J293:J1005 K4:K1005 J4:J291 D4:D1005">
    <cfRule type="cellIs" dxfId="3" priority="13" operator="greaterThan">
      <formula>0</formula>
    </cfRule>
  </conditionalFormatting>
  <conditionalFormatting sqref="C7:C1005 C4:C5">
    <cfRule type="cellIs" dxfId="2" priority="9" operator="greaterThan">
      <formula>0</formula>
    </cfRule>
  </conditionalFormatting>
  <conditionalFormatting sqref="B4:B1005">
    <cfRule type="cellIs" dxfId="1" priority="8" operator="greaterThan">
      <formula>0</formula>
    </cfRule>
  </conditionalFormatting>
  <dataValidations count="1">
    <dataValidation type="whole" allowBlank="1" showInputMessage="1" showErrorMessage="1" sqref="C4:C5 C7:C165 C167:C383">
      <formula1>1</formula1>
      <formula2>52</formula2>
    </dataValidation>
  </dataValidations>
  <printOptions horizontalCentered="1"/>
  <pageMargins left="0" right="0" top="0.98425196850393704" bottom="0.98425196850393704" header="0.51181102362204722" footer="0.51181102362204722"/>
  <pageSetup paperSize="9" scale="80" orientation="landscape" r:id="rId5"/>
  <headerFooter alignWithMargins="0">
    <oddHeader>&amp;L&amp;"Arial,Fett"&amp;14Sinomed Kloten&amp;C&amp;A&amp;R&amp;"Arial,Fett"&amp;14 2011</oddHeader>
  </headerFooter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24"/>
  </sheetPr>
  <dimension ref="A1:W250"/>
  <sheetViews>
    <sheetView tabSelected="1" workbookViewId="0">
      <selection activeCell="O9" sqref="O9"/>
    </sheetView>
  </sheetViews>
  <sheetFormatPr baseColWidth="10" defaultRowHeight="12.75"/>
  <cols>
    <col min="1" max="1" width="10.85546875" style="92" bestFit="1" customWidth="1"/>
    <col min="2" max="10" width="6.28515625" style="92" customWidth="1"/>
    <col min="11" max="11" width="8.42578125" style="92" customWidth="1"/>
    <col min="12" max="14" width="6.28515625" style="92" customWidth="1"/>
    <col min="15" max="15" width="8.42578125" style="92" customWidth="1"/>
    <col min="16" max="18" width="6.28515625" style="92" customWidth="1"/>
    <col min="19" max="21" width="6.28515625" style="95" customWidth="1"/>
    <col min="22" max="16384" width="11.42578125" style="92"/>
  </cols>
  <sheetData>
    <row r="1" spans="1:23" ht="42" customHeight="1">
      <c r="A1" s="75" t="s">
        <v>16</v>
      </c>
      <c r="B1" s="107" t="s">
        <v>3</v>
      </c>
      <c r="C1" s="108"/>
      <c r="D1" s="109"/>
      <c r="E1" s="110" t="s">
        <v>17</v>
      </c>
      <c r="F1" s="111"/>
      <c r="G1" s="112"/>
      <c r="H1" s="113" t="s">
        <v>18</v>
      </c>
      <c r="I1" s="114"/>
      <c r="J1" s="115"/>
      <c r="K1" s="76" t="s">
        <v>19</v>
      </c>
      <c r="L1" s="110" t="s">
        <v>20</v>
      </c>
      <c r="M1" s="111"/>
      <c r="N1" s="112"/>
      <c r="O1" s="77" t="s">
        <v>21</v>
      </c>
      <c r="P1" s="110" t="s">
        <v>22</v>
      </c>
      <c r="Q1" s="116"/>
      <c r="R1" s="117"/>
      <c r="S1" s="104" t="s">
        <v>23</v>
      </c>
      <c r="T1" s="105"/>
      <c r="U1" s="106"/>
    </row>
    <row r="2" spans="1:23">
      <c r="A2" s="99"/>
      <c r="B2" s="86" t="s">
        <v>63</v>
      </c>
      <c r="C2" s="87" t="s">
        <v>64</v>
      </c>
      <c r="D2" s="87" t="s">
        <v>65</v>
      </c>
      <c r="E2" s="86" t="s">
        <v>63</v>
      </c>
      <c r="F2" s="87" t="s">
        <v>64</v>
      </c>
      <c r="G2" s="87" t="s">
        <v>65</v>
      </c>
      <c r="H2" s="86" t="s">
        <v>63</v>
      </c>
      <c r="I2" s="87" t="s">
        <v>64</v>
      </c>
      <c r="J2" s="87" t="s">
        <v>65</v>
      </c>
      <c r="K2" s="100"/>
      <c r="L2" s="86" t="s">
        <v>63</v>
      </c>
      <c r="M2" s="87" t="s">
        <v>64</v>
      </c>
      <c r="N2" s="87" t="s">
        <v>65</v>
      </c>
      <c r="O2" s="100"/>
      <c r="P2" s="86" t="s">
        <v>63</v>
      </c>
      <c r="Q2" s="87" t="s">
        <v>64</v>
      </c>
      <c r="R2" s="87" t="s">
        <v>65</v>
      </c>
      <c r="S2" s="86" t="s">
        <v>63</v>
      </c>
      <c r="T2" s="87" t="s">
        <v>64</v>
      </c>
      <c r="U2" s="87" t="s">
        <v>65</v>
      </c>
    </row>
    <row r="3" spans="1:23" ht="24.95" customHeight="1">
      <c r="A3" s="46" t="s">
        <v>5</v>
      </c>
      <c r="B3" s="47">
        <f>SUMPRODUCT(((_NEUMO=1)*(_ARZT="W")*(_JAN&gt;=1)))</f>
        <v>0</v>
      </c>
      <c r="C3" s="37">
        <f>SUMPRODUCT(((_NEUMO=1)*(_ARZT="Z")*(_JAN&gt;=1)))</f>
        <v>0</v>
      </c>
      <c r="D3" s="48">
        <f>SUMPRODUCT(((_NEUMO=1)*(_ARZT="y")*(_JAN&gt;=1)))</f>
        <v>0</v>
      </c>
      <c r="E3" s="43" t="e">
        <f>B3/H3</f>
        <v>#DIV/0!</v>
      </c>
      <c r="F3" s="44" t="e">
        <f>C3/I3</f>
        <v>#DIV/0!</v>
      </c>
      <c r="G3" s="45" t="e">
        <f>D3/J3</f>
        <v>#DIV/0!</v>
      </c>
      <c r="H3" s="38">
        <f>SUMPRODUCT((_ARZT="Q")*(_JAN&gt;=1))</f>
        <v>0</v>
      </c>
      <c r="I3" s="39">
        <f>SUMPRODUCT((_ARZT="Z")*(_JAN&gt;=1))</f>
        <v>0</v>
      </c>
      <c r="J3" s="42">
        <f>SUMPRODUCT((_ARZT="Y")*(_JAN&gt;=1))</f>
        <v>0</v>
      </c>
      <c r="K3" s="41">
        <f>SUM(H3:J3)</f>
        <v>0</v>
      </c>
      <c r="L3" s="38">
        <f>SUMIF(_ARZT,"Q",_JAN)</f>
        <v>0</v>
      </c>
      <c r="M3" s="39">
        <f>SUMIF(_ARZT,"Z",_JAN)</f>
        <v>0</v>
      </c>
      <c r="N3" s="39">
        <f>SUMIF(_ARZT,"Y",_JAN)</f>
        <v>0</v>
      </c>
      <c r="O3" s="41">
        <f t="shared" ref="O3:O14" si="0">SUM(L3:N3)</f>
        <v>0</v>
      </c>
      <c r="P3" s="88"/>
      <c r="Q3" s="89"/>
      <c r="R3" s="80"/>
      <c r="S3" s="40" t="e">
        <f t="shared" ref="S3:S15" si="1">L3/P3</f>
        <v>#DIV/0!</v>
      </c>
      <c r="T3" s="78" t="e">
        <f t="shared" ref="T3:T15" si="2">M3/Q3</f>
        <v>#DIV/0!</v>
      </c>
      <c r="U3" s="36" t="e">
        <f t="shared" ref="U3:U15" si="3">N3/R3</f>
        <v>#DIV/0!</v>
      </c>
    </row>
    <row r="4" spans="1:23" ht="24.95" customHeight="1">
      <c r="A4" s="46" t="s">
        <v>6</v>
      </c>
      <c r="B4" s="47">
        <f>SUMPRODUCT(((_NEUMO=2)*(_ARZT="Q")*(_FEV&gt;=1)))</f>
        <v>0</v>
      </c>
      <c r="C4" s="37">
        <f>SUMPRODUCT(((_NEUMO=2)*(_ARZT="Z")*(_FEV&gt;=1)))</f>
        <v>0</v>
      </c>
      <c r="D4" s="48">
        <f>SUMPRODUCT(((_NEUMO=2)*(_ARZT="y")*(_FEV&gt;=1)))</f>
        <v>0</v>
      </c>
      <c r="E4" s="43" t="e">
        <f t="shared" ref="E4:E14" si="4">B4/H4</f>
        <v>#DIV/0!</v>
      </c>
      <c r="F4" s="44" t="e">
        <f t="shared" ref="F4:F14" si="5">C4/I4</f>
        <v>#DIV/0!</v>
      </c>
      <c r="G4" s="45" t="e">
        <f t="shared" ref="G4:G14" si="6">D4/J4</f>
        <v>#DIV/0!</v>
      </c>
      <c r="H4" s="38">
        <f>SUMPRODUCT((_ARZT="Q")*(_FEV&gt;=1))</f>
        <v>0</v>
      </c>
      <c r="I4" s="39">
        <f>SUMPRODUCT((_ARZT="Z")*(_FEV&gt;=1))</f>
        <v>0</v>
      </c>
      <c r="J4" s="42">
        <f>SUMPRODUCT((_ARZT="Y")*(_FEV&gt;=1))</f>
        <v>0</v>
      </c>
      <c r="K4" s="41">
        <f t="shared" ref="K4:K14" si="7">SUM(H4:J4)</f>
        <v>0</v>
      </c>
      <c r="L4" s="38">
        <f>SUMIF(_ARZT,"Q",_FEV)</f>
        <v>0</v>
      </c>
      <c r="M4" s="39">
        <f>SUMIF(_ARZT,"Z",_FEV)</f>
        <v>0</v>
      </c>
      <c r="N4" s="39">
        <f>SUMIF(_ARZT,"Y",_FEV)</f>
        <v>0</v>
      </c>
      <c r="O4" s="41">
        <f t="shared" si="0"/>
        <v>0</v>
      </c>
      <c r="P4" s="88"/>
      <c r="Q4" s="89"/>
      <c r="R4" s="80"/>
      <c r="S4" s="40" t="s">
        <v>66</v>
      </c>
      <c r="T4" s="78" t="e">
        <f t="shared" si="2"/>
        <v>#DIV/0!</v>
      </c>
      <c r="U4" s="36" t="e">
        <f t="shared" si="3"/>
        <v>#DIV/0!</v>
      </c>
    </row>
    <row r="5" spans="1:23" ht="24.95" customHeight="1">
      <c r="A5" s="46" t="s">
        <v>7</v>
      </c>
      <c r="B5" s="47">
        <f>SUMPRODUCT(((_NEUMO=3)*(_ARZT="Q")*(_MARZ&gt;=1)))</f>
        <v>0</v>
      </c>
      <c r="C5" s="37">
        <f>SUMPRODUCT(((_NEUMO=3)*(_ARZT="Z")*(_MARZ&gt;=1)))</f>
        <v>0</v>
      </c>
      <c r="D5" s="48">
        <f>SUMPRODUCT(((_NEUMO=3)*(_ARZT="y")*(_MARZ&gt;=1)))</f>
        <v>0</v>
      </c>
      <c r="E5" s="43" t="e">
        <f t="shared" si="4"/>
        <v>#DIV/0!</v>
      </c>
      <c r="F5" s="44" t="e">
        <f t="shared" si="5"/>
        <v>#DIV/0!</v>
      </c>
      <c r="G5" s="45" t="e">
        <f t="shared" si="6"/>
        <v>#DIV/0!</v>
      </c>
      <c r="H5" s="38">
        <f>SUMPRODUCT((_ARZT="Q")*(_MARZ&gt;=1))</f>
        <v>0</v>
      </c>
      <c r="I5" s="39">
        <f>SUMPRODUCT((_ARZT="Z")*(_MARZ&gt;=1))</f>
        <v>0</v>
      </c>
      <c r="J5" s="42">
        <f>SUMPRODUCT((_ARZT="Y")*(_MARZ&gt;=1))</f>
        <v>0</v>
      </c>
      <c r="K5" s="41">
        <f t="shared" si="7"/>
        <v>0</v>
      </c>
      <c r="L5" s="38">
        <f>SUMIF(_ARZT,"Q",_MARZ)</f>
        <v>0</v>
      </c>
      <c r="M5" s="39">
        <f>SUMIF(_ARZT,"Z",_MARZ)</f>
        <v>0</v>
      </c>
      <c r="N5" s="39">
        <f>SUMIF(_ARZT,"Y",_MARZ)</f>
        <v>0</v>
      </c>
      <c r="O5" s="41">
        <f t="shared" si="0"/>
        <v>0</v>
      </c>
      <c r="P5" s="88"/>
      <c r="Q5" s="89"/>
      <c r="R5" s="80"/>
      <c r="S5" s="40" t="e">
        <f t="shared" si="1"/>
        <v>#DIV/0!</v>
      </c>
      <c r="T5" s="78" t="e">
        <f t="shared" si="2"/>
        <v>#DIV/0!</v>
      </c>
      <c r="U5" s="36" t="e">
        <f t="shared" si="3"/>
        <v>#DIV/0!</v>
      </c>
    </row>
    <row r="6" spans="1:23" ht="24.95" customHeight="1">
      <c r="A6" s="46" t="s">
        <v>15</v>
      </c>
      <c r="B6" s="47">
        <f>SUMPRODUCT(((_NEUMO=4)*(_ARZT="Q")*(_APR&gt;=1)))</f>
        <v>0</v>
      </c>
      <c r="C6" s="37">
        <f>SUMPRODUCT(((_NEUMO=4)*(_ARZT="Z")*(_APR&gt;=1)))</f>
        <v>0</v>
      </c>
      <c r="D6" s="48">
        <f>SUMPRODUCT(((_NEUMO=4)*(_ARZT="y")*(_APR&gt;=1)))</f>
        <v>0</v>
      </c>
      <c r="E6" s="43" t="e">
        <f t="shared" si="4"/>
        <v>#DIV/0!</v>
      </c>
      <c r="F6" s="44" t="e">
        <f t="shared" si="5"/>
        <v>#DIV/0!</v>
      </c>
      <c r="G6" s="45" t="e">
        <f t="shared" si="6"/>
        <v>#DIV/0!</v>
      </c>
      <c r="H6" s="38">
        <f>SUMPRODUCT((_ARZT="Q")*(_APR&gt;=1))</f>
        <v>0</v>
      </c>
      <c r="I6" s="39">
        <f>SUMPRODUCT((_ARZT="Z")*(_APR&gt;=1))</f>
        <v>0</v>
      </c>
      <c r="J6" s="42">
        <f>SUMPRODUCT((_ARZT="Y")*(_APR&gt;=1))</f>
        <v>0</v>
      </c>
      <c r="K6" s="41">
        <f t="shared" si="7"/>
        <v>0</v>
      </c>
      <c r="L6" s="38">
        <f>SUMIF(_ARZT,"Q",_APR)</f>
        <v>0</v>
      </c>
      <c r="M6" s="39">
        <f>SUMIF(_ARZT,"Z",_APR)</f>
        <v>0</v>
      </c>
      <c r="N6" s="39">
        <f>SUMIF(_ARZT,"Y",_APR)</f>
        <v>0</v>
      </c>
      <c r="O6" s="41">
        <f t="shared" si="0"/>
        <v>0</v>
      </c>
      <c r="P6" s="88"/>
      <c r="Q6" s="89"/>
      <c r="R6" s="80"/>
      <c r="S6" s="40" t="e">
        <f t="shared" si="1"/>
        <v>#DIV/0!</v>
      </c>
      <c r="T6" s="78" t="e">
        <f t="shared" si="2"/>
        <v>#DIV/0!</v>
      </c>
      <c r="U6" s="36" t="e">
        <f t="shared" si="3"/>
        <v>#DIV/0!</v>
      </c>
    </row>
    <row r="7" spans="1:23" ht="24.95" customHeight="1">
      <c r="A7" s="46" t="s">
        <v>0</v>
      </c>
      <c r="B7" s="47">
        <f>SUMPRODUCT(((_NEUMO=5)*(_ARZT="Q")*(_MAI&gt;=1)))</f>
        <v>0</v>
      </c>
      <c r="C7" s="37">
        <f>SUMPRODUCT(((_NEUMO=5)*(_ARZT="Z")*(_MAI&gt;=1)))</f>
        <v>0</v>
      </c>
      <c r="D7" s="48">
        <f>SUMPRODUCT(((_NEUMO=5)*(_ARZT="Y")*(_MAI&gt;=1)))</f>
        <v>0</v>
      </c>
      <c r="E7" s="43" t="e">
        <f t="shared" si="4"/>
        <v>#DIV/0!</v>
      </c>
      <c r="F7" s="44" t="e">
        <f t="shared" si="5"/>
        <v>#DIV/0!</v>
      </c>
      <c r="G7" s="45" t="e">
        <f t="shared" si="6"/>
        <v>#DIV/0!</v>
      </c>
      <c r="H7" s="38">
        <f>SUMPRODUCT((_ARZT="Q")*(_MAI&gt;=1))</f>
        <v>0</v>
      </c>
      <c r="I7" s="39">
        <f>SUMPRODUCT((_ARZT="Z")*(_MAI&gt;=1))</f>
        <v>0</v>
      </c>
      <c r="J7" s="42">
        <f>SUMPRODUCT((_ARZT="Y")*(_MAI&gt;=1))</f>
        <v>0</v>
      </c>
      <c r="K7" s="41">
        <f t="shared" si="7"/>
        <v>0</v>
      </c>
      <c r="L7" s="38">
        <f>SUMIF(_ARZT,"Q",_MAI)</f>
        <v>0</v>
      </c>
      <c r="M7" s="39">
        <f>SUMIF(_ARZT,"Z",_MAI)</f>
        <v>0</v>
      </c>
      <c r="N7" s="39">
        <f>SUMIF(_ARZT,"Y",_MAI)</f>
        <v>0</v>
      </c>
      <c r="O7" s="41">
        <f t="shared" si="0"/>
        <v>0</v>
      </c>
      <c r="P7" s="88"/>
      <c r="Q7" s="89"/>
      <c r="R7" s="80"/>
      <c r="S7" s="40" t="e">
        <f t="shared" si="1"/>
        <v>#DIV/0!</v>
      </c>
      <c r="T7" s="78" t="e">
        <f t="shared" si="2"/>
        <v>#DIV/0!</v>
      </c>
      <c r="U7" s="36" t="e">
        <f t="shared" si="3"/>
        <v>#DIV/0!</v>
      </c>
    </row>
    <row r="8" spans="1:23" ht="24.95" customHeight="1">
      <c r="A8" s="46" t="s">
        <v>8</v>
      </c>
      <c r="B8" s="47">
        <f>SUMPRODUCT(((_NEUMO=6)*(_ARZT="Q")*(_JUNI&gt;=1)))</f>
        <v>0</v>
      </c>
      <c r="C8" s="37">
        <f>SUMPRODUCT(((_NEUMO=6)*(_ARZT="Z")*(_JUNI&gt;=1)))</f>
        <v>0</v>
      </c>
      <c r="D8" s="48">
        <f>SUMPRODUCT(((_NEUMO=6)*(_ARZT="Y")*(_JUNI&gt;=1)))</f>
        <v>0</v>
      </c>
      <c r="E8" s="43" t="e">
        <f t="shared" si="4"/>
        <v>#DIV/0!</v>
      </c>
      <c r="F8" s="44" t="e">
        <f t="shared" si="5"/>
        <v>#DIV/0!</v>
      </c>
      <c r="G8" s="45" t="e">
        <f t="shared" si="6"/>
        <v>#DIV/0!</v>
      </c>
      <c r="H8" s="38">
        <f>SUMPRODUCT((_ARZT="Q")*(_JUNI&gt;=1))</f>
        <v>0</v>
      </c>
      <c r="I8" s="39">
        <f>SUMPRODUCT((_ARZT="Z")*(_JUNI&gt;=1))</f>
        <v>0</v>
      </c>
      <c r="J8" s="42">
        <f>SUMPRODUCT((_ARZT="Y")*(_JUNI&gt;=1))</f>
        <v>0</v>
      </c>
      <c r="K8" s="41">
        <f t="shared" si="7"/>
        <v>0</v>
      </c>
      <c r="L8" s="38">
        <f>SUMIF(_ARZT,"Q",_JUNI)</f>
        <v>0</v>
      </c>
      <c r="M8" s="39">
        <f>SUMIF(_ARZT,"Z",_JUNI)</f>
        <v>0</v>
      </c>
      <c r="N8" s="39">
        <f>SUMIF(_ARZT,"Y",_JUNI)</f>
        <v>0</v>
      </c>
      <c r="O8" s="41">
        <f t="shared" si="0"/>
        <v>0</v>
      </c>
      <c r="P8" s="88"/>
      <c r="Q8" s="89"/>
      <c r="R8" s="80"/>
      <c r="S8" s="40" t="e">
        <f t="shared" si="1"/>
        <v>#DIV/0!</v>
      </c>
      <c r="T8" s="78" t="e">
        <f t="shared" si="2"/>
        <v>#DIV/0!</v>
      </c>
      <c r="U8" s="36" t="e">
        <f t="shared" si="3"/>
        <v>#DIV/0!</v>
      </c>
    </row>
    <row r="9" spans="1:23" ht="24.95" customHeight="1">
      <c r="A9" s="46" t="s">
        <v>9</v>
      </c>
      <c r="B9" s="47">
        <f>SUMPRODUCT(((_NEUMO=7)*(_ARZT="Q")*(_JULI&gt;=1)))</f>
        <v>0</v>
      </c>
      <c r="C9" s="37">
        <f>SUMPRODUCT(((_NEUMO=7)*(_ARZT="Z")*(_JULI&gt;=1)))</f>
        <v>0</v>
      </c>
      <c r="D9" s="48">
        <f>SUMPRODUCT(((_NEUMO=7)*(_ARZT="Y")*(_JULI&gt;=1)))</f>
        <v>0</v>
      </c>
      <c r="E9" s="43" t="e">
        <f t="shared" si="4"/>
        <v>#DIV/0!</v>
      </c>
      <c r="F9" s="44" t="e">
        <f t="shared" si="5"/>
        <v>#DIV/0!</v>
      </c>
      <c r="G9" s="45" t="e">
        <f t="shared" si="6"/>
        <v>#DIV/0!</v>
      </c>
      <c r="H9" s="38">
        <f>SUMPRODUCT((_ARZT="Q")*(_JULI&gt;=1))</f>
        <v>0</v>
      </c>
      <c r="I9" s="39">
        <f>SUMPRODUCT((_ARZT="Z")*(_JULI&gt;=1))</f>
        <v>0</v>
      </c>
      <c r="J9" s="42">
        <f>SUMPRODUCT((_ARZT="Y")*(_JULI&gt;=1))</f>
        <v>0</v>
      </c>
      <c r="K9" s="41">
        <f t="shared" si="7"/>
        <v>0</v>
      </c>
      <c r="L9" s="38">
        <f>SUMIF(_ARZT,"Q",_JULI)</f>
        <v>0</v>
      </c>
      <c r="M9" s="39">
        <f>SUMIF(_ARZT,"Z",_JULI)</f>
        <v>0</v>
      </c>
      <c r="N9" s="39">
        <f>SUMIF(_ARZT,"Y",_JULI)</f>
        <v>0</v>
      </c>
      <c r="O9" s="41">
        <f t="shared" si="0"/>
        <v>0</v>
      </c>
      <c r="P9" s="88"/>
      <c r="Q9" s="89"/>
      <c r="R9" s="80"/>
      <c r="S9" s="40" t="e">
        <f t="shared" si="1"/>
        <v>#DIV/0!</v>
      </c>
      <c r="T9" s="78" t="e">
        <f t="shared" si="2"/>
        <v>#DIV/0!</v>
      </c>
      <c r="U9" s="36" t="e">
        <f t="shared" si="3"/>
        <v>#DIV/0!</v>
      </c>
    </row>
    <row r="10" spans="1:23" ht="24.95" customHeight="1">
      <c r="A10" s="46" t="s">
        <v>10</v>
      </c>
      <c r="B10" s="47">
        <f>SUMPRODUCT(((_NEUMO=8)*(_ARZT="Q")*(_AUG&gt;=1)))</f>
        <v>0</v>
      </c>
      <c r="C10" s="37">
        <f>SUMPRODUCT(((_NEUMO=8)*(_ARZT="Z")*(_AUG&gt;=1)))</f>
        <v>0</v>
      </c>
      <c r="D10" s="48">
        <f>SUMPRODUCT(((_NEUMO=8)*(_ARZT="Y")*(_AUG&gt;=1)))</f>
        <v>0</v>
      </c>
      <c r="E10" s="43" t="e">
        <f t="shared" si="4"/>
        <v>#DIV/0!</v>
      </c>
      <c r="F10" s="44" t="e">
        <f t="shared" si="5"/>
        <v>#DIV/0!</v>
      </c>
      <c r="G10" s="45" t="e">
        <f t="shared" si="6"/>
        <v>#DIV/0!</v>
      </c>
      <c r="H10" s="38">
        <f>SUMPRODUCT((_ARZT="Q")*(_AUG&gt;=1))</f>
        <v>0</v>
      </c>
      <c r="I10" s="39">
        <f>SUMPRODUCT((_ARZT="Z")*(_AUG&gt;=1))</f>
        <v>0</v>
      </c>
      <c r="J10" s="42">
        <f>SUMPRODUCT((_ARZT="Y")*(_AUG&gt;=1))</f>
        <v>0</v>
      </c>
      <c r="K10" s="41">
        <f t="shared" si="7"/>
        <v>0</v>
      </c>
      <c r="L10" s="38">
        <f>SUMIF(_ARZT,"Q",_AUG)</f>
        <v>0</v>
      </c>
      <c r="M10" s="39">
        <f>SUMIF(_ARZT,"Z",_AUG)</f>
        <v>0</v>
      </c>
      <c r="N10" s="39">
        <f>SUMIF(_ARZT,"Y",_AUG)</f>
        <v>0</v>
      </c>
      <c r="O10" s="41">
        <f t="shared" si="0"/>
        <v>0</v>
      </c>
      <c r="P10" s="88"/>
      <c r="Q10" s="89"/>
      <c r="R10" s="80"/>
      <c r="S10" s="40" t="e">
        <f t="shared" si="1"/>
        <v>#DIV/0!</v>
      </c>
      <c r="T10" s="78" t="e">
        <f t="shared" si="2"/>
        <v>#DIV/0!</v>
      </c>
      <c r="U10" s="36" t="e">
        <f t="shared" si="3"/>
        <v>#DIV/0!</v>
      </c>
    </row>
    <row r="11" spans="1:23" ht="24.95" customHeight="1">
      <c r="A11" s="46" t="s">
        <v>11</v>
      </c>
      <c r="B11" s="47">
        <f>SUMPRODUCT(((_NEUMO=9)*(_ARZT="W")*(_SEPT&gt;=1)))</f>
        <v>0</v>
      </c>
      <c r="C11" s="37">
        <f>SUMPRODUCT(((_NEUMO=9)*(_ARZT="Z")*(_SEPT&gt;=1)))</f>
        <v>0</v>
      </c>
      <c r="D11" s="48">
        <f>SUMPRODUCT(((_NEUMO=9)*(_ARZT="Y")*(_SEPT&gt;=1)))</f>
        <v>0</v>
      </c>
      <c r="E11" s="43" t="e">
        <f t="shared" si="4"/>
        <v>#DIV/0!</v>
      </c>
      <c r="F11" s="44" t="e">
        <f t="shared" si="5"/>
        <v>#DIV/0!</v>
      </c>
      <c r="G11" s="45" t="e">
        <f t="shared" si="6"/>
        <v>#DIV/0!</v>
      </c>
      <c r="H11" s="38">
        <f>SUMPRODUCT((_ARZT="w")*(_SEPT&gt;=1))</f>
        <v>0</v>
      </c>
      <c r="I11" s="39">
        <f>SUMPRODUCT((_ARZT="Z")*(_SEPT&gt;=1))</f>
        <v>0</v>
      </c>
      <c r="J11" s="42">
        <f>SUMPRODUCT((_ARZT="Y")*(_SEPT&gt;=1))</f>
        <v>0</v>
      </c>
      <c r="K11" s="41">
        <f t="shared" si="7"/>
        <v>0</v>
      </c>
      <c r="L11" s="38">
        <f>SUMIF(_ARZT,"w",_SEPT)</f>
        <v>0</v>
      </c>
      <c r="M11" s="39">
        <f>SUMIF(_ARZT,"Z",_SEPT)</f>
        <v>0</v>
      </c>
      <c r="N11" s="39">
        <f>SUMIF(_ARZT,"Y",_SEPT)</f>
        <v>0</v>
      </c>
      <c r="O11" s="41">
        <f t="shared" si="0"/>
        <v>0</v>
      </c>
      <c r="P11" s="88"/>
      <c r="Q11" s="89"/>
      <c r="R11" s="80"/>
      <c r="S11" s="40" t="e">
        <f t="shared" si="1"/>
        <v>#DIV/0!</v>
      </c>
      <c r="T11" s="78" t="e">
        <f t="shared" si="2"/>
        <v>#DIV/0!</v>
      </c>
      <c r="U11" s="36" t="e">
        <f t="shared" si="3"/>
        <v>#DIV/0!</v>
      </c>
    </row>
    <row r="12" spans="1:23" ht="24.95" customHeight="1">
      <c r="A12" s="46" t="s">
        <v>12</v>
      </c>
      <c r="B12" s="47">
        <f>SUMPRODUCT(((_NEUMO=10)*(_ARZT="W")*(_OKT&gt;=1)))</f>
        <v>0</v>
      </c>
      <c r="C12" s="37">
        <f>SUMPRODUCT(((_NEUMO=10)*(_ARZT="Z")*(_OKT&gt;=1)))</f>
        <v>0</v>
      </c>
      <c r="D12" s="48">
        <f>SUMPRODUCT(((_NEUMO=10)*(_ARZT="Y")*(_OKT&gt;=1)))</f>
        <v>0</v>
      </c>
      <c r="E12" s="43" t="e">
        <f t="shared" si="4"/>
        <v>#DIV/0!</v>
      </c>
      <c r="F12" s="44" t="e">
        <f t="shared" si="5"/>
        <v>#DIV/0!</v>
      </c>
      <c r="G12" s="45" t="e">
        <f t="shared" si="6"/>
        <v>#DIV/0!</v>
      </c>
      <c r="H12" s="38">
        <f>SUMPRODUCT((_ARZT="W")*(_OKT&gt;=1))</f>
        <v>0</v>
      </c>
      <c r="I12" s="39">
        <f>SUMPRODUCT((_ARZT="Z")*(_OKT&gt;=1))</f>
        <v>0</v>
      </c>
      <c r="J12" s="42">
        <f>SUMPRODUCT((_ARZT="Y")*(_OKT&gt;=1))</f>
        <v>0</v>
      </c>
      <c r="K12" s="41">
        <f t="shared" si="7"/>
        <v>0</v>
      </c>
      <c r="L12" s="38">
        <f>SUMIF(_ARZT,"w",_OKT)</f>
        <v>0</v>
      </c>
      <c r="M12" s="39">
        <f>SUMIF(_ARZT,"Z",_OKT)</f>
        <v>0</v>
      </c>
      <c r="N12" s="39">
        <f>SUMIF(_ARZT,"Y",_OKT)</f>
        <v>0</v>
      </c>
      <c r="O12" s="41">
        <f t="shared" si="0"/>
        <v>0</v>
      </c>
      <c r="P12" s="88"/>
      <c r="Q12" s="89"/>
      <c r="R12" s="80"/>
      <c r="S12" s="40" t="e">
        <f t="shared" si="1"/>
        <v>#DIV/0!</v>
      </c>
      <c r="T12" s="78" t="e">
        <f t="shared" si="2"/>
        <v>#DIV/0!</v>
      </c>
      <c r="U12" s="36" t="e">
        <f t="shared" si="3"/>
        <v>#DIV/0!</v>
      </c>
      <c r="W12" s="93"/>
    </row>
    <row r="13" spans="1:23" ht="24.95" customHeight="1">
      <c r="A13" s="46" t="s">
        <v>13</v>
      </c>
      <c r="B13" s="47">
        <f>SUMPRODUCT(((_NEUMO=11)*(_ARZT="W")*(_NOV&gt;=1)))</f>
        <v>0</v>
      </c>
      <c r="C13" s="37">
        <f>SUMPRODUCT(((_NEUMO=11)*(_ARZT="Z")*(_NOV&gt;=1)))</f>
        <v>0</v>
      </c>
      <c r="D13" s="48">
        <f>SUMPRODUCT(((_NEUMO=11)*(_ARZT="Y")*(_NOV&gt;=1)))</f>
        <v>0</v>
      </c>
      <c r="E13" s="43" t="e">
        <f t="shared" si="4"/>
        <v>#DIV/0!</v>
      </c>
      <c r="F13" s="44" t="e">
        <f t="shared" si="5"/>
        <v>#DIV/0!</v>
      </c>
      <c r="G13" s="45" t="e">
        <f t="shared" si="6"/>
        <v>#DIV/0!</v>
      </c>
      <c r="H13" s="38">
        <f>SUMPRODUCT((_ARZT="W")*(_NOV&gt;=1))</f>
        <v>0</v>
      </c>
      <c r="I13" s="39">
        <f>SUMPRODUCT((_ARZT="Z")*(_NOV&gt;=1))</f>
        <v>0</v>
      </c>
      <c r="J13" s="42">
        <f>SUMPRODUCT((_ARZT="Y")*(_NOV&gt;=1))</f>
        <v>0</v>
      </c>
      <c r="K13" s="41">
        <f t="shared" si="7"/>
        <v>0</v>
      </c>
      <c r="L13" s="38">
        <f>SUMIF(_ARZT,"w",_NOV)</f>
        <v>0</v>
      </c>
      <c r="M13" s="39">
        <f>SUMIF(_ARZT,"Z",_NOV)</f>
        <v>0</v>
      </c>
      <c r="N13" s="39">
        <f>SUMIF(_ARZT,"Y",_NOV)</f>
        <v>0</v>
      </c>
      <c r="O13" s="41">
        <f t="shared" si="0"/>
        <v>0</v>
      </c>
      <c r="P13" s="88"/>
      <c r="Q13" s="89"/>
      <c r="R13" s="80"/>
      <c r="S13" s="40" t="e">
        <f t="shared" si="1"/>
        <v>#DIV/0!</v>
      </c>
      <c r="T13" s="78" t="e">
        <f t="shared" si="2"/>
        <v>#DIV/0!</v>
      </c>
      <c r="U13" s="36" t="e">
        <f t="shared" si="3"/>
        <v>#DIV/0!</v>
      </c>
    </row>
    <row r="14" spans="1:23" ht="24.95" customHeight="1" thickBot="1">
      <c r="A14" s="49" t="s">
        <v>14</v>
      </c>
      <c r="B14" s="50">
        <f>SUMPRODUCT(((_NEUMO=12)*(_ARZT="W")*(_DEZ&gt;=1)))</f>
        <v>0</v>
      </c>
      <c r="C14" s="51">
        <f>SUMPRODUCT(((_NEUMO=12)*(_ARZT="Z")*(_DEZ&gt;=1)))</f>
        <v>0</v>
      </c>
      <c r="D14" s="52">
        <f>SUMPRODUCT(((_NEUMO=12)*(_ARZT="Y")*(_DEZ&gt;=1)))</f>
        <v>0</v>
      </c>
      <c r="E14" s="53" t="e">
        <f t="shared" si="4"/>
        <v>#DIV/0!</v>
      </c>
      <c r="F14" s="54" t="e">
        <f t="shared" si="5"/>
        <v>#DIV/0!</v>
      </c>
      <c r="G14" s="55" t="e">
        <f t="shared" si="6"/>
        <v>#DIV/0!</v>
      </c>
      <c r="H14" s="56">
        <f>SUMPRODUCT((_ARZT="W")*(_DEZ&gt;=1))</f>
        <v>0</v>
      </c>
      <c r="I14" s="57">
        <f>SUMPRODUCT((_ARZT="Z")*(_DEZ&gt;=1))</f>
        <v>0</v>
      </c>
      <c r="J14" s="58">
        <f>SUMPRODUCT((_ARZT="Y")*(_DEZ&gt;=1))</f>
        <v>0</v>
      </c>
      <c r="K14" s="59">
        <f t="shared" si="7"/>
        <v>0</v>
      </c>
      <c r="L14" s="56">
        <f>SUMIF(_ARZT,"w",_DEZ)</f>
        <v>0</v>
      </c>
      <c r="M14" s="57">
        <f>SUMIF(_ARZT,"Z",_DEZ)</f>
        <v>0</v>
      </c>
      <c r="N14" s="57">
        <f>SUMIF(_ARZT,"Y",_DEZ)</f>
        <v>0</v>
      </c>
      <c r="O14" s="59">
        <f t="shared" si="0"/>
        <v>0</v>
      </c>
      <c r="P14" s="90"/>
      <c r="Q14" s="91"/>
      <c r="R14" s="81"/>
      <c r="S14" s="40" t="e">
        <f t="shared" si="1"/>
        <v>#DIV/0!</v>
      </c>
      <c r="T14" s="78" t="e">
        <f t="shared" si="2"/>
        <v>#DIV/0!</v>
      </c>
      <c r="U14" s="36" t="e">
        <f t="shared" si="3"/>
        <v>#DIV/0!</v>
      </c>
    </row>
    <row r="15" spans="1:23" ht="24.95" customHeight="1" thickBot="1">
      <c r="A15" s="60" t="s">
        <v>1</v>
      </c>
      <c r="B15" s="61">
        <f>SUM(B3:B14)</f>
        <v>0</v>
      </c>
      <c r="C15" s="62">
        <f>SUM(C3:C14)</f>
        <v>0</v>
      </c>
      <c r="D15" s="63">
        <f>SUM(D3:D14)</f>
        <v>0</v>
      </c>
      <c r="E15" s="64" t="e">
        <f>B15/H15</f>
        <v>#DIV/0!</v>
      </c>
      <c r="F15" s="65" t="e">
        <f>C15/I15</f>
        <v>#DIV/0!</v>
      </c>
      <c r="G15" s="66" t="e">
        <f>D15/J15</f>
        <v>#DIV/0!</v>
      </c>
      <c r="H15" s="67">
        <f t="shared" ref="H15:O15" si="8">SUM(H3:H14)</f>
        <v>0</v>
      </c>
      <c r="I15" s="68">
        <f t="shared" si="8"/>
        <v>0</v>
      </c>
      <c r="J15" s="69">
        <f t="shared" si="8"/>
        <v>0</v>
      </c>
      <c r="K15" s="70">
        <f t="shared" si="8"/>
        <v>0</v>
      </c>
      <c r="L15" s="71">
        <f t="shared" si="8"/>
        <v>0</v>
      </c>
      <c r="M15" s="68">
        <f t="shared" si="8"/>
        <v>0</v>
      </c>
      <c r="N15" s="72">
        <f t="shared" si="8"/>
        <v>0</v>
      </c>
      <c r="O15" s="70">
        <f t="shared" si="8"/>
        <v>0</v>
      </c>
      <c r="P15" s="82">
        <f>SUM(P3:P14)</f>
        <v>0</v>
      </c>
      <c r="Q15" s="83">
        <f t="shared" ref="Q15:R15" si="9">SUM(Q3:Q14)</f>
        <v>0</v>
      </c>
      <c r="R15" s="84">
        <f t="shared" si="9"/>
        <v>0</v>
      </c>
      <c r="S15" s="71" t="e">
        <f t="shared" si="1"/>
        <v>#DIV/0!</v>
      </c>
      <c r="T15" s="73" t="e">
        <f t="shared" si="2"/>
        <v>#DIV/0!</v>
      </c>
      <c r="U15" s="74" t="e">
        <f t="shared" si="3"/>
        <v>#DIV/0!</v>
      </c>
    </row>
    <row r="16" spans="1:23" ht="17.100000000000001" customHeight="1">
      <c r="B16" s="94"/>
    </row>
    <row r="17" spans="3:18" ht="17.100000000000001" customHeight="1"/>
    <row r="18" spans="3:18" ht="17.100000000000001" customHeight="1">
      <c r="C18" s="96"/>
      <c r="D18" s="96"/>
      <c r="E18" s="96"/>
      <c r="F18" s="96"/>
      <c r="G18" s="96"/>
      <c r="H18" s="96"/>
      <c r="L18" s="97"/>
      <c r="M18" s="97"/>
      <c r="N18" s="98"/>
      <c r="O18" s="97"/>
      <c r="P18" s="97"/>
      <c r="Q18" s="97"/>
      <c r="R18" s="95"/>
    </row>
    <row r="19" spans="3:18" ht="17.100000000000001" customHeight="1">
      <c r="C19" s="96"/>
      <c r="D19" s="96"/>
      <c r="E19" s="96"/>
      <c r="F19" s="96"/>
      <c r="G19" s="96"/>
      <c r="H19" s="96"/>
      <c r="N19" s="98"/>
      <c r="R19" s="95"/>
    </row>
    <row r="20" spans="3:18" ht="17.100000000000001" customHeight="1">
      <c r="C20" s="96"/>
      <c r="D20" s="96"/>
      <c r="E20" s="96"/>
      <c r="F20" s="96"/>
      <c r="G20" s="96"/>
      <c r="H20" s="96"/>
      <c r="N20" s="98"/>
      <c r="R20" s="95"/>
    </row>
    <row r="21" spans="3:18" ht="17.100000000000001" customHeight="1">
      <c r="C21" s="96"/>
      <c r="D21" s="96"/>
      <c r="E21" s="96"/>
      <c r="F21" s="96"/>
      <c r="G21" s="96"/>
      <c r="H21" s="96"/>
      <c r="N21" s="98"/>
      <c r="R21" s="95"/>
    </row>
    <row r="22" spans="3:18" ht="17.100000000000001" customHeight="1">
      <c r="C22" s="96"/>
      <c r="D22" s="96"/>
      <c r="E22" s="96"/>
      <c r="F22" s="96"/>
      <c r="G22" s="96"/>
      <c r="H22" s="96"/>
      <c r="N22" s="95"/>
      <c r="R22" s="95"/>
    </row>
    <row r="23" spans="3:18" ht="17.100000000000001" customHeight="1">
      <c r="C23" s="96"/>
      <c r="D23" s="96"/>
      <c r="E23" s="96"/>
      <c r="F23" s="96"/>
      <c r="G23" s="96"/>
      <c r="H23" s="96"/>
      <c r="N23" s="95"/>
      <c r="R23" s="95"/>
    </row>
    <row r="24" spans="3:18">
      <c r="C24" s="96"/>
      <c r="D24" s="96"/>
      <c r="E24" s="96"/>
      <c r="F24" s="96"/>
      <c r="G24" s="96"/>
      <c r="H24" s="96"/>
      <c r="N24" s="95"/>
      <c r="R24" s="95"/>
    </row>
    <row r="25" spans="3:18">
      <c r="C25" s="96"/>
      <c r="D25" s="96"/>
      <c r="E25" s="96"/>
      <c r="F25" s="96"/>
      <c r="G25" s="96"/>
      <c r="H25" s="96"/>
      <c r="N25" s="95"/>
      <c r="R25" s="95"/>
    </row>
    <row r="26" spans="3:18">
      <c r="C26" s="96"/>
      <c r="D26" s="96"/>
      <c r="E26" s="96"/>
      <c r="F26" s="96"/>
      <c r="G26" s="96"/>
      <c r="H26" s="96"/>
      <c r="N26" s="95"/>
      <c r="R26" s="95"/>
    </row>
    <row r="27" spans="3:18">
      <c r="C27" s="96"/>
      <c r="D27" s="96"/>
      <c r="E27" s="96"/>
      <c r="F27" s="96"/>
      <c r="G27" s="96"/>
      <c r="H27" s="96"/>
      <c r="N27" s="95"/>
      <c r="R27" s="95"/>
    </row>
    <row r="28" spans="3:18">
      <c r="C28" s="96"/>
      <c r="D28" s="96"/>
      <c r="E28" s="96"/>
      <c r="F28" s="96"/>
      <c r="G28" s="96"/>
      <c r="H28" s="96"/>
      <c r="N28" s="95"/>
      <c r="R28" s="95"/>
    </row>
    <row r="29" spans="3:18">
      <c r="C29" s="96"/>
      <c r="D29" s="96"/>
      <c r="E29" s="96"/>
      <c r="F29" s="96"/>
      <c r="G29" s="96"/>
      <c r="H29" s="96"/>
      <c r="N29" s="95"/>
      <c r="R29" s="95"/>
    </row>
    <row r="30" spans="3:18">
      <c r="C30" s="96"/>
      <c r="D30" s="96"/>
      <c r="E30" s="96"/>
      <c r="F30" s="96"/>
      <c r="G30" s="96"/>
      <c r="H30" s="96"/>
      <c r="N30" s="95"/>
      <c r="R30" s="95"/>
    </row>
    <row r="31" spans="3:18">
      <c r="C31" s="96"/>
      <c r="D31" s="96"/>
      <c r="E31" s="96"/>
      <c r="F31" s="96"/>
      <c r="G31" s="96"/>
      <c r="H31" s="96"/>
      <c r="N31" s="95"/>
      <c r="R31" s="95"/>
    </row>
    <row r="32" spans="3:18">
      <c r="C32" s="96"/>
      <c r="D32" s="96"/>
      <c r="E32" s="96"/>
      <c r="F32" s="96"/>
      <c r="G32" s="96"/>
      <c r="H32" s="96"/>
      <c r="N32" s="95"/>
      <c r="R32" s="95"/>
    </row>
    <row r="33" spans="3:18">
      <c r="C33" s="96"/>
      <c r="D33" s="96"/>
      <c r="E33" s="96"/>
      <c r="F33" s="96"/>
      <c r="G33" s="96"/>
      <c r="H33" s="96"/>
      <c r="N33" s="95"/>
      <c r="R33" s="95"/>
    </row>
    <row r="34" spans="3:18">
      <c r="C34" s="96"/>
      <c r="D34" s="96"/>
      <c r="E34" s="96"/>
      <c r="F34" s="96"/>
      <c r="G34" s="96"/>
      <c r="H34" s="96"/>
      <c r="N34" s="95"/>
      <c r="R34" s="95"/>
    </row>
    <row r="35" spans="3:18">
      <c r="C35" s="96"/>
      <c r="D35" s="96"/>
      <c r="E35" s="96"/>
      <c r="F35" s="96"/>
      <c r="G35" s="96"/>
      <c r="H35" s="96"/>
      <c r="N35" s="95"/>
      <c r="R35" s="95"/>
    </row>
    <row r="36" spans="3:18">
      <c r="C36" s="96"/>
      <c r="D36" s="96"/>
      <c r="E36" s="96"/>
      <c r="F36" s="96"/>
      <c r="G36" s="96"/>
      <c r="H36" s="96"/>
      <c r="N36" s="95"/>
      <c r="R36" s="95"/>
    </row>
    <row r="37" spans="3:18">
      <c r="C37" s="96"/>
      <c r="D37" s="96"/>
      <c r="E37" s="96"/>
      <c r="F37" s="96"/>
      <c r="G37" s="96"/>
      <c r="H37" s="96"/>
      <c r="N37" s="95"/>
      <c r="R37" s="95"/>
    </row>
    <row r="38" spans="3:18">
      <c r="C38" s="96"/>
      <c r="D38" s="96"/>
      <c r="E38" s="96"/>
      <c r="F38" s="96"/>
      <c r="G38" s="96"/>
      <c r="H38" s="96"/>
      <c r="N38" s="95"/>
      <c r="R38" s="95"/>
    </row>
    <row r="39" spans="3:18">
      <c r="C39" s="96"/>
      <c r="D39" s="96"/>
      <c r="E39" s="96"/>
      <c r="F39" s="96"/>
      <c r="G39" s="96"/>
      <c r="H39" s="96"/>
      <c r="N39" s="95"/>
      <c r="R39" s="95"/>
    </row>
    <row r="40" spans="3:18">
      <c r="C40" s="96"/>
      <c r="D40" s="96"/>
      <c r="E40" s="96"/>
      <c r="F40" s="96"/>
      <c r="G40" s="96"/>
      <c r="H40" s="96"/>
      <c r="N40" s="95"/>
      <c r="R40" s="95"/>
    </row>
    <row r="41" spans="3:18">
      <c r="C41" s="96"/>
      <c r="D41" s="96"/>
      <c r="E41" s="96"/>
      <c r="F41" s="96"/>
      <c r="G41" s="96"/>
      <c r="H41" s="96"/>
      <c r="N41" s="95"/>
      <c r="R41" s="95"/>
    </row>
    <row r="42" spans="3:18">
      <c r="C42" s="96"/>
      <c r="D42" s="96"/>
      <c r="E42" s="96"/>
      <c r="F42" s="96"/>
      <c r="G42" s="96"/>
      <c r="H42" s="96"/>
      <c r="N42" s="95"/>
      <c r="R42" s="95"/>
    </row>
    <row r="43" spans="3:18">
      <c r="C43" s="96"/>
      <c r="D43" s="96"/>
      <c r="E43" s="96"/>
      <c r="F43" s="96"/>
      <c r="G43" s="96"/>
      <c r="H43" s="96"/>
      <c r="N43" s="95"/>
      <c r="R43" s="95"/>
    </row>
    <row r="44" spans="3:18">
      <c r="C44" s="96"/>
      <c r="D44" s="96"/>
      <c r="E44" s="96"/>
      <c r="F44" s="96"/>
      <c r="G44" s="96"/>
      <c r="H44" s="96"/>
      <c r="N44" s="95"/>
      <c r="R44" s="95"/>
    </row>
    <row r="45" spans="3:18">
      <c r="C45" s="96"/>
      <c r="D45" s="96"/>
      <c r="E45" s="96"/>
      <c r="F45" s="96"/>
      <c r="G45" s="96"/>
      <c r="H45" s="96"/>
      <c r="N45" s="95"/>
      <c r="R45" s="95"/>
    </row>
    <row r="46" spans="3:18">
      <c r="C46" s="96"/>
      <c r="D46" s="96"/>
      <c r="E46" s="96"/>
      <c r="F46" s="96"/>
      <c r="G46" s="96"/>
      <c r="H46" s="96"/>
      <c r="N46" s="95"/>
      <c r="R46" s="95"/>
    </row>
    <row r="47" spans="3:18">
      <c r="C47" s="96"/>
      <c r="D47" s="96"/>
      <c r="E47" s="96"/>
      <c r="F47" s="96"/>
      <c r="G47" s="96"/>
      <c r="H47" s="96"/>
      <c r="N47" s="95"/>
      <c r="R47" s="95"/>
    </row>
    <row r="48" spans="3:18">
      <c r="C48" s="96"/>
      <c r="D48" s="96"/>
      <c r="E48" s="96"/>
      <c r="F48" s="96"/>
      <c r="G48" s="96"/>
      <c r="H48" s="96"/>
      <c r="N48" s="95"/>
      <c r="R48" s="95"/>
    </row>
    <row r="49" spans="3:18">
      <c r="C49" s="96"/>
      <c r="D49" s="96"/>
      <c r="E49" s="96"/>
      <c r="F49" s="96"/>
      <c r="G49" s="96"/>
      <c r="H49" s="96"/>
      <c r="N49" s="95"/>
      <c r="R49" s="95"/>
    </row>
    <row r="50" spans="3:18">
      <c r="C50" s="95"/>
      <c r="D50" s="95"/>
      <c r="E50" s="95"/>
      <c r="F50" s="95"/>
      <c r="G50" s="95"/>
      <c r="H50" s="95"/>
      <c r="N50" s="95"/>
      <c r="R50" s="95"/>
    </row>
    <row r="51" spans="3:18">
      <c r="C51" s="95"/>
      <c r="D51" s="95"/>
      <c r="E51" s="95"/>
      <c r="F51" s="95"/>
      <c r="G51" s="95"/>
      <c r="H51" s="95"/>
      <c r="N51" s="95"/>
      <c r="R51" s="95"/>
    </row>
    <row r="52" spans="3:18">
      <c r="C52" s="95"/>
      <c r="D52" s="95"/>
      <c r="E52" s="95"/>
      <c r="F52" s="95"/>
      <c r="G52" s="95"/>
      <c r="H52" s="95"/>
      <c r="N52" s="95"/>
      <c r="R52" s="95"/>
    </row>
    <row r="53" spans="3:18">
      <c r="C53" s="95"/>
      <c r="D53" s="95"/>
      <c r="E53" s="95"/>
      <c r="F53" s="95"/>
      <c r="G53" s="95"/>
      <c r="H53" s="95"/>
      <c r="N53" s="95"/>
      <c r="R53" s="95"/>
    </row>
    <row r="54" spans="3:18">
      <c r="C54" s="95"/>
      <c r="D54" s="95"/>
      <c r="E54" s="95"/>
      <c r="F54" s="95"/>
      <c r="G54" s="95"/>
      <c r="H54" s="95"/>
      <c r="N54" s="95"/>
      <c r="R54" s="95"/>
    </row>
    <row r="55" spans="3:18">
      <c r="C55" s="95"/>
      <c r="D55" s="95"/>
      <c r="E55" s="95"/>
      <c r="F55" s="95"/>
      <c r="G55" s="95"/>
      <c r="H55" s="95"/>
      <c r="N55" s="95"/>
      <c r="R55" s="95"/>
    </row>
    <row r="56" spans="3:18">
      <c r="C56" s="95"/>
      <c r="D56" s="95"/>
      <c r="E56" s="95"/>
      <c r="F56" s="95"/>
      <c r="G56" s="95"/>
      <c r="H56" s="95"/>
      <c r="N56" s="95"/>
      <c r="R56" s="95"/>
    </row>
    <row r="57" spans="3:18">
      <c r="C57" s="95"/>
      <c r="D57" s="95"/>
      <c r="E57" s="95"/>
      <c r="F57" s="95"/>
      <c r="G57" s="95"/>
      <c r="H57" s="95"/>
      <c r="N57" s="95"/>
      <c r="R57" s="95"/>
    </row>
    <row r="58" spans="3:18">
      <c r="C58" s="95"/>
      <c r="D58" s="95"/>
      <c r="E58" s="95"/>
      <c r="F58" s="95"/>
      <c r="G58" s="95"/>
      <c r="H58" s="95"/>
      <c r="N58" s="95"/>
      <c r="R58" s="95"/>
    </row>
    <row r="59" spans="3:18">
      <c r="C59" s="95"/>
      <c r="D59" s="95"/>
      <c r="E59" s="95"/>
      <c r="F59" s="95"/>
      <c r="G59" s="95"/>
      <c r="H59" s="95"/>
      <c r="N59" s="95"/>
      <c r="R59" s="95"/>
    </row>
    <row r="60" spans="3:18">
      <c r="C60" s="95"/>
      <c r="D60" s="95"/>
      <c r="E60" s="95"/>
      <c r="F60" s="95"/>
      <c r="G60" s="95"/>
      <c r="H60" s="95"/>
      <c r="N60" s="95"/>
      <c r="R60" s="95"/>
    </row>
    <row r="61" spans="3:18">
      <c r="C61" s="95"/>
      <c r="D61" s="95"/>
      <c r="E61" s="95"/>
      <c r="F61" s="95"/>
      <c r="G61" s="95"/>
      <c r="H61" s="95"/>
      <c r="N61" s="95"/>
      <c r="R61" s="95"/>
    </row>
    <row r="62" spans="3:18">
      <c r="C62" s="95"/>
      <c r="D62" s="95"/>
      <c r="E62" s="95"/>
      <c r="F62" s="95"/>
      <c r="G62" s="95"/>
      <c r="H62" s="95"/>
      <c r="N62" s="95"/>
      <c r="R62" s="95"/>
    </row>
    <row r="63" spans="3:18">
      <c r="C63" s="95"/>
      <c r="D63" s="95"/>
      <c r="E63" s="95"/>
      <c r="F63" s="95"/>
      <c r="G63" s="95"/>
      <c r="H63" s="95"/>
      <c r="N63" s="95"/>
      <c r="R63" s="95"/>
    </row>
    <row r="64" spans="3:18">
      <c r="C64" s="95"/>
      <c r="D64" s="95"/>
      <c r="E64" s="95"/>
      <c r="F64" s="95"/>
      <c r="G64" s="95"/>
      <c r="H64" s="95"/>
      <c r="N64" s="95"/>
      <c r="R64" s="95"/>
    </row>
    <row r="65" spans="3:18">
      <c r="C65" s="95"/>
      <c r="D65" s="95"/>
      <c r="E65" s="95"/>
      <c r="F65" s="95"/>
      <c r="G65" s="95"/>
      <c r="H65" s="95"/>
      <c r="N65" s="95"/>
      <c r="R65" s="95"/>
    </row>
    <row r="66" spans="3:18">
      <c r="C66" s="95"/>
      <c r="D66" s="95"/>
      <c r="E66" s="95"/>
      <c r="F66" s="95"/>
      <c r="G66" s="95"/>
      <c r="H66" s="95"/>
      <c r="N66" s="95"/>
      <c r="R66" s="95"/>
    </row>
    <row r="67" spans="3:18">
      <c r="C67" s="95"/>
      <c r="D67" s="95"/>
      <c r="E67" s="95"/>
      <c r="F67" s="95"/>
      <c r="G67" s="95"/>
      <c r="H67" s="95"/>
      <c r="N67" s="95"/>
      <c r="R67" s="95"/>
    </row>
    <row r="68" spans="3:18">
      <c r="C68" s="95"/>
      <c r="D68" s="95"/>
      <c r="E68" s="95"/>
      <c r="F68" s="95"/>
      <c r="G68" s="95"/>
      <c r="H68" s="95"/>
      <c r="N68" s="95"/>
      <c r="R68" s="95"/>
    </row>
    <row r="69" spans="3:18">
      <c r="C69" s="95"/>
      <c r="D69" s="95"/>
      <c r="E69" s="95"/>
      <c r="F69" s="95"/>
      <c r="G69" s="95"/>
      <c r="H69" s="95"/>
      <c r="N69" s="95"/>
      <c r="R69" s="95"/>
    </row>
    <row r="70" spans="3:18">
      <c r="C70" s="95"/>
      <c r="D70" s="95"/>
      <c r="E70" s="95"/>
      <c r="F70" s="95"/>
      <c r="G70" s="95"/>
      <c r="H70" s="95"/>
      <c r="N70" s="95"/>
      <c r="R70" s="95"/>
    </row>
    <row r="71" spans="3:18">
      <c r="C71" s="95"/>
      <c r="D71" s="95"/>
      <c r="E71" s="95"/>
      <c r="F71" s="95"/>
      <c r="G71" s="95"/>
      <c r="H71" s="95"/>
      <c r="N71" s="95"/>
      <c r="R71" s="95"/>
    </row>
    <row r="72" spans="3:18">
      <c r="C72" s="95"/>
      <c r="D72" s="95"/>
      <c r="E72" s="95"/>
      <c r="F72" s="95"/>
      <c r="G72" s="95"/>
      <c r="H72" s="95"/>
      <c r="N72" s="95"/>
      <c r="R72" s="95"/>
    </row>
    <row r="73" spans="3:18">
      <c r="C73" s="95"/>
      <c r="D73" s="95"/>
      <c r="E73" s="95"/>
      <c r="F73" s="95"/>
      <c r="G73" s="95"/>
      <c r="H73" s="95"/>
      <c r="N73" s="95"/>
      <c r="R73" s="95"/>
    </row>
    <row r="74" spans="3:18">
      <c r="C74" s="95"/>
      <c r="D74" s="95"/>
      <c r="E74" s="95"/>
      <c r="F74" s="95"/>
      <c r="G74" s="95"/>
      <c r="H74" s="95"/>
      <c r="N74" s="95"/>
      <c r="R74" s="95"/>
    </row>
    <row r="75" spans="3:18">
      <c r="C75" s="95"/>
      <c r="D75" s="95"/>
      <c r="E75" s="95"/>
      <c r="F75" s="95"/>
      <c r="G75" s="95"/>
      <c r="H75" s="95"/>
      <c r="N75" s="95"/>
      <c r="R75" s="95"/>
    </row>
    <row r="76" spans="3:18">
      <c r="C76" s="95"/>
      <c r="D76" s="95"/>
      <c r="E76" s="95"/>
      <c r="F76" s="95"/>
      <c r="G76" s="95"/>
      <c r="H76" s="95"/>
      <c r="N76" s="95"/>
      <c r="R76" s="95"/>
    </row>
    <row r="77" spans="3:18">
      <c r="C77" s="95"/>
      <c r="D77" s="95"/>
      <c r="E77" s="95"/>
      <c r="F77" s="95"/>
      <c r="G77" s="95"/>
      <c r="H77" s="95"/>
      <c r="N77" s="95"/>
      <c r="R77" s="95"/>
    </row>
    <row r="78" spans="3:18">
      <c r="C78" s="95"/>
      <c r="D78" s="95"/>
      <c r="E78" s="95"/>
      <c r="F78" s="95"/>
      <c r="G78" s="95"/>
      <c r="H78" s="95"/>
      <c r="N78" s="95"/>
      <c r="R78" s="95"/>
    </row>
    <row r="79" spans="3:18">
      <c r="C79" s="95"/>
      <c r="D79" s="95"/>
      <c r="E79" s="95"/>
      <c r="F79" s="95"/>
      <c r="G79" s="95"/>
      <c r="H79" s="95"/>
      <c r="N79" s="95"/>
      <c r="R79" s="95"/>
    </row>
    <row r="80" spans="3:18">
      <c r="C80" s="95"/>
      <c r="D80" s="95"/>
      <c r="E80" s="95"/>
      <c r="F80" s="95"/>
      <c r="G80" s="95"/>
      <c r="H80" s="95"/>
      <c r="N80" s="95"/>
      <c r="R80" s="95"/>
    </row>
    <row r="81" spans="3:18">
      <c r="C81" s="95"/>
      <c r="D81" s="95"/>
      <c r="E81" s="95"/>
      <c r="F81" s="95"/>
      <c r="G81" s="95"/>
      <c r="H81" s="95"/>
      <c r="N81" s="95"/>
      <c r="R81" s="95"/>
    </row>
    <row r="82" spans="3:18">
      <c r="C82" s="95"/>
      <c r="D82" s="95"/>
      <c r="E82" s="95"/>
      <c r="F82" s="95"/>
      <c r="G82" s="95"/>
      <c r="H82" s="95"/>
      <c r="N82" s="95"/>
      <c r="R82" s="95"/>
    </row>
    <row r="83" spans="3:18">
      <c r="C83" s="95"/>
      <c r="D83" s="95"/>
      <c r="E83" s="95"/>
      <c r="F83" s="95"/>
      <c r="G83" s="95"/>
      <c r="H83" s="95"/>
      <c r="N83" s="95"/>
      <c r="R83" s="95"/>
    </row>
    <row r="84" spans="3:18">
      <c r="C84" s="95"/>
      <c r="D84" s="95"/>
      <c r="E84" s="95"/>
      <c r="F84" s="95"/>
      <c r="G84" s="95"/>
      <c r="H84" s="95"/>
      <c r="N84" s="95"/>
      <c r="R84" s="95"/>
    </row>
    <row r="85" spans="3:18">
      <c r="C85" s="95"/>
      <c r="D85" s="95"/>
      <c r="E85" s="95"/>
      <c r="F85" s="95"/>
      <c r="G85" s="95"/>
      <c r="H85" s="95"/>
      <c r="N85" s="95"/>
      <c r="R85" s="95"/>
    </row>
    <row r="86" spans="3:18">
      <c r="C86" s="95"/>
      <c r="D86" s="95"/>
      <c r="E86" s="95"/>
      <c r="F86" s="95"/>
      <c r="G86" s="95"/>
      <c r="H86" s="95"/>
      <c r="N86" s="95"/>
      <c r="R86" s="95"/>
    </row>
    <row r="87" spans="3:18">
      <c r="C87" s="95"/>
      <c r="D87" s="95"/>
      <c r="E87" s="95"/>
      <c r="F87" s="95"/>
      <c r="G87" s="95"/>
      <c r="H87" s="95"/>
      <c r="N87" s="95"/>
      <c r="R87" s="95"/>
    </row>
    <row r="88" spans="3:18">
      <c r="C88" s="95"/>
      <c r="D88" s="95"/>
      <c r="E88" s="95"/>
      <c r="F88" s="95"/>
      <c r="G88" s="95"/>
      <c r="H88" s="95"/>
      <c r="N88" s="95"/>
      <c r="R88" s="95"/>
    </row>
    <row r="89" spans="3:18">
      <c r="C89" s="95"/>
      <c r="D89" s="95"/>
      <c r="E89" s="95"/>
      <c r="F89" s="95"/>
      <c r="G89" s="95"/>
      <c r="H89" s="95"/>
      <c r="R89" s="95"/>
    </row>
    <row r="90" spans="3:18">
      <c r="C90" s="95"/>
      <c r="D90" s="95"/>
      <c r="E90" s="95"/>
      <c r="F90" s="95"/>
      <c r="G90" s="95"/>
      <c r="H90" s="95"/>
      <c r="R90" s="95"/>
    </row>
    <row r="91" spans="3:18">
      <c r="C91" s="95"/>
      <c r="D91" s="95"/>
      <c r="E91" s="95"/>
      <c r="F91" s="95"/>
      <c r="G91" s="95"/>
      <c r="H91" s="95"/>
      <c r="R91" s="95"/>
    </row>
    <row r="92" spans="3:18">
      <c r="C92" s="95"/>
      <c r="D92" s="95"/>
      <c r="E92" s="95"/>
      <c r="F92" s="95"/>
      <c r="G92" s="95"/>
      <c r="H92" s="95"/>
      <c r="R92" s="95"/>
    </row>
    <row r="93" spans="3:18">
      <c r="C93" s="95"/>
      <c r="D93" s="95"/>
      <c r="E93" s="95"/>
      <c r="F93" s="95"/>
      <c r="G93" s="95"/>
      <c r="H93" s="95"/>
      <c r="R93" s="95"/>
    </row>
    <row r="94" spans="3:18">
      <c r="C94" s="95"/>
      <c r="D94" s="95"/>
      <c r="E94" s="95"/>
      <c r="F94" s="95"/>
      <c r="G94" s="95"/>
      <c r="H94" s="95"/>
      <c r="R94" s="95"/>
    </row>
    <row r="95" spans="3:18">
      <c r="C95" s="95"/>
      <c r="D95" s="95"/>
      <c r="E95" s="95"/>
      <c r="F95" s="95"/>
      <c r="G95" s="95"/>
      <c r="H95" s="95"/>
      <c r="R95" s="95"/>
    </row>
    <row r="96" spans="3:18">
      <c r="C96" s="95"/>
      <c r="D96" s="95"/>
      <c r="E96" s="95"/>
      <c r="F96" s="95"/>
      <c r="G96" s="95"/>
      <c r="H96" s="95"/>
      <c r="R96" s="95"/>
    </row>
    <row r="97" spans="3:18">
      <c r="C97" s="95"/>
      <c r="D97" s="95"/>
      <c r="E97" s="95"/>
      <c r="F97" s="95"/>
      <c r="G97" s="95"/>
      <c r="H97" s="95"/>
      <c r="R97" s="95"/>
    </row>
    <row r="98" spans="3:18">
      <c r="C98" s="95"/>
      <c r="D98" s="95"/>
      <c r="E98" s="95"/>
      <c r="F98" s="95"/>
      <c r="G98" s="95"/>
      <c r="H98" s="95"/>
      <c r="R98" s="95"/>
    </row>
    <row r="99" spans="3:18">
      <c r="C99" s="95"/>
      <c r="D99" s="95"/>
      <c r="E99" s="95"/>
      <c r="F99" s="95"/>
      <c r="G99" s="95"/>
      <c r="H99" s="95"/>
      <c r="R99" s="95"/>
    </row>
    <row r="100" spans="3:18">
      <c r="C100" s="95"/>
      <c r="D100" s="95"/>
      <c r="E100" s="95"/>
      <c r="F100" s="95"/>
      <c r="G100" s="95"/>
      <c r="H100" s="95"/>
      <c r="R100" s="95"/>
    </row>
    <row r="101" spans="3:18">
      <c r="C101" s="95"/>
      <c r="D101" s="95"/>
      <c r="E101" s="95"/>
      <c r="F101" s="95"/>
      <c r="G101" s="95"/>
      <c r="H101" s="95"/>
      <c r="R101" s="95"/>
    </row>
    <row r="102" spans="3:18">
      <c r="C102" s="95"/>
      <c r="D102" s="95"/>
      <c r="E102" s="95"/>
      <c r="F102" s="95"/>
      <c r="G102" s="95"/>
      <c r="H102" s="95"/>
      <c r="R102" s="95"/>
    </row>
    <row r="103" spans="3:18">
      <c r="C103" s="95"/>
      <c r="D103" s="95"/>
      <c r="E103" s="95"/>
      <c r="F103" s="95"/>
      <c r="G103" s="95"/>
      <c r="H103" s="95"/>
      <c r="R103" s="95"/>
    </row>
    <row r="104" spans="3:18">
      <c r="C104" s="95"/>
      <c r="D104" s="95"/>
      <c r="E104" s="95"/>
      <c r="F104" s="95"/>
      <c r="G104" s="95"/>
      <c r="H104" s="95"/>
      <c r="R104" s="95"/>
    </row>
    <row r="105" spans="3:18">
      <c r="C105" s="95"/>
      <c r="D105" s="95"/>
      <c r="E105" s="95"/>
      <c r="F105" s="95"/>
      <c r="G105" s="95"/>
      <c r="H105" s="95"/>
      <c r="R105" s="95"/>
    </row>
    <row r="106" spans="3:18">
      <c r="C106" s="95"/>
      <c r="D106" s="95"/>
      <c r="E106" s="95"/>
      <c r="F106" s="95"/>
      <c r="G106" s="95"/>
      <c r="H106" s="95"/>
      <c r="R106" s="95"/>
    </row>
    <row r="107" spans="3:18">
      <c r="C107" s="95"/>
      <c r="D107" s="95"/>
      <c r="E107" s="95"/>
      <c r="F107" s="95"/>
      <c r="G107" s="95"/>
      <c r="H107" s="95"/>
      <c r="R107" s="95"/>
    </row>
    <row r="108" spans="3:18">
      <c r="C108" s="95"/>
      <c r="D108" s="95"/>
      <c r="E108" s="95"/>
      <c r="F108" s="95"/>
      <c r="G108" s="95"/>
      <c r="H108" s="95"/>
      <c r="R108" s="95"/>
    </row>
    <row r="109" spans="3:18">
      <c r="C109" s="95"/>
      <c r="D109" s="95"/>
      <c r="E109" s="95"/>
      <c r="F109" s="95"/>
      <c r="G109" s="95"/>
      <c r="H109" s="95"/>
      <c r="R109" s="95"/>
    </row>
    <row r="110" spans="3:18">
      <c r="C110" s="95"/>
      <c r="D110" s="95"/>
      <c r="E110" s="95"/>
      <c r="F110" s="95"/>
      <c r="G110" s="95"/>
      <c r="H110" s="95"/>
      <c r="R110" s="95"/>
    </row>
    <row r="111" spans="3:18">
      <c r="C111" s="95"/>
      <c r="D111" s="95"/>
      <c r="E111" s="95"/>
      <c r="F111" s="95"/>
      <c r="G111" s="95"/>
      <c r="H111" s="95"/>
      <c r="R111" s="95"/>
    </row>
    <row r="112" spans="3:18">
      <c r="C112" s="95"/>
      <c r="D112" s="95"/>
      <c r="E112" s="95"/>
      <c r="F112" s="95"/>
      <c r="G112" s="95"/>
      <c r="H112" s="95"/>
      <c r="R112" s="95"/>
    </row>
    <row r="113" spans="3:18">
      <c r="C113" s="95"/>
      <c r="D113" s="95"/>
      <c r="E113" s="95"/>
      <c r="F113" s="95"/>
      <c r="G113" s="95"/>
      <c r="H113" s="95"/>
      <c r="R113" s="95"/>
    </row>
    <row r="114" spans="3:18">
      <c r="C114" s="95"/>
      <c r="D114" s="95"/>
      <c r="E114" s="95"/>
      <c r="F114" s="95"/>
      <c r="G114" s="95"/>
      <c r="H114" s="95"/>
      <c r="R114" s="95"/>
    </row>
    <row r="115" spans="3:18">
      <c r="C115" s="95"/>
      <c r="D115" s="95"/>
      <c r="E115" s="95"/>
      <c r="F115" s="95"/>
      <c r="G115" s="95"/>
      <c r="H115" s="95"/>
      <c r="R115" s="95"/>
    </row>
    <row r="116" spans="3:18">
      <c r="C116" s="95"/>
      <c r="D116" s="95"/>
      <c r="E116" s="95"/>
      <c r="F116" s="95"/>
      <c r="G116" s="95"/>
      <c r="H116" s="95"/>
      <c r="R116" s="95"/>
    </row>
    <row r="117" spans="3:18">
      <c r="C117" s="95"/>
      <c r="D117" s="95"/>
      <c r="E117" s="95"/>
      <c r="F117" s="95"/>
      <c r="G117" s="95"/>
      <c r="H117" s="95"/>
      <c r="R117" s="95"/>
    </row>
    <row r="118" spans="3:18">
      <c r="C118" s="95"/>
      <c r="D118" s="95"/>
      <c r="E118" s="95"/>
      <c r="F118" s="95"/>
      <c r="G118" s="95"/>
      <c r="H118" s="95"/>
      <c r="R118" s="95"/>
    </row>
    <row r="119" spans="3:18">
      <c r="C119" s="95"/>
      <c r="D119" s="95"/>
      <c r="E119" s="95"/>
      <c r="F119" s="95"/>
      <c r="G119" s="95"/>
      <c r="H119" s="95"/>
      <c r="R119" s="95"/>
    </row>
    <row r="120" spans="3:18">
      <c r="C120" s="95"/>
      <c r="D120" s="95"/>
      <c r="E120" s="95"/>
      <c r="F120" s="95"/>
      <c r="G120" s="95"/>
      <c r="H120" s="95"/>
      <c r="R120" s="95"/>
    </row>
    <row r="121" spans="3:18">
      <c r="C121" s="95"/>
      <c r="D121" s="95"/>
      <c r="E121" s="95"/>
      <c r="F121" s="95"/>
      <c r="G121" s="95"/>
      <c r="H121" s="95"/>
      <c r="R121" s="95"/>
    </row>
    <row r="122" spans="3:18">
      <c r="C122" s="95"/>
      <c r="D122" s="95"/>
      <c r="E122" s="95"/>
      <c r="F122" s="95"/>
      <c r="G122" s="95"/>
      <c r="H122" s="95"/>
      <c r="R122" s="95"/>
    </row>
    <row r="123" spans="3:18">
      <c r="C123" s="95"/>
      <c r="D123" s="95"/>
      <c r="E123" s="95"/>
      <c r="F123" s="95"/>
      <c r="G123" s="95"/>
      <c r="H123" s="95"/>
      <c r="R123" s="95"/>
    </row>
    <row r="124" spans="3:18">
      <c r="C124" s="95"/>
      <c r="D124" s="95"/>
      <c r="E124" s="95"/>
      <c r="F124" s="95"/>
      <c r="G124" s="95"/>
      <c r="H124" s="95"/>
      <c r="R124" s="95"/>
    </row>
    <row r="125" spans="3:18">
      <c r="C125" s="95"/>
      <c r="D125" s="95"/>
      <c r="E125" s="95"/>
      <c r="F125" s="95"/>
      <c r="G125" s="95"/>
      <c r="H125" s="95"/>
      <c r="R125" s="95"/>
    </row>
    <row r="126" spans="3:18">
      <c r="C126" s="95"/>
      <c r="D126" s="95"/>
      <c r="E126" s="95"/>
      <c r="F126" s="95"/>
      <c r="G126" s="95"/>
      <c r="H126" s="95"/>
      <c r="R126" s="95"/>
    </row>
    <row r="127" spans="3:18">
      <c r="C127" s="95"/>
      <c r="D127" s="95"/>
      <c r="E127" s="95"/>
      <c r="F127" s="95"/>
      <c r="G127" s="95"/>
      <c r="H127" s="95"/>
      <c r="R127" s="95"/>
    </row>
    <row r="128" spans="3:18">
      <c r="C128" s="95"/>
      <c r="D128" s="95"/>
      <c r="E128" s="95"/>
      <c r="F128" s="95"/>
      <c r="G128" s="95"/>
      <c r="H128" s="95"/>
      <c r="R128" s="95"/>
    </row>
    <row r="129" spans="3:18">
      <c r="C129" s="95"/>
      <c r="D129" s="95"/>
      <c r="E129" s="95"/>
      <c r="F129" s="95"/>
      <c r="G129" s="95"/>
      <c r="H129" s="95"/>
      <c r="R129" s="95"/>
    </row>
    <row r="130" spans="3:18">
      <c r="C130" s="95"/>
      <c r="D130" s="95"/>
      <c r="E130" s="95"/>
      <c r="F130" s="95"/>
      <c r="G130" s="95"/>
      <c r="H130" s="95"/>
      <c r="R130" s="95"/>
    </row>
    <row r="131" spans="3:18">
      <c r="C131" s="95"/>
      <c r="D131" s="95"/>
      <c r="E131" s="95"/>
      <c r="F131" s="95"/>
      <c r="G131" s="95"/>
      <c r="H131" s="95"/>
      <c r="R131" s="95"/>
    </row>
    <row r="132" spans="3:18">
      <c r="C132" s="95"/>
      <c r="D132" s="95"/>
      <c r="E132" s="95"/>
      <c r="F132" s="95"/>
      <c r="G132" s="95"/>
      <c r="H132" s="95"/>
      <c r="R132" s="95"/>
    </row>
    <row r="133" spans="3:18">
      <c r="C133" s="95"/>
      <c r="D133" s="95"/>
      <c r="E133" s="95"/>
      <c r="F133" s="95"/>
      <c r="G133" s="95"/>
      <c r="H133" s="95"/>
      <c r="R133" s="95"/>
    </row>
    <row r="134" spans="3:18">
      <c r="C134" s="95"/>
      <c r="D134" s="95"/>
      <c r="E134" s="95"/>
      <c r="F134" s="95"/>
      <c r="G134" s="95"/>
      <c r="H134" s="95"/>
      <c r="R134" s="95"/>
    </row>
    <row r="135" spans="3:18">
      <c r="C135" s="95"/>
      <c r="D135" s="95"/>
      <c r="E135" s="95"/>
      <c r="F135" s="95"/>
      <c r="G135" s="95"/>
      <c r="H135" s="95"/>
      <c r="R135" s="95"/>
    </row>
    <row r="136" spans="3:18">
      <c r="C136" s="95"/>
      <c r="D136" s="95"/>
      <c r="E136" s="95"/>
      <c r="F136" s="95"/>
      <c r="G136" s="95"/>
      <c r="H136" s="95"/>
      <c r="R136" s="95"/>
    </row>
    <row r="137" spans="3:18">
      <c r="C137" s="95"/>
      <c r="D137" s="95"/>
      <c r="E137" s="95"/>
      <c r="F137" s="95"/>
      <c r="G137" s="95"/>
      <c r="H137" s="95"/>
      <c r="R137" s="95"/>
    </row>
    <row r="138" spans="3:18">
      <c r="C138" s="95"/>
      <c r="D138" s="95"/>
      <c r="E138" s="95"/>
      <c r="F138" s="95"/>
      <c r="G138" s="95"/>
      <c r="H138" s="95"/>
      <c r="R138" s="95"/>
    </row>
    <row r="139" spans="3:18">
      <c r="C139" s="95"/>
      <c r="D139" s="95"/>
      <c r="E139" s="95"/>
      <c r="F139" s="95"/>
      <c r="G139" s="95"/>
      <c r="H139" s="95"/>
      <c r="R139" s="95"/>
    </row>
    <row r="140" spans="3:18">
      <c r="C140" s="95"/>
      <c r="D140" s="95"/>
      <c r="E140" s="95"/>
      <c r="F140" s="95"/>
      <c r="G140" s="95"/>
      <c r="H140" s="95"/>
      <c r="R140" s="95"/>
    </row>
    <row r="141" spans="3:18">
      <c r="C141" s="95"/>
      <c r="D141" s="95"/>
      <c r="E141" s="95"/>
      <c r="F141" s="95"/>
      <c r="G141" s="95"/>
      <c r="H141" s="95"/>
      <c r="R141" s="95"/>
    </row>
    <row r="142" spans="3:18">
      <c r="C142" s="95"/>
      <c r="D142" s="95"/>
      <c r="E142" s="95"/>
      <c r="F142" s="95"/>
      <c r="G142" s="95"/>
      <c r="H142" s="95"/>
      <c r="R142" s="95"/>
    </row>
    <row r="143" spans="3:18">
      <c r="C143" s="95"/>
      <c r="D143" s="95"/>
      <c r="E143" s="95"/>
      <c r="F143" s="95"/>
      <c r="G143" s="95"/>
      <c r="H143" s="95"/>
    </row>
    <row r="144" spans="3:18">
      <c r="C144" s="95"/>
      <c r="D144" s="95"/>
      <c r="E144" s="95"/>
      <c r="F144" s="95"/>
      <c r="G144" s="95"/>
      <c r="H144" s="95"/>
    </row>
    <row r="145" spans="3:8">
      <c r="C145" s="95"/>
      <c r="D145" s="95"/>
      <c r="E145" s="95"/>
      <c r="F145" s="95"/>
      <c r="G145" s="95"/>
      <c r="H145" s="95"/>
    </row>
    <row r="146" spans="3:8">
      <c r="C146" s="95"/>
      <c r="D146" s="95"/>
      <c r="E146" s="95"/>
      <c r="F146" s="95"/>
      <c r="G146" s="95"/>
      <c r="H146" s="95"/>
    </row>
    <row r="147" spans="3:8">
      <c r="C147" s="95"/>
      <c r="D147" s="95"/>
      <c r="E147" s="95"/>
      <c r="F147" s="95"/>
      <c r="G147" s="95"/>
      <c r="H147" s="95"/>
    </row>
    <row r="148" spans="3:8">
      <c r="C148" s="95"/>
      <c r="D148" s="95"/>
      <c r="E148" s="95"/>
      <c r="F148" s="95"/>
      <c r="G148" s="95"/>
      <c r="H148" s="95"/>
    </row>
    <row r="149" spans="3:8">
      <c r="C149" s="95"/>
      <c r="D149" s="95"/>
      <c r="E149" s="95"/>
      <c r="F149" s="95"/>
      <c r="G149" s="95"/>
      <c r="H149" s="95"/>
    </row>
    <row r="150" spans="3:8">
      <c r="C150" s="95"/>
      <c r="D150" s="95"/>
      <c r="E150" s="95"/>
      <c r="F150" s="95"/>
      <c r="G150" s="95"/>
      <c r="H150" s="95"/>
    </row>
    <row r="151" spans="3:8">
      <c r="C151" s="95"/>
      <c r="D151" s="95"/>
      <c r="E151" s="95"/>
      <c r="F151" s="95"/>
      <c r="G151" s="95"/>
      <c r="H151" s="95"/>
    </row>
    <row r="152" spans="3:8">
      <c r="C152" s="95"/>
      <c r="D152" s="95"/>
      <c r="E152" s="95"/>
      <c r="F152" s="95"/>
      <c r="G152" s="95"/>
      <c r="H152" s="95"/>
    </row>
    <row r="153" spans="3:8">
      <c r="C153" s="95"/>
      <c r="D153" s="95"/>
      <c r="E153" s="95"/>
      <c r="F153" s="95"/>
      <c r="G153" s="95"/>
      <c r="H153" s="95"/>
    </row>
    <row r="154" spans="3:8">
      <c r="C154" s="95"/>
      <c r="D154" s="95"/>
      <c r="E154" s="95"/>
      <c r="F154" s="95"/>
      <c r="G154" s="95"/>
      <c r="H154" s="95"/>
    </row>
    <row r="155" spans="3:8">
      <c r="C155" s="95"/>
      <c r="D155" s="95"/>
      <c r="E155" s="95"/>
      <c r="F155" s="95"/>
      <c r="G155" s="95"/>
      <c r="H155" s="95"/>
    </row>
    <row r="156" spans="3:8">
      <c r="C156" s="95"/>
      <c r="D156" s="95"/>
      <c r="E156" s="95"/>
      <c r="F156" s="95"/>
      <c r="G156" s="95"/>
      <c r="H156" s="95"/>
    </row>
    <row r="157" spans="3:8">
      <c r="C157" s="95"/>
      <c r="D157" s="95"/>
      <c r="E157" s="95"/>
      <c r="F157" s="95"/>
      <c r="G157" s="95"/>
      <c r="H157" s="95"/>
    </row>
    <row r="158" spans="3:8">
      <c r="C158" s="95"/>
      <c r="D158" s="95"/>
      <c r="E158" s="95"/>
      <c r="F158" s="95"/>
      <c r="G158" s="95"/>
      <c r="H158" s="95"/>
    </row>
    <row r="159" spans="3:8">
      <c r="C159" s="95"/>
      <c r="D159" s="95"/>
      <c r="E159" s="95"/>
      <c r="F159" s="95"/>
      <c r="G159" s="95"/>
      <c r="H159" s="95"/>
    </row>
    <row r="160" spans="3:8">
      <c r="C160" s="95"/>
      <c r="D160" s="95"/>
      <c r="E160" s="95"/>
      <c r="F160" s="95"/>
      <c r="G160" s="95"/>
      <c r="H160" s="95"/>
    </row>
    <row r="161" spans="3:8">
      <c r="C161" s="95"/>
      <c r="D161" s="95"/>
      <c r="E161" s="95"/>
      <c r="F161" s="95"/>
      <c r="G161" s="95"/>
      <c r="H161" s="95"/>
    </row>
    <row r="162" spans="3:8">
      <c r="C162" s="95"/>
      <c r="D162" s="95"/>
      <c r="E162" s="95"/>
      <c r="F162" s="95"/>
      <c r="G162" s="95"/>
      <c r="H162" s="95"/>
    </row>
    <row r="163" spans="3:8">
      <c r="C163" s="95"/>
      <c r="D163" s="95"/>
      <c r="E163" s="95"/>
      <c r="F163" s="95"/>
      <c r="G163" s="95"/>
      <c r="H163" s="95"/>
    </row>
    <row r="164" spans="3:8">
      <c r="C164" s="95"/>
      <c r="D164" s="95"/>
      <c r="E164" s="95"/>
      <c r="F164" s="95"/>
      <c r="G164" s="95"/>
      <c r="H164" s="95"/>
    </row>
    <row r="165" spans="3:8">
      <c r="C165" s="95"/>
      <c r="D165" s="95"/>
      <c r="E165" s="95"/>
      <c r="F165" s="95"/>
      <c r="G165" s="95"/>
      <c r="H165" s="95"/>
    </row>
    <row r="166" spans="3:8">
      <c r="C166" s="95"/>
      <c r="D166" s="95"/>
      <c r="E166" s="95"/>
      <c r="F166" s="95"/>
      <c r="G166" s="95"/>
      <c r="H166" s="95"/>
    </row>
    <row r="167" spans="3:8">
      <c r="C167" s="95"/>
      <c r="D167" s="95"/>
      <c r="E167" s="95"/>
      <c r="F167" s="95"/>
      <c r="G167" s="95"/>
      <c r="H167" s="95"/>
    </row>
    <row r="168" spans="3:8">
      <c r="C168" s="95"/>
      <c r="D168" s="95"/>
      <c r="E168" s="95"/>
      <c r="F168" s="95"/>
      <c r="G168" s="95"/>
      <c r="H168" s="95"/>
    </row>
    <row r="169" spans="3:8">
      <c r="C169" s="95"/>
      <c r="D169" s="95"/>
      <c r="E169" s="95"/>
      <c r="F169" s="95"/>
      <c r="G169" s="95"/>
      <c r="H169" s="95"/>
    </row>
    <row r="170" spans="3:8">
      <c r="C170" s="95"/>
      <c r="D170" s="95"/>
      <c r="E170" s="95"/>
      <c r="F170" s="95"/>
      <c r="G170" s="95"/>
      <c r="H170" s="95"/>
    </row>
    <row r="171" spans="3:8">
      <c r="C171" s="95"/>
      <c r="D171" s="95"/>
      <c r="E171" s="95"/>
      <c r="F171" s="95"/>
      <c r="G171" s="95"/>
      <c r="H171" s="95"/>
    </row>
    <row r="172" spans="3:8">
      <c r="C172" s="95"/>
      <c r="D172" s="95"/>
      <c r="E172" s="95"/>
      <c r="F172" s="95"/>
      <c r="G172" s="95"/>
      <c r="H172" s="95"/>
    </row>
    <row r="173" spans="3:8">
      <c r="C173" s="95"/>
      <c r="D173" s="95"/>
      <c r="E173" s="95"/>
      <c r="F173" s="95"/>
      <c r="G173" s="95"/>
      <c r="H173" s="95"/>
    </row>
    <row r="174" spans="3:8">
      <c r="C174" s="95"/>
      <c r="D174" s="95"/>
      <c r="E174" s="95"/>
      <c r="F174" s="95"/>
      <c r="G174" s="95"/>
      <c r="H174" s="95"/>
    </row>
    <row r="175" spans="3:8">
      <c r="C175" s="95"/>
      <c r="D175" s="95"/>
      <c r="E175" s="95"/>
      <c r="F175" s="95"/>
      <c r="G175" s="95"/>
      <c r="H175" s="95"/>
    </row>
    <row r="176" spans="3:8">
      <c r="C176" s="95"/>
      <c r="D176" s="95"/>
      <c r="E176" s="95"/>
      <c r="F176" s="95"/>
      <c r="G176" s="95"/>
      <c r="H176" s="95"/>
    </row>
    <row r="177" spans="3:8">
      <c r="C177" s="95"/>
      <c r="D177" s="95"/>
      <c r="E177" s="95"/>
      <c r="F177" s="95"/>
      <c r="G177" s="95"/>
      <c r="H177" s="95"/>
    </row>
    <row r="178" spans="3:8">
      <c r="C178" s="95"/>
      <c r="D178" s="95"/>
      <c r="E178" s="95"/>
      <c r="F178" s="95"/>
      <c r="G178" s="95"/>
      <c r="H178" s="95"/>
    </row>
    <row r="179" spans="3:8">
      <c r="C179" s="95"/>
      <c r="D179" s="95"/>
      <c r="E179" s="95"/>
      <c r="F179" s="95"/>
      <c r="G179" s="95"/>
      <c r="H179" s="95"/>
    </row>
    <row r="180" spans="3:8">
      <c r="C180" s="95"/>
      <c r="D180" s="95"/>
      <c r="E180" s="95"/>
      <c r="F180" s="95"/>
      <c r="G180" s="95"/>
      <c r="H180" s="95"/>
    </row>
    <row r="181" spans="3:8">
      <c r="C181" s="95"/>
      <c r="D181" s="95"/>
      <c r="E181" s="95"/>
      <c r="F181" s="95"/>
      <c r="G181" s="95"/>
      <c r="H181" s="95"/>
    </row>
    <row r="182" spans="3:8">
      <c r="C182" s="95"/>
      <c r="D182" s="95"/>
      <c r="E182" s="95"/>
      <c r="F182" s="95"/>
      <c r="G182" s="95"/>
      <c r="H182" s="95"/>
    </row>
    <row r="183" spans="3:8">
      <c r="C183" s="95"/>
      <c r="D183" s="95"/>
      <c r="E183" s="95"/>
      <c r="F183" s="95"/>
      <c r="G183" s="95"/>
      <c r="H183" s="95"/>
    </row>
    <row r="184" spans="3:8">
      <c r="C184" s="95"/>
      <c r="D184" s="95"/>
      <c r="E184" s="95"/>
      <c r="F184" s="95"/>
      <c r="G184" s="95"/>
      <c r="H184" s="95"/>
    </row>
    <row r="185" spans="3:8">
      <c r="C185" s="95"/>
      <c r="D185" s="95"/>
      <c r="E185" s="95"/>
      <c r="F185" s="95"/>
      <c r="G185" s="95"/>
      <c r="H185" s="95"/>
    </row>
    <row r="186" spans="3:8">
      <c r="C186" s="95"/>
      <c r="D186" s="95"/>
      <c r="E186" s="95"/>
      <c r="F186" s="95"/>
      <c r="G186" s="95"/>
      <c r="H186" s="95"/>
    </row>
    <row r="187" spans="3:8">
      <c r="C187" s="95"/>
      <c r="D187" s="95"/>
      <c r="E187" s="95"/>
      <c r="F187" s="95"/>
      <c r="G187" s="95"/>
      <c r="H187" s="95"/>
    </row>
    <row r="188" spans="3:8">
      <c r="C188" s="95"/>
      <c r="D188" s="95"/>
      <c r="E188" s="95"/>
      <c r="F188" s="95"/>
      <c r="G188" s="95"/>
      <c r="H188" s="95"/>
    </row>
    <row r="189" spans="3:8">
      <c r="C189" s="95"/>
      <c r="D189" s="95"/>
      <c r="E189" s="95"/>
      <c r="F189" s="95"/>
      <c r="G189" s="95"/>
      <c r="H189" s="95"/>
    </row>
    <row r="190" spans="3:8">
      <c r="C190" s="95"/>
      <c r="D190" s="95"/>
      <c r="E190" s="95"/>
      <c r="F190" s="95"/>
      <c r="G190" s="95"/>
      <c r="H190" s="95"/>
    </row>
    <row r="191" spans="3:8">
      <c r="C191" s="95"/>
      <c r="D191" s="95"/>
      <c r="E191" s="95"/>
      <c r="F191" s="95"/>
      <c r="G191" s="95"/>
      <c r="H191" s="95"/>
    </row>
    <row r="192" spans="3:8">
      <c r="C192" s="95"/>
      <c r="D192" s="95"/>
      <c r="E192" s="95"/>
      <c r="F192" s="95"/>
      <c r="G192" s="95"/>
      <c r="H192" s="95"/>
    </row>
    <row r="193" spans="3:8">
      <c r="C193" s="95"/>
      <c r="D193" s="95"/>
      <c r="E193" s="95"/>
      <c r="F193" s="95"/>
      <c r="G193" s="95"/>
      <c r="H193" s="95"/>
    </row>
    <row r="194" spans="3:8">
      <c r="C194" s="95"/>
      <c r="D194" s="95"/>
      <c r="E194" s="95"/>
      <c r="F194" s="95"/>
      <c r="G194" s="95"/>
      <c r="H194" s="95"/>
    </row>
    <row r="195" spans="3:8">
      <c r="C195" s="95"/>
      <c r="D195" s="95"/>
      <c r="E195" s="95"/>
      <c r="F195" s="95"/>
      <c r="G195" s="95"/>
      <c r="H195" s="95"/>
    </row>
    <row r="196" spans="3:8">
      <c r="C196" s="95"/>
      <c r="D196" s="95"/>
      <c r="E196" s="95"/>
      <c r="F196" s="95"/>
      <c r="G196" s="95"/>
      <c r="H196" s="95"/>
    </row>
    <row r="197" spans="3:8">
      <c r="C197" s="95"/>
      <c r="D197" s="95"/>
      <c r="E197" s="95"/>
      <c r="F197" s="95"/>
      <c r="G197" s="95"/>
      <c r="H197" s="95"/>
    </row>
    <row r="198" spans="3:8">
      <c r="C198" s="95"/>
      <c r="D198" s="95"/>
      <c r="E198" s="95"/>
      <c r="F198" s="95"/>
      <c r="G198" s="95"/>
      <c r="H198" s="95"/>
    </row>
    <row r="199" spans="3:8">
      <c r="C199" s="95"/>
      <c r="D199" s="95"/>
      <c r="E199" s="95"/>
      <c r="F199" s="95"/>
      <c r="G199" s="95"/>
      <c r="H199" s="95"/>
    </row>
    <row r="200" spans="3:8">
      <c r="C200" s="95"/>
      <c r="D200" s="95"/>
      <c r="E200" s="95"/>
      <c r="F200" s="95"/>
      <c r="G200" s="95"/>
      <c r="H200" s="95"/>
    </row>
    <row r="201" spans="3:8">
      <c r="C201" s="95"/>
      <c r="D201" s="95"/>
      <c r="E201" s="95"/>
      <c r="F201" s="95"/>
      <c r="G201" s="95"/>
      <c r="H201" s="95"/>
    </row>
    <row r="202" spans="3:8">
      <c r="C202" s="95"/>
      <c r="D202" s="95"/>
      <c r="E202" s="95"/>
      <c r="F202" s="95"/>
      <c r="G202" s="95"/>
      <c r="H202" s="95"/>
    </row>
    <row r="203" spans="3:8">
      <c r="C203" s="95"/>
      <c r="D203" s="95"/>
      <c r="E203" s="95"/>
      <c r="F203" s="95"/>
      <c r="G203" s="95"/>
      <c r="H203" s="95"/>
    </row>
    <row r="204" spans="3:8">
      <c r="C204" s="95"/>
      <c r="D204" s="95"/>
      <c r="E204" s="95"/>
      <c r="F204" s="95"/>
      <c r="G204" s="95"/>
      <c r="H204" s="95"/>
    </row>
    <row r="205" spans="3:8">
      <c r="C205" s="95"/>
      <c r="D205" s="95"/>
      <c r="E205" s="95"/>
      <c r="F205" s="95"/>
      <c r="G205" s="95"/>
      <c r="H205" s="95"/>
    </row>
    <row r="206" spans="3:8">
      <c r="C206" s="95"/>
      <c r="D206" s="95"/>
      <c r="E206" s="95"/>
      <c r="F206" s="95"/>
      <c r="G206" s="95"/>
      <c r="H206" s="95"/>
    </row>
    <row r="207" spans="3:8">
      <c r="C207" s="95"/>
      <c r="D207" s="95"/>
      <c r="E207" s="95"/>
      <c r="F207" s="95"/>
      <c r="G207" s="95"/>
      <c r="H207" s="95"/>
    </row>
    <row r="208" spans="3:8">
      <c r="C208" s="95"/>
      <c r="D208" s="95"/>
      <c r="E208" s="95"/>
      <c r="F208" s="95"/>
      <c r="G208" s="95"/>
      <c r="H208" s="95"/>
    </row>
    <row r="209" spans="3:8">
      <c r="C209" s="95"/>
      <c r="D209" s="95"/>
      <c r="E209" s="95"/>
      <c r="F209" s="95"/>
      <c r="G209" s="95"/>
      <c r="H209" s="95"/>
    </row>
    <row r="210" spans="3:8">
      <c r="C210" s="95"/>
      <c r="D210" s="95"/>
      <c r="E210" s="95"/>
      <c r="F210" s="95"/>
      <c r="G210" s="95"/>
      <c r="H210" s="95"/>
    </row>
    <row r="211" spans="3:8">
      <c r="C211" s="95"/>
      <c r="D211" s="95"/>
      <c r="E211" s="95"/>
      <c r="F211" s="95"/>
      <c r="G211" s="95"/>
      <c r="H211" s="95"/>
    </row>
    <row r="212" spans="3:8">
      <c r="C212" s="95"/>
      <c r="D212" s="95"/>
      <c r="E212" s="95"/>
      <c r="F212" s="95"/>
      <c r="G212" s="95"/>
      <c r="H212" s="95"/>
    </row>
    <row r="213" spans="3:8">
      <c r="C213" s="95"/>
      <c r="D213" s="95"/>
      <c r="E213" s="95"/>
      <c r="F213" s="95"/>
      <c r="G213" s="95"/>
      <c r="H213" s="95"/>
    </row>
    <row r="214" spans="3:8">
      <c r="C214" s="95"/>
      <c r="D214" s="95"/>
      <c r="E214" s="95"/>
      <c r="F214" s="95"/>
      <c r="G214" s="95"/>
      <c r="H214" s="95"/>
    </row>
    <row r="215" spans="3:8">
      <c r="C215" s="95"/>
      <c r="D215" s="95"/>
      <c r="E215" s="95"/>
      <c r="F215" s="95"/>
      <c r="G215" s="95"/>
      <c r="H215" s="95"/>
    </row>
    <row r="216" spans="3:8">
      <c r="C216" s="95"/>
      <c r="D216" s="95"/>
      <c r="E216" s="95"/>
      <c r="F216" s="95"/>
      <c r="G216" s="95"/>
      <c r="H216" s="95"/>
    </row>
    <row r="217" spans="3:8">
      <c r="C217" s="95"/>
      <c r="D217" s="95"/>
      <c r="E217" s="95"/>
      <c r="F217" s="95"/>
      <c r="G217" s="95"/>
      <c r="H217" s="95"/>
    </row>
    <row r="218" spans="3:8">
      <c r="C218" s="95"/>
      <c r="D218" s="95"/>
      <c r="E218" s="95"/>
      <c r="F218" s="95"/>
      <c r="G218" s="95"/>
      <c r="H218" s="95"/>
    </row>
    <row r="219" spans="3:8">
      <c r="C219" s="95"/>
      <c r="D219" s="95"/>
      <c r="E219" s="95"/>
      <c r="F219" s="95"/>
      <c r="G219" s="95"/>
      <c r="H219" s="95"/>
    </row>
    <row r="220" spans="3:8">
      <c r="C220" s="95"/>
      <c r="D220" s="95"/>
      <c r="E220" s="95"/>
      <c r="F220" s="95"/>
      <c r="G220" s="95"/>
      <c r="H220" s="95"/>
    </row>
    <row r="221" spans="3:8">
      <c r="C221" s="95"/>
      <c r="D221" s="95"/>
      <c r="E221" s="95"/>
      <c r="F221" s="95"/>
      <c r="G221" s="95"/>
      <c r="H221" s="95"/>
    </row>
    <row r="222" spans="3:8">
      <c r="C222" s="95"/>
      <c r="D222" s="95"/>
      <c r="E222" s="95"/>
      <c r="F222" s="95"/>
      <c r="G222" s="95"/>
      <c r="H222" s="95"/>
    </row>
    <row r="223" spans="3:8">
      <c r="C223" s="95"/>
      <c r="D223" s="95"/>
      <c r="E223" s="95"/>
      <c r="F223" s="95"/>
      <c r="G223" s="95"/>
      <c r="H223" s="95"/>
    </row>
    <row r="224" spans="3:8">
      <c r="C224" s="95"/>
      <c r="D224" s="95"/>
      <c r="E224" s="95"/>
      <c r="F224" s="95"/>
      <c r="G224" s="95"/>
      <c r="H224" s="95"/>
    </row>
    <row r="225" spans="3:8">
      <c r="C225" s="95"/>
      <c r="D225" s="95"/>
      <c r="E225" s="95"/>
      <c r="F225" s="95"/>
      <c r="G225" s="95"/>
      <c r="H225" s="95"/>
    </row>
    <row r="226" spans="3:8">
      <c r="C226" s="95"/>
      <c r="D226" s="95"/>
      <c r="E226" s="95"/>
      <c r="F226" s="95"/>
      <c r="G226" s="95"/>
      <c r="H226" s="95"/>
    </row>
    <row r="227" spans="3:8">
      <c r="C227" s="95"/>
      <c r="D227" s="95"/>
      <c r="E227" s="95"/>
      <c r="F227" s="95"/>
      <c r="G227" s="95"/>
      <c r="H227" s="95"/>
    </row>
    <row r="228" spans="3:8">
      <c r="C228" s="95"/>
      <c r="D228" s="95"/>
      <c r="E228" s="95"/>
      <c r="F228" s="95"/>
      <c r="G228" s="95"/>
      <c r="H228" s="95"/>
    </row>
    <row r="229" spans="3:8">
      <c r="C229" s="95"/>
      <c r="D229" s="95"/>
      <c r="E229" s="95"/>
      <c r="F229" s="95"/>
      <c r="G229" s="95"/>
      <c r="H229" s="95"/>
    </row>
    <row r="230" spans="3:8">
      <c r="C230" s="95"/>
      <c r="D230" s="95"/>
      <c r="E230" s="95"/>
      <c r="F230" s="95"/>
      <c r="G230" s="95"/>
      <c r="H230" s="95"/>
    </row>
    <row r="231" spans="3:8">
      <c r="C231" s="95"/>
      <c r="D231" s="95"/>
      <c r="E231" s="95"/>
      <c r="F231" s="95"/>
      <c r="G231" s="95"/>
      <c r="H231" s="95"/>
    </row>
    <row r="232" spans="3:8">
      <c r="C232" s="95"/>
      <c r="D232" s="95"/>
      <c r="E232" s="95"/>
      <c r="F232" s="95"/>
      <c r="G232" s="95"/>
      <c r="H232" s="95"/>
    </row>
    <row r="233" spans="3:8">
      <c r="C233" s="95"/>
      <c r="D233" s="95"/>
      <c r="E233" s="95"/>
      <c r="F233" s="95"/>
      <c r="G233" s="95"/>
      <c r="H233" s="95"/>
    </row>
    <row r="234" spans="3:8">
      <c r="C234" s="95"/>
      <c r="D234" s="95"/>
      <c r="E234" s="95"/>
      <c r="F234" s="95"/>
      <c r="G234" s="95"/>
      <c r="H234" s="95"/>
    </row>
    <row r="235" spans="3:8">
      <c r="C235" s="95"/>
      <c r="D235" s="95"/>
      <c r="E235" s="95"/>
      <c r="F235" s="95"/>
      <c r="G235" s="95"/>
      <c r="H235" s="95"/>
    </row>
    <row r="236" spans="3:8">
      <c r="C236" s="95"/>
      <c r="D236" s="95"/>
      <c r="E236" s="95"/>
      <c r="F236" s="95"/>
      <c r="G236" s="95"/>
      <c r="H236" s="95"/>
    </row>
    <row r="237" spans="3:8">
      <c r="C237" s="95"/>
      <c r="D237" s="95"/>
      <c r="E237" s="95"/>
      <c r="F237" s="95"/>
      <c r="G237" s="95"/>
      <c r="H237" s="95"/>
    </row>
    <row r="238" spans="3:8">
      <c r="C238" s="95"/>
      <c r="D238" s="95"/>
      <c r="E238" s="95"/>
      <c r="F238" s="95"/>
      <c r="G238" s="95"/>
      <c r="H238" s="95"/>
    </row>
    <row r="239" spans="3:8">
      <c r="C239" s="95"/>
      <c r="D239" s="95"/>
      <c r="E239" s="95"/>
      <c r="F239" s="95"/>
      <c r="G239" s="95"/>
      <c r="H239" s="95"/>
    </row>
    <row r="240" spans="3:8">
      <c r="C240" s="95"/>
      <c r="D240" s="95"/>
      <c r="E240" s="95"/>
      <c r="F240" s="95"/>
      <c r="G240" s="95"/>
      <c r="H240" s="95"/>
    </row>
    <row r="241" spans="3:8">
      <c r="C241" s="95"/>
      <c r="D241" s="95"/>
      <c r="E241" s="95"/>
      <c r="F241" s="95"/>
      <c r="G241" s="95"/>
      <c r="H241" s="95"/>
    </row>
    <row r="242" spans="3:8">
      <c r="C242" s="95"/>
      <c r="D242" s="95"/>
      <c r="E242" s="95"/>
      <c r="F242" s="95"/>
      <c r="G242" s="95"/>
      <c r="H242" s="95"/>
    </row>
    <row r="243" spans="3:8">
      <c r="C243" s="95"/>
      <c r="D243" s="95"/>
      <c r="E243" s="95"/>
      <c r="F243" s="95"/>
      <c r="G243" s="95"/>
      <c r="H243" s="95"/>
    </row>
    <row r="244" spans="3:8">
      <c r="C244" s="95"/>
      <c r="D244" s="95"/>
      <c r="E244" s="95"/>
      <c r="F244" s="95"/>
      <c r="G244" s="95"/>
      <c r="H244" s="95"/>
    </row>
    <row r="245" spans="3:8">
      <c r="C245" s="95"/>
      <c r="D245" s="95"/>
      <c r="E245" s="95"/>
      <c r="F245" s="95"/>
      <c r="G245" s="95"/>
      <c r="H245" s="95"/>
    </row>
    <row r="246" spans="3:8">
      <c r="C246" s="95"/>
      <c r="D246" s="95"/>
      <c r="E246" s="95"/>
      <c r="F246" s="95"/>
      <c r="G246" s="95"/>
      <c r="H246" s="95"/>
    </row>
    <row r="247" spans="3:8">
      <c r="C247" s="95"/>
      <c r="D247" s="95"/>
      <c r="E247" s="95"/>
      <c r="F247" s="95"/>
      <c r="G247" s="95"/>
      <c r="H247" s="95"/>
    </row>
    <row r="248" spans="3:8">
      <c r="C248" s="95"/>
      <c r="D248" s="95"/>
      <c r="E248" s="95"/>
      <c r="F248" s="95"/>
      <c r="G248" s="95"/>
      <c r="H248" s="95"/>
    </row>
    <row r="249" spans="3:8">
      <c r="C249" s="95"/>
      <c r="D249" s="95"/>
      <c r="E249" s="95"/>
      <c r="F249" s="95"/>
      <c r="G249" s="95"/>
      <c r="H249" s="95"/>
    </row>
    <row r="250" spans="3:8">
      <c r="C250" s="95"/>
      <c r="D250" s="95"/>
      <c r="E250" s="95"/>
      <c r="F250" s="95"/>
      <c r="G250" s="95"/>
      <c r="H250" s="95"/>
    </row>
  </sheetData>
  <sheetProtection password="D66F" sheet="1" objects="1" scenarios="1"/>
  <protectedRanges>
    <protectedRange sqref="L3:N14 R3:U14 B3:H14 I3:I5" name="Bereich1_1_1"/>
  </protectedRanges>
  <customSheetViews>
    <customSheetView guid="{9AA16F6B-45BF-43C1-BB03-4036E926C886}">
      <selection activeCell="O9" sqref="O9"/>
      <pageMargins left="0" right="0" top="0.98425196850393704" bottom="0.98425196850393704" header="0.51181102362204722" footer="0.51181102362204722"/>
      <printOptions horizontalCentered="1"/>
      <pageSetup paperSize="9" scale="80" orientation="landscape" r:id="rId1"/>
      <headerFooter alignWithMargins="0">
        <oddHeader>&amp;L&amp;"Arial,Fett"&amp;14Sinomed Kloten&amp;C&amp;A&amp;R&amp;"Arial,Fett"&amp;14 2011</oddHeader>
      </headerFooter>
    </customSheetView>
    <customSheetView guid="{F1F59655-C72B-4FEE-A785-C1BD7D69CF56}">
      <selection activeCell="O9" sqref="O9"/>
      <pageMargins left="0" right="0" top="0.98425196850393704" bottom="0.98425196850393704" header="0.51181102362204722" footer="0.51181102362204722"/>
      <printOptions horizontalCentered="1"/>
      <pageSetup paperSize="9" scale="80" orientation="landscape" r:id="rId2"/>
      <headerFooter alignWithMargins="0">
        <oddHeader>&amp;L&amp;"Arial,Fett"&amp;14Sinomed Kloten&amp;C&amp;A&amp;R&amp;"Arial,Fett"&amp;14 2011</oddHeader>
      </headerFooter>
    </customSheetView>
    <customSheetView guid="{EA8EB3B8-7E3F-4572-A4FB-A1626AF7C015}" showPageBreaks="1" topLeftCell="D1">
      <selection activeCell="X5" sqref="X5"/>
      <pageMargins left="0" right="0" top="0.98425196850393704" bottom="0.98425196850393704" header="0.51181102362204722" footer="0.51181102362204722"/>
      <printOptions horizontalCentered="1"/>
      <pageSetup paperSize="9" scale="80" orientation="landscape" r:id="rId3"/>
      <headerFooter alignWithMargins="0">
        <oddHeader>&amp;L&amp;"Arial,Fett"&amp;14Sinomed Kloten&amp;C&amp;A&amp;R&amp;"Arial,Fett"&amp;14 2011</oddHeader>
      </headerFooter>
    </customSheetView>
    <customSheetView guid="{8A6EBEDE-735E-48FC-9D9F-65647B099DE8}" showPageBreaks="1">
      <selection activeCell="B3" sqref="B3"/>
      <pageMargins left="0" right="0" top="0.98425196850393704" bottom="0.98425196850393704" header="0.51181102362204722" footer="0.51181102362204722"/>
      <printOptions horizontalCentered="1"/>
      <pageSetup paperSize="9" scale="80" orientation="landscape" r:id="rId4"/>
      <headerFooter alignWithMargins="0">
        <oddHeader>&amp;L&amp;"Arial,Fett"&amp;14Sinomed Kloten&amp;C&amp;A&amp;R&amp;"Arial,Fett"&amp;14 2011</oddHeader>
      </headerFooter>
    </customSheetView>
  </customSheetViews>
  <mergeCells count="6">
    <mergeCell ref="S1:U1"/>
    <mergeCell ref="B1:D1"/>
    <mergeCell ref="E1:G1"/>
    <mergeCell ref="H1:J1"/>
    <mergeCell ref="L1:N1"/>
    <mergeCell ref="P1:R1"/>
  </mergeCells>
  <phoneticPr fontId="2" type="noConversion"/>
  <conditionalFormatting sqref="B3:U15">
    <cfRule type="cellIs" dxfId="0" priority="1" stopIfTrue="1" operator="equal">
      <formula>0</formula>
    </cfRule>
  </conditionalFormatting>
  <printOptions horizontalCentered="1"/>
  <pageMargins left="0" right="0" top="0.98425196850393704" bottom="0.98425196850393704" header="0.51181102362204722" footer="0.51181102362204722"/>
  <pageSetup paperSize="9" scale="80" orientation="landscape" r:id="rId5"/>
  <headerFooter alignWithMargins="0">
    <oddHeader>&amp;L&amp;"Arial,Fett"&amp;14Sinomed Kloten&amp;C&amp;A&amp;R&amp;"Arial,Fett"&amp;14 2011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24</vt:i4>
      </vt:variant>
    </vt:vector>
  </HeadingPairs>
  <TitlesOfParts>
    <vt:vector size="26" baseType="lpstr">
      <vt:lpstr>Patienten_12</vt:lpstr>
      <vt:lpstr>Freq._Monat_12</vt:lpstr>
      <vt:lpstr>_ABG</vt:lpstr>
      <vt:lpstr>_ALT</vt:lpstr>
      <vt:lpstr>_APR</vt:lpstr>
      <vt:lpstr>_ARZT</vt:lpstr>
      <vt:lpstr>_AUG</vt:lpstr>
      <vt:lpstr>_DEZ</vt:lpstr>
      <vt:lpstr>_FEV</vt:lpstr>
      <vt:lpstr>_JAN</vt:lpstr>
      <vt:lpstr>_JULI</vt:lpstr>
      <vt:lpstr>_JUNI</vt:lpstr>
      <vt:lpstr>_KRA</vt:lpstr>
      <vt:lpstr>_MAI</vt:lpstr>
      <vt:lpstr>_MAN</vt:lpstr>
      <vt:lpstr>_MARZ</vt:lpstr>
      <vt:lpstr>_NEG</vt:lpstr>
      <vt:lpstr>_NEUMO</vt:lpstr>
      <vt:lpstr>_NEUWO</vt:lpstr>
      <vt:lpstr>_NOV</vt:lpstr>
      <vt:lpstr>_OKT</vt:lpstr>
      <vt:lpstr>_POS</vt:lpstr>
      <vt:lpstr>_RUCK</vt:lpstr>
      <vt:lpstr>_SEPT</vt:lpstr>
      <vt:lpstr>_TEILW</vt:lpstr>
      <vt:lpstr>_WEI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Sinomed Lausanne</dc:creator>
  <cp:lastModifiedBy>lolette</cp:lastModifiedBy>
  <cp:lastPrinted>2011-10-31T12:28:07Z</cp:lastPrinted>
  <dcterms:created xsi:type="dcterms:W3CDTF">1998-01-13T07:20:56Z</dcterms:created>
  <dcterms:modified xsi:type="dcterms:W3CDTF">2011-12-31T11:04:11Z</dcterms:modified>
  <cp:category>::ODMA\GRPWISE\HI.HI00.LIB-HI00:73492.1</cp:category>
</cp:coreProperties>
</file>