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-15" yWindow="-15" windowWidth="5295" windowHeight="12240" tabRatio="473" activeTab="1"/>
  </bookViews>
  <sheets>
    <sheet name="TR XXX 2015" sheetId="222" r:id="rId1"/>
    <sheet name="Details" sheetId="233" r:id="rId2"/>
    <sheet name="NDF 05" sheetId="236" r:id="rId3"/>
  </sheets>
  <definedNames>
    <definedName name="_xlnm._FilterDatabase" localSheetId="1" hidden="1">Details!$A$1:$K$22</definedName>
    <definedName name="_xlnm._FilterDatabase" localSheetId="2" hidden="1">'NDF 05'!$E$8:$G$139</definedName>
    <definedName name="_xlnm._FilterDatabase" localSheetId="0" hidden="1">'TR XXX 2015'!$A$1:$J$12</definedName>
    <definedName name="moins1an" localSheetId="2">#REF!</definedName>
    <definedName name="moins1an">#REF!</definedName>
    <definedName name="plus1an" localSheetId="2">#REF!</definedName>
    <definedName name="plus1an">#REF!</definedName>
    <definedName name="_xlnm.Print_Area" localSheetId="2">'NDF 05'!$E$8:$G$139</definedName>
    <definedName name="_xlnm.Print_Area" localSheetId="0">'TR XXX 2015'!$A$1:$F$10</definedName>
  </definedNames>
  <calcPr calcId="124519"/>
  <pivotCaches>
    <pivotCache cacheId="0" r:id="rId4"/>
  </pivotCaches>
</workbook>
</file>

<file path=xl/calcChain.xml><?xml version="1.0" encoding="utf-8"?>
<calcChain xmlns="http://schemas.openxmlformats.org/spreadsheetml/2006/main">
  <c r="J2" i="233"/>
  <c r="J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K24" s="1"/>
  <c r="J25"/>
  <c r="J26"/>
  <c r="K26" s="1"/>
  <c r="J27"/>
  <c r="J28"/>
  <c r="K28" s="1"/>
  <c r="J29"/>
  <c r="J30"/>
  <c r="K30" s="1"/>
  <c r="J31"/>
  <c r="J32"/>
  <c r="K32" s="1"/>
  <c r="J33"/>
  <c r="J34"/>
  <c r="K34" s="1"/>
  <c r="J35"/>
  <c r="K35" s="1"/>
  <c r="J36"/>
  <c r="K36" s="1"/>
  <c r="J37"/>
  <c r="J38"/>
  <c r="K38" s="1"/>
  <c r="J39"/>
  <c r="K39" s="1"/>
  <c r="J40"/>
  <c r="K40" s="1"/>
  <c r="J41"/>
  <c r="J42"/>
  <c r="K42" s="1"/>
  <c r="J43"/>
  <c r="K43" s="1"/>
  <c r="J44"/>
  <c r="K44" s="1"/>
  <c r="J45"/>
  <c r="J46"/>
  <c r="K46" s="1"/>
  <c r="J47"/>
  <c r="K47" s="1"/>
  <c r="J48"/>
  <c r="K48" s="1"/>
  <c r="J49"/>
  <c r="K49" s="1"/>
  <c r="J50"/>
  <c r="K50" s="1"/>
  <c r="J51"/>
  <c r="K51" s="1"/>
  <c r="J52"/>
  <c r="K52" s="1"/>
  <c r="J53"/>
  <c r="K53" s="1"/>
  <c r="J54"/>
  <c r="J55"/>
  <c r="K55" s="1"/>
  <c r="J56"/>
  <c r="J57"/>
  <c r="K57" s="1"/>
  <c r="J58"/>
  <c r="K58" s="1"/>
  <c r="J59"/>
  <c r="K59" s="1"/>
  <c r="J60"/>
  <c r="K60" s="1"/>
  <c r="K7"/>
  <c r="K9"/>
  <c r="K5"/>
  <c r="K3"/>
  <c r="K11"/>
  <c r="K8"/>
  <c r="K4"/>
  <c r="K56"/>
  <c r="K13"/>
  <c r="K54"/>
  <c r="K6"/>
  <c r="K10"/>
  <c r="K12"/>
  <c r="K14"/>
  <c r="K15"/>
  <c r="K16"/>
  <c r="K17"/>
  <c r="K18"/>
  <c r="K19"/>
  <c r="K20"/>
  <c r="K21"/>
  <c r="K22"/>
  <c r="K23"/>
  <c r="K25"/>
  <c r="K27"/>
  <c r="K29"/>
  <c r="K31"/>
  <c r="K33"/>
  <c r="K37"/>
  <c r="K41"/>
  <c r="K45"/>
  <c r="E4" i="222" l="1"/>
  <c r="K2" i="233" l="1"/>
  <c r="D4" i="222" l="1"/>
  <c r="F4" l="1"/>
  <c r="E3"/>
  <c r="E5"/>
  <c r="E6"/>
  <c r="E7"/>
  <c r="E8"/>
  <c r="E9"/>
  <c r="E10"/>
  <c r="E2"/>
  <c r="E11" l="1"/>
  <c r="D10" l="1"/>
  <c r="D9"/>
  <c r="D7"/>
  <c r="D5"/>
  <c r="D2"/>
  <c r="D8"/>
  <c r="D6"/>
  <c r="D3"/>
  <c r="D11" l="1"/>
  <c r="F10"/>
  <c r="F2"/>
  <c r="F6" l="1"/>
  <c r="F5"/>
  <c r="F9"/>
  <c r="F3"/>
  <c r="F7"/>
  <c r="F13" l="1"/>
  <c r="F17" s="1"/>
</calcChain>
</file>

<file path=xl/sharedStrings.xml><?xml version="1.0" encoding="utf-8"?>
<sst xmlns="http://schemas.openxmlformats.org/spreadsheetml/2006/main" count="157" uniqueCount="57">
  <si>
    <t>BASE</t>
  </si>
  <si>
    <t>TR DU</t>
  </si>
  <si>
    <t>ABS (CP-RTT- MAL) M-2</t>
  </si>
  <si>
    <t>NOM</t>
  </si>
  <si>
    <t>TOTAL A DISTRIBUER</t>
  </si>
  <si>
    <t>Nom</t>
  </si>
  <si>
    <t>RTT</t>
  </si>
  <si>
    <t>Prénom</t>
  </si>
  <si>
    <t>Matricule</t>
  </si>
  <si>
    <t>Type de congés</t>
  </si>
  <si>
    <t>Période</t>
  </si>
  <si>
    <t>Date de début</t>
  </si>
  <si>
    <t>Date de fin</t>
  </si>
  <si>
    <t>Durée (jours)</t>
  </si>
  <si>
    <t>Statut</t>
  </si>
  <si>
    <t>2015</t>
  </si>
  <si>
    <t>Validée</t>
  </si>
  <si>
    <t>2014</t>
  </si>
  <si>
    <t>Congés payés (27)</t>
  </si>
  <si>
    <t>Récupérations Dép.</t>
  </si>
  <si>
    <t>Site</t>
  </si>
  <si>
    <t>Sébastien</t>
  </si>
  <si>
    <t>Alexandre</t>
  </si>
  <si>
    <t>Arnaud</t>
  </si>
  <si>
    <t>Laurent</t>
  </si>
  <si>
    <t>Benoit</t>
  </si>
  <si>
    <t>Maladie</t>
  </si>
  <si>
    <t>Nathalie</t>
  </si>
  <si>
    <t>Hervé</t>
  </si>
  <si>
    <t>Durée (corrigée) VDEF</t>
  </si>
  <si>
    <t>Durée (corrigée) 1er étape</t>
  </si>
  <si>
    <t>Somme de TR</t>
  </si>
  <si>
    <t>Total général</t>
  </si>
  <si>
    <t>TR</t>
  </si>
  <si>
    <t>motif</t>
  </si>
  <si>
    <t>Étiquettes de lignes</t>
  </si>
  <si>
    <t>(vide)</t>
  </si>
  <si>
    <t>NDF</t>
  </si>
  <si>
    <t>Télétravail</t>
  </si>
  <si>
    <t>Simon</t>
  </si>
  <si>
    <t>Isis</t>
  </si>
  <si>
    <t>Export 26/05/15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</si>
  <si>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</si>
  <si>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</si>
  <si>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</si>
  <si>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</si>
  <si>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</si>
  <si>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</si>
  <si>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</si>
  <si>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</si>
  <si>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</si>
  <si>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SS</t>
  </si>
  <si>
    <t>erreur car le 30/04 est compté 2 fois</t>
  </si>
  <si>
    <t>OK</t>
  </si>
  <si>
    <t>erreur car le 09/04 est compté 2 fois</t>
  </si>
  <si>
    <t>erreur car le 24/04 est compté 2 fois</t>
  </si>
  <si>
    <t>erreur car le 28/04 est compté 2 fois</t>
  </si>
</sst>
</file>

<file path=xl/styles.xml><?xml version="1.0" encoding="utf-8"?>
<styleSheet xmlns="http://schemas.openxmlformats.org/spreadsheetml/2006/main">
  <numFmts count="1">
    <numFmt numFmtId="164" formatCode="_-* #,##0.00\ [$€-1]_-;\-* #,##0.00\ [$€-1]_-;_-* &quot;-&quot;??\ [$€-1]_-"/>
  </numFmts>
  <fonts count="3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b/>
      <sz val="13"/>
      <name val="Arial"/>
      <family val="2"/>
    </font>
    <font>
      <b/>
      <sz val="10"/>
      <color indexed="10"/>
      <name val="Arial"/>
      <family val="2"/>
    </font>
    <font>
      <b/>
      <sz val="13"/>
      <color indexed="10"/>
      <name val="Arial"/>
      <family val="2"/>
    </font>
    <font>
      <b/>
      <sz val="11"/>
      <color indexed="21"/>
      <name val="Arial"/>
      <family val="2"/>
    </font>
    <font>
      <sz val="10"/>
      <color indexed="21"/>
      <name val="Arial"/>
      <family val="2"/>
    </font>
    <font>
      <b/>
      <i/>
      <sz val="10"/>
      <color rgb="FFFF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8">
    <xf numFmtId="0" fontId="0" fillId="0" borderId="0"/>
    <xf numFmtId="164" fontId="16" fillId="0" borderId="0" applyFont="0" applyFill="0" applyBorder="0" applyAlignment="0" applyProtection="0"/>
    <xf numFmtId="0" fontId="14" fillId="0" borderId="0"/>
    <xf numFmtId="0" fontId="13" fillId="0" borderId="0"/>
    <xf numFmtId="0" fontId="12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29" fillId="0" borderId="0" applyNumberFormat="0" applyFont="0" applyFill="0" applyBorder="0" applyAlignment="0" applyProtection="0"/>
    <xf numFmtId="0" fontId="16" fillId="0" borderId="0"/>
  </cellStyleXfs>
  <cellXfs count="85">
    <xf numFmtId="0" fontId="0" fillId="0" borderId="0" xfId="0"/>
    <xf numFmtId="0" fontId="16" fillId="0" borderId="0" xfId="0" applyFont="1" applyAlignment="1">
      <alignment horizontal="center"/>
    </xf>
    <xf numFmtId="0" fontId="18" fillId="0" borderId="3" xfId="0" applyFont="1" applyBorder="1" applyAlignment="1">
      <alignment horizontal="center" wrapText="1"/>
    </xf>
    <xf numFmtId="0" fontId="0" fillId="0" borderId="4" xfId="0" applyBorder="1" applyAlignment="1">
      <alignment wrapText="1"/>
    </xf>
    <xf numFmtId="0" fontId="18" fillId="0" borderId="4" xfId="0" applyFont="1" applyBorder="1" applyAlignment="1">
      <alignment horizontal="center" wrapText="1"/>
    </xf>
    <xf numFmtId="0" fontId="15" fillId="0" borderId="4" xfId="0" applyFont="1" applyBorder="1" applyAlignment="1">
      <alignment horizontal="center" wrapText="1"/>
    </xf>
    <xf numFmtId="0" fontId="21" fillId="3" borderId="5" xfId="0" applyFont="1" applyFill="1" applyBorder="1"/>
    <xf numFmtId="0" fontId="15" fillId="0" borderId="0" xfId="0" applyFont="1"/>
    <xf numFmtId="0" fontId="18" fillId="0" borderId="0" xfId="0" applyFont="1"/>
    <xf numFmtId="0" fontId="24" fillId="0" borderId="0" xfId="0" applyFont="1"/>
    <xf numFmtId="0" fontId="25" fillId="0" borderId="0" xfId="0" applyFont="1"/>
    <xf numFmtId="0" fontId="18" fillId="0" borderId="0" xfId="0" applyFont="1" applyFill="1"/>
    <xf numFmtId="0" fontId="27" fillId="0" borderId="0" xfId="0" applyFont="1"/>
    <xf numFmtId="0" fontId="23" fillId="5" borderId="6" xfId="0" applyFont="1" applyFill="1" applyBorder="1"/>
    <xf numFmtId="0" fontId="0" fillId="4" borderId="0" xfId="0" applyFill="1"/>
    <xf numFmtId="0" fontId="20" fillId="0" borderId="0" xfId="0" applyFont="1" applyAlignment="1">
      <alignment horizontal="center"/>
    </xf>
    <xf numFmtId="0" fontId="18" fillId="4" borderId="0" xfId="0" applyFont="1" applyFill="1"/>
    <xf numFmtId="0" fontId="19" fillId="4" borderId="1" xfId="0" applyFont="1" applyFill="1" applyBorder="1" applyAlignment="1">
      <alignment horizontal="left"/>
    </xf>
    <xf numFmtId="0" fontId="28" fillId="0" borderId="0" xfId="0" applyFont="1" applyAlignment="1">
      <alignment horizontal="center"/>
    </xf>
    <xf numFmtId="0" fontId="0" fillId="2" borderId="7" xfId="16" applyNumberFormat="1" applyFont="1" applyFill="1" applyBorder="1" applyAlignment="1">
      <alignment horizontal="center" vertical="center"/>
    </xf>
    <xf numFmtId="0" fontId="0" fillId="0" borderId="0" xfId="16" applyNumberFormat="1" applyFont="1" applyFill="1" applyBorder="1" applyAlignment="1"/>
    <xf numFmtId="0" fontId="0" fillId="0" borderId="0" xfId="16" applyNumberFormat="1" applyFont="1" applyFill="1" applyBorder="1" applyAlignment="1">
      <alignment horizontal="center"/>
    </xf>
    <xf numFmtId="0" fontId="16" fillId="5" borderId="7" xfId="16" applyNumberFormat="1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left"/>
    </xf>
    <xf numFmtId="0" fontId="0" fillId="0" borderId="0" xfId="0" applyBorder="1"/>
    <xf numFmtId="0" fontId="16" fillId="0" borderId="0" xfId="0" applyFont="1" applyBorder="1" applyAlignment="1">
      <alignment horizontal="center"/>
    </xf>
    <xf numFmtId="0" fontId="16" fillId="4" borderId="2" xfId="0" applyFont="1" applyFill="1" applyBorder="1" applyAlignment="1">
      <alignment horizontal="center"/>
    </xf>
    <xf numFmtId="0" fontId="16" fillId="0" borderId="0" xfId="0" applyFont="1"/>
    <xf numFmtId="0" fontId="16" fillId="6" borderId="7" xfId="16" applyNumberFormat="1" applyFont="1" applyFill="1" applyBorder="1" applyAlignment="1">
      <alignment horizontal="center" vertical="center"/>
    </xf>
    <xf numFmtId="0" fontId="0" fillId="6" borderId="0" xfId="16" applyNumberFormat="1" applyFont="1" applyFill="1" applyBorder="1" applyAlignment="1"/>
    <xf numFmtId="0" fontId="16" fillId="0" borderId="0" xfId="17"/>
    <xf numFmtId="0" fontId="16" fillId="0" borderId="0" xfId="17" applyFill="1" applyAlignment="1">
      <alignment vertical="center" wrapText="1"/>
    </xf>
    <xf numFmtId="0" fontId="16" fillId="0" borderId="0" xfId="17" applyAlignment="1">
      <alignment vertical="center" wrapText="1"/>
    </xf>
    <xf numFmtId="0" fontId="16" fillId="0" borderId="0" xfId="17" applyFill="1" applyAlignment="1">
      <alignment horizontal="center" vertical="center" wrapText="1"/>
    </xf>
    <xf numFmtId="0" fontId="16" fillId="0" borderId="0" xfId="17" applyFill="1" applyAlignment="1">
      <alignment horizontal="left" vertical="center" wrapText="1"/>
    </xf>
    <xf numFmtId="0" fontId="15" fillId="5" borderId="0" xfId="17" applyFont="1" applyFill="1"/>
    <xf numFmtId="0" fontId="16" fillId="5" borderId="0" xfId="17" applyFill="1" applyAlignment="1">
      <alignment vertical="center" wrapText="1"/>
    </xf>
    <xf numFmtId="0" fontId="15" fillId="0" borderId="0" xfId="17" applyFont="1"/>
    <xf numFmtId="0" fontId="15" fillId="0" borderId="0" xfId="17" applyFont="1" applyAlignment="1">
      <alignment vertical="center" wrapText="1"/>
    </xf>
    <xf numFmtId="0" fontId="16" fillId="0" borderId="0" xfId="17" applyAlignment="1">
      <alignment horizontal="left"/>
    </xf>
    <xf numFmtId="14" fontId="16" fillId="0" borderId="0" xfId="17" applyNumberFormat="1" applyAlignment="1">
      <alignment horizontal="left"/>
    </xf>
    <xf numFmtId="0" fontId="16" fillId="0" borderId="0" xfId="17" applyFont="1"/>
    <xf numFmtId="0" fontId="16" fillId="0" borderId="0" xfId="17" applyFont="1" applyAlignment="1">
      <alignment horizontal="left"/>
    </xf>
    <xf numFmtId="0" fontId="16" fillId="4" borderId="0" xfId="17" applyFont="1" applyFill="1"/>
    <xf numFmtId="0" fontId="16" fillId="4" borderId="0" xfId="17" applyFill="1" applyAlignment="1">
      <alignment horizontal="left"/>
    </xf>
    <xf numFmtId="0" fontId="16" fillId="0" borderId="0" xfId="17" applyFill="1" applyAlignment="1">
      <alignment horizontal="left"/>
    </xf>
    <xf numFmtId="0" fontId="16" fillId="0" borderId="0" xfId="17" applyFill="1"/>
    <xf numFmtId="16" fontId="16" fillId="0" borderId="0" xfId="17" applyNumberFormat="1" applyFill="1" applyAlignment="1">
      <alignment horizontal="left"/>
    </xf>
    <xf numFmtId="0" fontId="16" fillId="0" borderId="0" xfId="17" applyAlignment="1">
      <alignment horizontal="left" vertical="center" wrapText="1"/>
    </xf>
    <xf numFmtId="16" fontId="16" fillId="4" borderId="0" xfId="17" applyNumberFormat="1" applyFill="1" applyAlignment="1">
      <alignment horizontal="left"/>
    </xf>
    <xf numFmtId="14" fontId="16" fillId="4" borderId="0" xfId="17" applyNumberFormat="1" applyFill="1" applyAlignment="1">
      <alignment horizontal="left"/>
    </xf>
    <xf numFmtId="0" fontId="16" fillId="0" borderId="0" xfId="17" applyFont="1" applyFill="1"/>
    <xf numFmtId="0" fontId="0" fillId="0" borderId="0" xfId="0" applyAlignment="1">
      <alignment horizontal="left"/>
    </xf>
    <xf numFmtId="0" fontId="16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pivotButton="1"/>
    <xf numFmtId="0" fontId="0" fillId="0" borderId="0" xfId="0" applyNumberFormat="1"/>
    <xf numFmtId="0" fontId="0" fillId="4" borderId="1" xfId="0" applyFill="1" applyBorder="1"/>
    <xf numFmtId="0" fontId="0" fillId="4" borderId="2" xfId="0" applyFill="1" applyBorder="1"/>
    <xf numFmtId="0" fontId="0" fillId="0" borderId="7" xfId="0" applyNumberFormat="1" applyFont="1" applyFill="1" applyBorder="1" applyAlignment="1">
      <alignment horizontal="left" vertical="center"/>
    </xf>
    <xf numFmtId="0" fontId="0" fillId="0" borderId="7" xfId="0" applyNumberFormat="1" applyFont="1" applyFill="1" applyBorder="1" applyAlignment="1">
      <alignment horizontal="right" vertical="center"/>
    </xf>
    <xf numFmtId="22" fontId="0" fillId="0" borderId="7" xfId="0" applyNumberFormat="1" applyFont="1" applyFill="1" applyBorder="1" applyAlignment="1">
      <alignment horizontal="left" vertical="center"/>
    </xf>
    <xf numFmtId="0" fontId="30" fillId="0" borderId="0" xfId="16" applyNumberFormat="1" applyFont="1" applyFill="1" applyBorder="1" applyAlignment="1"/>
    <xf numFmtId="0" fontId="30" fillId="0" borderId="7" xfId="0" applyNumberFormat="1" applyFont="1" applyFill="1" applyBorder="1" applyAlignment="1">
      <alignment horizontal="left" vertical="center"/>
    </xf>
    <xf numFmtId="22" fontId="30" fillId="0" borderId="7" xfId="0" applyNumberFormat="1" applyFont="1" applyFill="1" applyBorder="1" applyAlignment="1">
      <alignment horizontal="left" vertical="center"/>
    </xf>
    <xf numFmtId="0" fontId="30" fillId="0" borderId="7" xfId="0" applyNumberFormat="1" applyFont="1" applyFill="1" applyBorder="1" applyAlignment="1">
      <alignment horizontal="right" vertical="center"/>
    </xf>
    <xf numFmtId="22" fontId="31" fillId="0" borderId="7" xfId="0" applyNumberFormat="1" applyFont="1" applyFill="1" applyBorder="1" applyAlignment="1">
      <alignment horizontal="left" vertical="center"/>
    </xf>
    <xf numFmtId="0" fontId="16" fillId="0" borderId="7" xfId="16" applyNumberFormat="1" applyFont="1" applyFill="1" applyBorder="1" applyAlignment="1">
      <alignment horizontal="center" vertical="center"/>
    </xf>
    <xf numFmtId="0" fontId="16" fillId="6" borderId="0" xfId="16" applyNumberFormat="1" applyFont="1" applyFill="1" applyBorder="1" applyAlignment="1"/>
    <xf numFmtId="0" fontId="0" fillId="5" borderId="7" xfId="0" applyNumberFormat="1" applyFont="1" applyFill="1" applyBorder="1" applyAlignment="1">
      <alignment horizontal="left" vertical="center"/>
    </xf>
    <xf numFmtId="22" fontId="0" fillId="5" borderId="7" xfId="0" applyNumberFormat="1" applyFont="1" applyFill="1" applyBorder="1" applyAlignment="1">
      <alignment horizontal="left" vertical="center"/>
    </xf>
    <xf numFmtId="0" fontId="0" fillId="5" borderId="7" xfId="0" applyNumberFormat="1" applyFont="1" applyFill="1" applyBorder="1" applyAlignment="1">
      <alignment horizontal="right" vertical="center"/>
    </xf>
    <xf numFmtId="0" fontId="0" fillId="7" borderId="7" xfId="0" applyNumberFormat="1" applyFont="1" applyFill="1" applyBorder="1" applyAlignment="1">
      <alignment horizontal="left" vertical="center"/>
    </xf>
    <xf numFmtId="22" fontId="0" fillId="7" borderId="7" xfId="0" applyNumberFormat="1" applyFont="1" applyFill="1" applyBorder="1" applyAlignment="1">
      <alignment horizontal="left" vertical="center"/>
    </xf>
    <xf numFmtId="0" fontId="0" fillId="7" borderId="7" xfId="0" applyNumberFormat="1" applyFont="1" applyFill="1" applyBorder="1" applyAlignment="1">
      <alignment horizontal="right" vertical="center"/>
    </xf>
    <xf numFmtId="0" fontId="16" fillId="7" borderId="7" xfId="16" applyNumberFormat="1" applyFont="1" applyFill="1" applyBorder="1" applyAlignment="1">
      <alignment horizontal="center" vertical="center"/>
    </xf>
    <xf numFmtId="0" fontId="22" fillId="3" borderId="6" xfId="0" applyFont="1" applyFill="1" applyBorder="1" applyAlignment="1">
      <alignment horizontal="right"/>
    </xf>
    <xf numFmtId="0" fontId="19" fillId="4" borderId="2" xfId="0" applyFont="1" applyFill="1" applyBorder="1" applyAlignment="1">
      <alignment horizontal="left"/>
    </xf>
    <xf numFmtId="0" fontId="16" fillId="4" borderId="0" xfId="0" applyFont="1" applyFill="1" applyAlignment="1">
      <alignment horizontal="center"/>
    </xf>
    <xf numFmtId="0" fontId="16" fillId="4" borderId="1" xfId="0" applyFont="1" applyFill="1" applyBorder="1" applyAlignment="1">
      <alignment horizontal="center"/>
    </xf>
    <xf numFmtId="0" fontId="26" fillId="4" borderId="1" xfId="0" applyFont="1" applyFill="1" applyBorder="1" applyAlignment="1">
      <alignment horizontal="left"/>
    </xf>
    <xf numFmtId="0" fontId="0" fillId="0" borderId="7" xfId="0" applyNumberFormat="1" applyFill="1" applyBorder="1" applyAlignment="1">
      <alignment horizontal="left" vertical="center"/>
    </xf>
    <xf numFmtId="0" fontId="0" fillId="7" borderId="7" xfId="0" applyNumberFormat="1" applyFill="1" applyBorder="1" applyAlignment="1">
      <alignment horizontal="left" vertical="center"/>
    </xf>
    <xf numFmtId="0" fontId="0" fillId="5" borderId="7" xfId="0" applyNumberFormat="1" applyFill="1" applyBorder="1" applyAlignment="1">
      <alignment horizontal="left" vertical="center"/>
    </xf>
    <xf numFmtId="0" fontId="16" fillId="7" borderId="0" xfId="16" applyNumberFormat="1" applyFont="1" applyFill="1" applyBorder="1" applyAlignment="1"/>
  </cellXfs>
  <cellStyles count="18">
    <cellStyle name="Euro" xfId="1"/>
    <cellStyle name="Normal" xfId="0" builtinId="0"/>
    <cellStyle name="Normal 10" xfId="10"/>
    <cellStyle name="Normal 11" xfId="11"/>
    <cellStyle name="Normal 12" xfId="12"/>
    <cellStyle name="Normal 13" xfId="13"/>
    <cellStyle name="Normal 14" xfId="14"/>
    <cellStyle name="Normal 15" xfId="15"/>
    <cellStyle name="Normal 16" xfId="16"/>
    <cellStyle name="Normal 17" xfId="17"/>
    <cellStyle name="Normal 2" xfId="2"/>
    <cellStyle name="Normal 3" xfId="3"/>
    <cellStyle name="Normal 4" xfId="4"/>
    <cellStyle name="Normal 5" xfId="5"/>
    <cellStyle name="Normal 6" xfId="6"/>
    <cellStyle name="Normal 7" xfId="7"/>
    <cellStyle name="Normal 8" xfId="8"/>
    <cellStyle name="Normal 9" xfId="9"/>
  </cellStyles>
  <dxfs count="4">
    <dxf>
      <fill>
        <patternFill patternType="solid">
          <fgColor indexed="64"/>
          <bgColor theme="0"/>
        </patternFill>
      </fill>
      <alignment horizontal="left" vertical="bottom" textRotation="0" wrapText="0" inden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atacha.trouillet" refreshedDate="42150.390696064816" createdVersion="3" refreshedVersion="3" minRefreshableVersion="3" recordCount="92">
  <cacheSource type="worksheet">
    <worksheetSource ref="E8:G100" sheet="NDF 05"/>
  </cacheSource>
  <cacheFields count="3">
    <cacheField name="Nom" numFmtId="0">
      <sharedItems containsNonDate="0" containsBlank="1" count="105">
        <m/>
        <s v="LABATUT" u="1"/>
        <s v="BERNON" u="1"/>
        <s v="CAILLOL" u="1"/>
        <s v="MOUNET" u="1"/>
        <s v="CAILLON" u="1"/>
        <s v="BAUDREY" u="1"/>
        <s v="GEYRES" u="1"/>
        <s v="CARTAULT" u="1"/>
        <s v="IMBERT" u="1"/>
        <s v="NONAT" u="1"/>
        <s v="NONAT " u="1"/>
        <s v="COLLIN R" u="1"/>
        <s v="CHAILLON" u="1"/>
        <s v="LAMBERT Y" u="1"/>
        <s v="SCHLOSSER" u="1"/>
        <s v="ESCOFFIER" u="1"/>
        <s v="CARTAPANIS" u="1"/>
        <s v="PRADOS" u="1"/>
        <s v="CHEBANNI" u="1"/>
        <s v="HILAIRE" u="1"/>
        <s v="SIFAKIS" u="1"/>
        <s v="JOSEPH" u="1"/>
        <s v="TAUDOU" u="1"/>
        <s v="FLAUDER" u="1"/>
        <s v="FLAUDER " u="1"/>
        <s v="BOURDIOL" u="1"/>
        <s v="BARDELOT" u="1"/>
        <s v="DELPONT RAMAT" u="1"/>
        <s v="JACQUIN" u="1"/>
        <s v="VALIENTE" u="1"/>
        <s v="VELA" u="1"/>
        <s v="POUZET" u="1"/>
        <s v="MULLER" u="1"/>
        <s v="BROCHET" u="1"/>
        <s v="VIGNERAS" u="1"/>
        <s v="BOURGEOIS" u="1"/>
        <s v="BRUNET" u="1"/>
        <s v="VAUTRIN" u="1"/>
        <s v="BOMMARITO" u="1"/>
        <s v="MONTROZIER" u="1"/>
        <s v="GARRIC" u="1"/>
        <s v="GUION" u="1"/>
        <s v="GANIEUX" u="1"/>
        <s v="BLANC" u="1"/>
        <s v="MARCHADOUR" u="1"/>
        <s v="SIFAKYS" u="1"/>
        <s v="RISPAL" u="1"/>
        <s v="RUFFAT" u="1"/>
        <s v="RATAJEZAK" u="1"/>
        <s v="LAMOLE" u="1"/>
        <s v="LAFFAY" u="1"/>
        <s v="HERMITANT" u="1"/>
        <s v="LAMBERT F" u="1"/>
        <s v="LACRAMBE" u="1"/>
        <s v="BANNINO" u="1"/>
        <s v="ABELLO" u="1"/>
        <s v="FERRIANI" u="1"/>
        <s v="BOUVIER" u="1"/>
        <s v="BECKELYNCK" u="1"/>
        <s v="CARRE" u="1"/>
        <s v="MUSCHOTTI" u="1"/>
        <s v="PICAVET" u="1"/>
        <s v="AHMAD" u="1"/>
        <s v="DUBOYS" u="1"/>
        <s v="MAINVIS" u="1"/>
        <s v="duboys " u="1"/>
        <s v="SALUDEN" u="1"/>
        <s v="CHEBBANI" u="1"/>
        <s v="ROUAS" u="1"/>
        <s v="MAURICE" u="1"/>
        <s v="HESPERT" u="1"/>
        <s v="PANZA" u="1"/>
        <s v="ETIENNE" u="1"/>
        <s v="VILLEDIEUR" u="1"/>
        <s v="SALA" u="1"/>
        <s v="OBRY" u="1"/>
        <s v="DELPONT" u="1"/>
        <s v="MENOU" u="1"/>
        <s v="DELPONT-RAMAT" u="1"/>
        <s v="BRUN" u="1"/>
        <s v="PANZA CARRIER" u="1"/>
        <s v="MERCK" u="1"/>
        <s v="AUBRY" u="1"/>
        <s v="PEDRERO" u="1"/>
        <s v="BARRE" u="1"/>
        <s v="INGLESE" u="1"/>
        <s v="PEYRANNE" u="1"/>
        <s v="COLLINS" u="1"/>
        <s v="PANZA-CARRIER" u="1"/>
        <s v="BAJELVAC" u="1"/>
        <s v="DANEY" u="1"/>
        <s v="SEDIVY" u="1"/>
        <s v="VILLEDIEU" u="1"/>
        <s v="STOLTZ" u="1"/>
        <s v="CHARBIT" u="1"/>
        <s v="COLLIN" u="1"/>
        <s v="BANINO" u="1"/>
        <s v="VANDERCAMERE" u="1"/>
        <s v="LAVIGNOTTE" u="1"/>
        <s v="PECOULT" u="1"/>
        <s v="GROSDIDIER" u="1"/>
        <s v="DUCHON" u="1"/>
        <s v="RIGAL" u="1"/>
        <s v="RIGAL " u="1"/>
      </sharedItems>
    </cacheField>
    <cacheField name="TR" numFmtId="0">
      <sharedItems containsNonDate="0" containsString="0" containsBlank="1"/>
    </cacheField>
    <cacheField name="motif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2"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  <r>
    <x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A1:B3" firstHeaderRow="1" firstDataRow="1" firstDataCol="1"/>
  <pivotFields count="3">
    <pivotField axis="axisRow" showAll="0" sortType="ascending">
      <items count="106">
        <item m="1" x="56"/>
        <item m="1" x="63"/>
        <item m="1" x="83"/>
        <item m="1" x="90"/>
        <item m="1" x="97"/>
        <item m="1" x="55"/>
        <item m="1" x="27"/>
        <item m="1" x="85"/>
        <item m="1" x="6"/>
        <item m="1" x="59"/>
        <item m="1" x="2"/>
        <item m="1" x="44"/>
        <item m="1" x="39"/>
        <item m="1" x="26"/>
        <item m="1" x="36"/>
        <item m="1" x="58"/>
        <item m="1" x="34"/>
        <item m="1" x="80"/>
        <item m="1" x="37"/>
        <item m="1" x="3"/>
        <item m="1" x="5"/>
        <item m="1" x="60"/>
        <item m="1" x="17"/>
        <item m="1" x="8"/>
        <item m="1" x="13"/>
        <item m="1" x="95"/>
        <item m="1" x="19"/>
        <item m="1" x="68"/>
        <item m="1" x="96"/>
        <item m="1" x="12"/>
        <item m="1" x="88"/>
        <item m="1" x="91"/>
        <item m="1" x="77"/>
        <item m="1" x="28"/>
        <item m="1" x="79"/>
        <item m="1" x="64"/>
        <item m="1" x="66"/>
        <item m="1" x="102"/>
        <item m="1" x="16"/>
        <item m="1" x="73"/>
        <item m="1" x="57"/>
        <item m="1" x="24"/>
        <item m="1" x="25"/>
        <item m="1" x="43"/>
        <item m="1" x="41"/>
        <item m="1" x="7"/>
        <item m="1" x="101"/>
        <item m="1" x="42"/>
        <item m="1" x="52"/>
        <item m="1" x="71"/>
        <item m="1" x="20"/>
        <item m="1" x="9"/>
        <item m="1" x="86"/>
        <item m="1" x="29"/>
        <item m="1" x="22"/>
        <item m="1" x="1"/>
        <item m="1" x="54"/>
        <item m="1" x="51"/>
        <item m="1" x="53"/>
        <item m="1" x="14"/>
        <item m="1" x="50"/>
        <item m="1" x="99"/>
        <item m="1" x="65"/>
        <item m="1" x="45"/>
        <item m="1" x="70"/>
        <item m="1" x="78"/>
        <item m="1" x="82"/>
        <item m="1" x="40"/>
        <item m="1" x="4"/>
        <item m="1" x="33"/>
        <item m="1" x="61"/>
        <item m="1" x="10"/>
        <item m="1" x="11"/>
        <item m="1" x="76"/>
        <item m="1" x="72"/>
        <item m="1" x="81"/>
        <item m="1" x="89"/>
        <item m="1" x="100"/>
        <item m="1" x="84"/>
        <item m="1" x="87"/>
        <item m="1" x="62"/>
        <item m="1" x="32"/>
        <item m="1" x="18"/>
        <item m="1" x="49"/>
        <item m="1" x="103"/>
        <item m="1" x="104"/>
        <item m="1" x="47"/>
        <item m="1" x="69"/>
        <item m="1" x="48"/>
        <item m="1" x="75"/>
        <item m="1" x="67"/>
        <item m="1" x="15"/>
        <item m="1" x="92"/>
        <item m="1" x="21"/>
        <item m="1" x="46"/>
        <item m="1" x="94"/>
        <item m="1" x="23"/>
        <item m="1" x="30"/>
        <item m="1" x="98"/>
        <item m="1" x="38"/>
        <item m="1" x="31"/>
        <item m="1" x="35"/>
        <item m="1" x="93"/>
        <item m="1" x="74"/>
        <item x="0"/>
        <item t="default"/>
      </items>
    </pivotField>
    <pivotField dataField="1" showAll="0"/>
    <pivotField showAll="0"/>
  </pivotFields>
  <rowFields count="1">
    <field x="0"/>
  </rowFields>
  <rowItems count="2">
    <i>
      <x v="104"/>
    </i>
    <i t="grand">
      <x/>
    </i>
  </rowItems>
  <colItems count="1">
    <i/>
  </colItems>
  <dataFields count="1">
    <dataField name="Somme de TR" fld="1" baseField="0" baseItem="0"/>
  </dataField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Liste1" displayName="Liste1" ref="E8:G139" totalsRowShown="0" dataDxfId="3">
  <autoFilter ref="E8:G139"/>
  <sortState ref="E9:G140">
    <sortCondition ref="E8:E140"/>
  </sortState>
  <tableColumns count="3">
    <tableColumn id="1" name="Nom" dataDxfId="2"/>
    <tableColumn id="2" name="TR" dataDxfId="1"/>
    <tableColumn id="3" name="motif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9"/>
  <sheetViews>
    <sheetView workbookViewId="0">
      <selection activeCell="A27" sqref="A27"/>
    </sheetView>
  </sheetViews>
  <sheetFormatPr defaultColWidth="11.42578125" defaultRowHeight="12.75"/>
  <cols>
    <col min="1" max="1" width="22.7109375" bestFit="1" customWidth="1"/>
    <col min="2" max="2" width="13.28515625" bestFit="1" customWidth="1"/>
    <col min="3" max="3" width="10.5703125" bestFit="1" customWidth="1"/>
    <col min="4" max="4" width="27" style="1" bestFit="1" customWidth="1"/>
    <col min="5" max="5" width="9.28515625" style="1" bestFit="1" customWidth="1"/>
    <col min="6" max="6" width="11.140625" bestFit="1" customWidth="1"/>
    <col min="7" max="7" width="36" bestFit="1" customWidth="1"/>
  </cols>
  <sheetData>
    <row r="1" spans="1:9" ht="13.5" thickBot="1">
      <c r="A1" s="2" t="s">
        <v>3</v>
      </c>
      <c r="B1" s="3" t="s">
        <v>20</v>
      </c>
      <c r="C1" s="4" t="s">
        <v>0</v>
      </c>
      <c r="D1" s="5" t="s">
        <v>2</v>
      </c>
      <c r="E1" s="5" t="s">
        <v>37</v>
      </c>
      <c r="F1" s="4" t="s">
        <v>1</v>
      </c>
    </row>
    <row r="2" spans="1:9" ht="15">
      <c r="A2" s="77" t="s">
        <v>42</v>
      </c>
      <c r="B2" s="77" t="s">
        <v>51</v>
      </c>
      <c r="C2" s="58">
        <v>22</v>
      </c>
      <c r="D2" s="26">
        <f>SUMPRODUCT((Details!$A$2:$A$179=A2)*(Details!$K$2:$K$179))</f>
        <v>11</v>
      </c>
      <c r="E2" s="78" t="str">
        <f>IF(COUNTIF('NDF 05'!A:A,'TR XXX 2015'!A2),VLOOKUP('TR XXX 2015'!A2,'NDF 05'!A:B,2,0),"0")</f>
        <v>0</v>
      </c>
      <c r="F2" s="58">
        <f t="shared" ref="F2:F9" si="0">C2-D2-E2</f>
        <v>11</v>
      </c>
    </row>
    <row r="3" spans="1:9" ht="15">
      <c r="A3" s="17" t="s">
        <v>43</v>
      </c>
      <c r="B3" s="17" t="s">
        <v>51</v>
      </c>
      <c r="C3" s="57">
        <v>22</v>
      </c>
      <c r="D3" s="26">
        <f>SUMPRODUCT((Details!$A$2:$A$179=A3)*(Details!$K$2:$K$179))</f>
        <v>11</v>
      </c>
      <c r="E3" s="79" t="str">
        <f>IF(COUNTIF('NDF 05'!A:A,'TR XXX 2015'!A3),VLOOKUP('TR XXX 2015'!A3,'NDF 05'!A:B,2,0),"0")</f>
        <v>0</v>
      </c>
      <c r="F3" s="58">
        <f t="shared" si="0"/>
        <v>11</v>
      </c>
      <c r="G3" s="12"/>
    </row>
    <row r="4" spans="1:9" ht="15">
      <c r="A4" s="17" t="s">
        <v>44</v>
      </c>
      <c r="B4" s="17" t="s">
        <v>51</v>
      </c>
      <c r="C4" s="57">
        <v>22</v>
      </c>
      <c r="D4" s="26">
        <f>SUMPRODUCT((Details!$A$2:$A$179=A4)*(Details!$K$2:$K$179))</f>
        <v>9</v>
      </c>
      <c r="E4" s="79" t="str">
        <f>IF(COUNTIF('NDF 05'!A:A,'TR XXX 2015'!A4),VLOOKUP('TR XXX 2015'!A4,'NDF 05'!A:B,2,0),"0")</f>
        <v>0</v>
      </c>
      <c r="F4" s="58">
        <f t="shared" ref="F4" si="1">C4-D4-E4</f>
        <v>13</v>
      </c>
    </row>
    <row r="5" spans="1:9" s="12" customFormat="1" ht="15">
      <c r="A5" s="17" t="s">
        <v>45</v>
      </c>
      <c r="B5" s="17" t="s">
        <v>51</v>
      </c>
      <c r="C5" s="57">
        <v>22</v>
      </c>
      <c r="D5" s="26">
        <f>SUMPRODUCT((Details!$A$2:$A$179=A5)*(Details!$K$2:$K$179))</f>
        <v>3</v>
      </c>
      <c r="E5" s="26" t="str">
        <f>IF(COUNTIF('NDF 05'!A:A,'TR XXX 2015'!A5),VLOOKUP('TR XXX 2015'!A5,'NDF 05'!A:B,2,0),"0")</f>
        <v>0</v>
      </c>
      <c r="F5" s="58">
        <f t="shared" si="0"/>
        <v>19</v>
      </c>
      <c r="G5"/>
    </row>
    <row r="6" spans="1:9" ht="16.5">
      <c r="A6" s="80" t="s">
        <v>46</v>
      </c>
      <c r="B6" s="80" t="s">
        <v>51</v>
      </c>
      <c r="C6" s="57">
        <v>22</v>
      </c>
      <c r="D6" s="26">
        <f>SUMPRODUCT((Details!$A$2:$A$179=A6)*(Details!$K$2:$K$179))</f>
        <v>5</v>
      </c>
      <c r="E6" s="26" t="str">
        <f>IF(COUNTIF('NDF 05'!A:A,'TR XXX 2015'!A6),VLOOKUP('TR XXX 2015'!A6,'NDF 05'!A:B,2,0),"0")</f>
        <v>0</v>
      </c>
      <c r="F6" s="58">
        <f t="shared" si="0"/>
        <v>17</v>
      </c>
      <c r="G6" s="14"/>
      <c r="H6" s="9"/>
      <c r="I6" s="10"/>
    </row>
    <row r="7" spans="1:9" ht="15">
      <c r="A7" s="17" t="s">
        <v>47</v>
      </c>
      <c r="B7" s="17" t="s">
        <v>51</v>
      </c>
      <c r="C7" s="57">
        <v>22</v>
      </c>
      <c r="D7" s="26">
        <f>SUMPRODUCT((Details!$A$2:$A$179=A7)*(Details!$K$2:$K$179))</f>
        <v>1</v>
      </c>
      <c r="E7" s="26" t="str">
        <f>IF(COUNTIF('NDF 05'!A:A,'TR XXX 2015'!A7),VLOOKUP('TR XXX 2015'!A7,'NDF 05'!A:B,2,0),"0")</f>
        <v>0</v>
      </c>
      <c r="F7" s="58">
        <f t="shared" si="0"/>
        <v>21</v>
      </c>
      <c r="H7" s="8"/>
    </row>
    <row r="8" spans="1:9" s="14" customFormat="1" ht="15">
      <c r="A8" s="17" t="s">
        <v>48</v>
      </c>
      <c r="B8" s="17" t="s">
        <v>51</v>
      </c>
      <c r="C8" s="57">
        <v>22</v>
      </c>
      <c r="D8" s="26">
        <f>SUMPRODUCT((Details!$A$2:$A$179=A8)*(Details!$K$2:$K$179))</f>
        <v>4</v>
      </c>
      <c r="E8" s="26" t="str">
        <f>IF(COUNTIF('NDF 05'!A:A,'TR XXX 2015'!A8),VLOOKUP('TR XXX 2015'!A8,'NDF 05'!A:B,2,0),"0")</f>
        <v>0</v>
      </c>
      <c r="F8" s="58">
        <v>0</v>
      </c>
      <c r="G8"/>
      <c r="H8" s="16"/>
    </row>
    <row r="9" spans="1:9" ht="15">
      <c r="A9" s="17" t="s">
        <v>49</v>
      </c>
      <c r="B9" s="17" t="s">
        <v>51</v>
      </c>
      <c r="C9" s="57">
        <v>22</v>
      </c>
      <c r="D9" s="26">
        <f>SUMPRODUCT((Details!$A$2:$A$179=A9)*(Details!$K$2:$K$179))</f>
        <v>1</v>
      </c>
      <c r="E9" s="26" t="str">
        <f>IF(COUNTIF('NDF 05'!A:A,'TR XXX 2015'!A9),VLOOKUP('TR XXX 2015'!A9,'NDF 05'!A:B,2,0),"0")</f>
        <v>0</v>
      </c>
      <c r="F9" s="58">
        <f t="shared" si="0"/>
        <v>21</v>
      </c>
    </row>
    <row r="10" spans="1:9" ht="15">
      <c r="A10" s="17" t="s">
        <v>50</v>
      </c>
      <c r="B10" s="17" t="s">
        <v>51</v>
      </c>
      <c r="C10" s="57">
        <v>22</v>
      </c>
      <c r="D10" s="26">
        <f>SUMPRODUCT((Details!$A$2:$A$179=A10)*(Details!$K$2:$K$179))</f>
        <v>3</v>
      </c>
      <c r="E10" s="26" t="str">
        <f>IF(COUNTIF('NDF 05'!A:A,'TR XXX 2015'!A10),VLOOKUP('TR XXX 2015'!A10,'NDF 05'!A:B,2,0),"0")</f>
        <v>0</v>
      </c>
      <c r="F10" s="58">
        <f>C10-D10-E10</f>
        <v>19</v>
      </c>
    </row>
    <row r="11" spans="1:9" ht="15">
      <c r="A11" s="23"/>
      <c r="B11" s="23"/>
      <c r="C11" s="24"/>
      <c r="D11" s="25">
        <f>SUM(D2:D10)</f>
        <v>48</v>
      </c>
      <c r="E11" s="25">
        <f>SUM(E2:E10)</f>
        <v>0</v>
      </c>
      <c r="F11" s="24"/>
    </row>
    <row r="12" spans="1:9" ht="13.5" thickBot="1">
      <c r="E12" s="18"/>
    </row>
    <row r="13" spans="1:9" ht="17.25" thickBot="1">
      <c r="A13" s="6"/>
      <c r="B13" s="76" t="s">
        <v>4</v>
      </c>
      <c r="C13" s="76"/>
      <c r="D13" s="76"/>
      <c r="E13" s="76"/>
      <c r="F13" s="13">
        <f>SUMIF(F2:F10,"&gt;0")</f>
        <v>132</v>
      </c>
    </row>
    <row r="16" spans="1:9">
      <c r="D16" s="15"/>
      <c r="F16" s="11"/>
    </row>
    <row r="17" spans="6:6">
      <c r="F17">
        <f>F13*8.8</f>
        <v>1161.6000000000001</v>
      </c>
    </row>
    <row r="18" spans="6:6">
      <c r="F18" s="7"/>
    </row>
    <row r="19" spans="6:6">
      <c r="F19" s="7"/>
    </row>
  </sheetData>
  <autoFilter ref="A1:J12">
    <filterColumn colId="7" showButton="0"/>
    <filterColumn colId="8" showButton="0"/>
  </autoFilter>
  <mergeCells count="1">
    <mergeCell ref="B13:E13"/>
  </mergeCells>
  <phoneticPr fontId="17" type="noConversion"/>
  <pageMargins left="0.22" right="0.17" top="0.24" bottom="0.34" header="0.17" footer="0.16"/>
  <pageSetup paperSize="9" scale="8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M60"/>
  <sheetViews>
    <sheetView tabSelected="1" workbookViewId="0">
      <pane xSplit="3" topLeftCell="D1" activePane="topRight" state="frozen"/>
      <selection pane="topRight" activeCell="A3" sqref="A3"/>
    </sheetView>
  </sheetViews>
  <sheetFormatPr defaultColWidth="9.140625" defaultRowHeight="12.75"/>
  <cols>
    <col min="1" max="1" width="16.85546875" bestFit="1" customWidth="1"/>
    <col min="2" max="2" width="12.28515625" customWidth="1"/>
    <col min="3" max="3" width="8.5703125" hidden="1" customWidth="1"/>
    <col min="4" max="4" width="25" bestFit="1" customWidth="1"/>
    <col min="5" max="5" width="12" bestFit="1" customWidth="1"/>
    <col min="6" max="6" width="17.42578125" customWidth="1"/>
    <col min="7" max="7" width="18.28515625" customWidth="1"/>
    <col min="8" max="8" width="18" bestFit="1" customWidth="1"/>
    <col min="9" max="9" width="12" bestFit="1" customWidth="1"/>
    <col min="10" max="10" width="22.85546875" style="21" bestFit="1" customWidth="1"/>
    <col min="11" max="11" width="20" style="29" bestFit="1" customWidth="1"/>
    <col min="12" max="16384" width="9.140625" style="20"/>
  </cols>
  <sheetData>
    <row r="1" spans="1:13">
      <c r="A1" s="19" t="s">
        <v>5</v>
      </c>
      <c r="B1" s="19" t="s">
        <v>7</v>
      </c>
      <c r="C1" s="19" t="s">
        <v>8</v>
      </c>
      <c r="D1" s="19" t="s">
        <v>9</v>
      </c>
      <c r="E1" s="19" t="s">
        <v>10</v>
      </c>
      <c r="F1" s="19" t="s">
        <v>11</v>
      </c>
      <c r="G1" s="19" t="s">
        <v>12</v>
      </c>
      <c r="H1" s="19" t="s">
        <v>13</v>
      </c>
      <c r="I1" s="19" t="s">
        <v>14</v>
      </c>
      <c r="J1" s="22" t="s">
        <v>30</v>
      </c>
      <c r="K1" s="28" t="s">
        <v>29</v>
      </c>
    </row>
    <row r="2" spans="1:13">
      <c r="A2" s="81" t="s">
        <v>42</v>
      </c>
      <c r="B2" s="59" t="s">
        <v>21</v>
      </c>
      <c r="C2" s="59"/>
      <c r="D2" s="59" t="s">
        <v>18</v>
      </c>
      <c r="E2" s="59" t="s">
        <v>17</v>
      </c>
      <c r="F2" s="61">
        <v>42096.375</v>
      </c>
      <c r="G2" s="61">
        <v>42096.5</v>
      </c>
      <c r="H2" s="60">
        <v>0.5</v>
      </c>
      <c r="I2" s="60" t="s">
        <v>16</v>
      </c>
      <c r="J2" s="67">
        <f>IF(SUMPRODUCT(($A$2:$A$28=A2)*($B$2:$B$28=B2)*($H$2:$H$28)*(INT($F$2:$F$28)=INT(F2)))=0.5,1,H2)</f>
        <v>1</v>
      </c>
      <c r="K2" s="68">
        <f t="shared" ref="K2:K14" si="0">IF(J2&gt;1,ROUND(J2,0),J2)</f>
        <v>1</v>
      </c>
    </row>
    <row r="3" spans="1:13">
      <c r="A3" s="81" t="s">
        <v>42</v>
      </c>
      <c r="B3" s="59" t="s">
        <v>21</v>
      </c>
      <c r="C3" s="59"/>
      <c r="D3" s="59" t="s">
        <v>6</v>
      </c>
      <c r="E3" s="59" t="s">
        <v>15</v>
      </c>
      <c r="F3" s="61">
        <v>42107.375</v>
      </c>
      <c r="G3" s="61">
        <v>42108.75</v>
      </c>
      <c r="H3" s="60">
        <v>2</v>
      </c>
      <c r="I3" s="60" t="s">
        <v>16</v>
      </c>
      <c r="J3" s="67">
        <f>IF(SUMPRODUCT(($A$2:$A$28=A3)*($B$2:$B$28=B3)*($H$2:$H$28)*(INT($F$2:$F$28)=INT(F3)))=0.5,1,H3)</f>
        <v>2</v>
      </c>
      <c r="K3" s="68">
        <f t="shared" si="0"/>
        <v>2</v>
      </c>
    </row>
    <row r="4" spans="1:13">
      <c r="A4" s="81" t="s">
        <v>42</v>
      </c>
      <c r="B4" s="59" t="s">
        <v>21</v>
      </c>
      <c r="C4" s="59"/>
      <c r="D4" s="59" t="s">
        <v>18</v>
      </c>
      <c r="E4" s="59" t="s">
        <v>17</v>
      </c>
      <c r="F4" s="61">
        <v>42109.375</v>
      </c>
      <c r="G4" s="61">
        <v>42114.75</v>
      </c>
      <c r="H4" s="60">
        <v>4</v>
      </c>
      <c r="I4" s="60" t="s">
        <v>16</v>
      </c>
      <c r="J4" s="67">
        <f>IF(SUMPRODUCT(($A$2:$A$28=A4)*($B$2:$B$28=B4)*($H$2:$H$28)*(INT($F$2:$F$28)=INT(F4)))=0.5,1,H4)</f>
        <v>4</v>
      </c>
      <c r="K4" s="68">
        <f t="shared" si="0"/>
        <v>4</v>
      </c>
    </row>
    <row r="5" spans="1:13">
      <c r="A5" s="81" t="s">
        <v>42</v>
      </c>
      <c r="B5" s="59" t="s">
        <v>21</v>
      </c>
      <c r="C5" s="59"/>
      <c r="D5" s="59" t="s">
        <v>18</v>
      </c>
      <c r="E5" s="59" t="s">
        <v>17</v>
      </c>
      <c r="F5" s="61">
        <v>42121.375</v>
      </c>
      <c r="G5" s="61">
        <v>42124.75</v>
      </c>
      <c r="H5" s="60">
        <v>4</v>
      </c>
      <c r="I5" s="60" t="s">
        <v>16</v>
      </c>
      <c r="J5" s="67">
        <f>IF(SUMPRODUCT(($A$2:$A$28=A5)*($B$2:$B$28=B5)*($H$2:$H$28)*(INT($F$2:$F$28)=INT(F5)))=0.5,1,H5)</f>
        <v>4</v>
      </c>
      <c r="K5" s="68">
        <f t="shared" si="0"/>
        <v>4</v>
      </c>
    </row>
    <row r="6" spans="1:13">
      <c r="A6" s="81" t="s">
        <v>43</v>
      </c>
      <c r="B6" s="59" t="s">
        <v>22</v>
      </c>
      <c r="C6" s="59"/>
      <c r="D6" s="59" t="s">
        <v>6</v>
      </c>
      <c r="E6" s="59" t="s">
        <v>15</v>
      </c>
      <c r="F6" s="61">
        <v>42111.583333333336</v>
      </c>
      <c r="G6" s="61">
        <v>42111.75</v>
      </c>
      <c r="H6" s="60">
        <v>0.5</v>
      </c>
      <c r="I6" s="60" t="s">
        <v>16</v>
      </c>
      <c r="J6" s="67">
        <f>IF(SUMPRODUCT(($A$2:$A$28=A6)*($B$2:$B$28=B6)*($H$2:$H$28)*(INT($F$2:$F$28)=INT(F6)))=0.5,1,H6)</f>
        <v>1</v>
      </c>
      <c r="K6" s="68">
        <f t="shared" si="0"/>
        <v>1</v>
      </c>
    </row>
    <row r="7" spans="1:13">
      <c r="A7" s="82" t="s">
        <v>43</v>
      </c>
      <c r="B7" s="72" t="s">
        <v>22</v>
      </c>
      <c r="C7" s="72"/>
      <c r="D7" s="72" t="s">
        <v>18</v>
      </c>
      <c r="E7" s="72" t="s">
        <v>17</v>
      </c>
      <c r="F7" s="73">
        <v>42114.375</v>
      </c>
      <c r="G7" s="73">
        <v>42124.604166666664</v>
      </c>
      <c r="H7" s="74">
        <v>8.5</v>
      </c>
      <c r="I7" s="74" t="s">
        <v>16</v>
      </c>
      <c r="J7" s="75">
        <f>IF(SUMPRODUCT(($A$2:$A$28=A7)*($B$2:$B$28=B7)*($H$2:$H$28)*(INT($F$2:$F$28)=INT(F7)))=0.5,1,H7)</f>
        <v>8.5</v>
      </c>
      <c r="K7" s="84">
        <f t="shared" si="0"/>
        <v>9</v>
      </c>
      <c r="L7" s="20" t="s">
        <v>52</v>
      </c>
    </row>
    <row r="8" spans="1:13">
      <c r="A8" s="82" t="s">
        <v>43</v>
      </c>
      <c r="B8" s="72" t="s">
        <v>22</v>
      </c>
      <c r="C8" s="72"/>
      <c r="D8" s="72" t="s">
        <v>6</v>
      </c>
      <c r="E8" s="72" t="s">
        <v>15</v>
      </c>
      <c r="F8" s="73">
        <v>42124.604166666664</v>
      </c>
      <c r="G8" s="73">
        <v>42124.75</v>
      </c>
      <c r="H8" s="74">
        <v>0.5</v>
      </c>
      <c r="I8" s="74" t="s">
        <v>16</v>
      </c>
      <c r="J8" s="75">
        <f>IF(SUMPRODUCT(($A$2:$A$28=A8)*($B$2:$B$28=B8)*($H$2:$H$28)*(INT($F$2:$F$28)=INT(F8)))=0.5,1,H8)</f>
        <v>1</v>
      </c>
      <c r="K8" s="84">
        <f t="shared" si="0"/>
        <v>1</v>
      </c>
    </row>
    <row r="9" spans="1:13" s="62" customFormat="1">
      <c r="A9" s="81" t="s">
        <v>44</v>
      </c>
      <c r="B9" s="59" t="s">
        <v>23</v>
      </c>
      <c r="C9" s="59"/>
      <c r="D9" s="59" t="s">
        <v>18</v>
      </c>
      <c r="E9" s="59" t="s">
        <v>17</v>
      </c>
      <c r="F9" s="61">
        <v>42114.375</v>
      </c>
      <c r="G9" s="61">
        <v>42124.999305555553</v>
      </c>
      <c r="H9" s="60">
        <v>9</v>
      </c>
      <c r="I9" s="60" t="s">
        <v>16</v>
      </c>
      <c r="J9" s="67">
        <f>IF(SUMPRODUCT(($A$2:$A$28=A9)*($B$2:$B$28=B9)*($H$2:$H$28)*(INT($F$2:$F$28)=INT(F9)))=0.5,1,H9)</f>
        <v>9</v>
      </c>
      <c r="K9" s="68">
        <f t="shared" si="0"/>
        <v>9</v>
      </c>
      <c r="L9" s="20"/>
      <c r="M9" s="20"/>
    </row>
    <row r="10" spans="1:13" s="62" customFormat="1">
      <c r="A10" s="81" t="s">
        <v>45</v>
      </c>
      <c r="B10" s="59" t="s">
        <v>24</v>
      </c>
      <c r="C10" s="59"/>
      <c r="D10" s="59" t="s">
        <v>26</v>
      </c>
      <c r="E10" s="59" t="s">
        <v>15</v>
      </c>
      <c r="F10" s="61">
        <v>42110.375</v>
      </c>
      <c r="G10" s="61">
        <v>42111.75</v>
      </c>
      <c r="H10" s="60">
        <v>2</v>
      </c>
      <c r="I10" s="60" t="s">
        <v>16</v>
      </c>
      <c r="J10" s="67">
        <f>IF(SUMPRODUCT(($A$2:$A$28=A10)*($B$2:$B$28=B10)*($H$2:$H$28)*(INT($F$2:$F$28)=INT(F10)))=0.5,1,H10)</f>
        <v>2</v>
      </c>
      <c r="K10" s="68">
        <f t="shared" si="0"/>
        <v>2</v>
      </c>
      <c r="L10" s="20"/>
      <c r="M10" s="20"/>
    </row>
    <row r="11" spans="1:13">
      <c r="A11" s="81" t="s">
        <v>45</v>
      </c>
      <c r="B11" s="59" t="s">
        <v>24</v>
      </c>
      <c r="C11" s="59"/>
      <c r="D11" s="59" t="s">
        <v>6</v>
      </c>
      <c r="E11" s="59" t="s">
        <v>15</v>
      </c>
      <c r="F11" s="61">
        <v>42124.375</v>
      </c>
      <c r="G11" s="61">
        <v>42124.75</v>
      </c>
      <c r="H11" s="60">
        <v>1</v>
      </c>
      <c r="I11" s="60" t="s">
        <v>16</v>
      </c>
      <c r="J11" s="67">
        <f>IF(SUMPRODUCT(($A$2:$A$28=A11)*($B$2:$B$28=B11)*($H$2:$H$28)*(INT($F$2:$F$28)=INT(F11)))=0.5,1,H11)</f>
        <v>1</v>
      </c>
      <c r="K11" s="68">
        <f t="shared" si="0"/>
        <v>1</v>
      </c>
    </row>
    <row r="12" spans="1:13">
      <c r="A12" s="81" t="s">
        <v>46</v>
      </c>
      <c r="B12" s="59" t="s">
        <v>25</v>
      </c>
      <c r="C12" s="59"/>
      <c r="D12" s="59" t="s">
        <v>38</v>
      </c>
      <c r="E12" s="59" t="s">
        <v>15</v>
      </c>
      <c r="F12" s="61">
        <v>42096.375</v>
      </c>
      <c r="G12" s="61">
        <v>42097.75</v>
      </c>
      <c r="H12" s="60">
        <v>2</v>
      </c>
      <c r="I12" s="60" t="s">
        <v>16</v>
      </c>
      <c r="J12" s="67">
        <f>IF(SUMPRODUCT(($A$2:$A$28=A12)*($B$2:$B$28=B12)*($H$2:$H$28)*(INT($F$2:$F$28)=INT(F12)))=0.5,1,H12)</f>
        <v>2</v>
      </c>
      <c r="K12" s="68">
        <f t="shared" si="0"/>
        <v>2</v>
      </c>
    </row>
    <row r="13" spans="1:13">
      <c r="A13" s="82" t="s">
        <v>46</v>
      </c>
      <c r="B13" s="72" t="s">
        <v>25</v>
      </c>
      <c r="C13" s="72"/>
      <c r="D13" s="72" t="s">
        <v>38</v>
      </c>
      <c r="E13" s="72" t="s">
        <v>15</v>
      </c>
      <c r="F13" s="73">
        <v>42102.375</v>
      </c>
      <c r="G13" s="73">
        <v>42103.5</v>
      </c>
      <c r="H13" s="74">
        <v>1.5</v>
      </c>
      <c r="I13" s="74" t="s">
        <v>16</v>
      </c>
      <c r="J13" s="75">
        <f>IF(SUMPRODUCT(($A$2:$A$28=A13)*($B$2:$B$28=B13)*($H$2:$H$28)*(INT($F$2:$F$28)=INT(F13)))=0.5,1,H13)</f>
        <v>1.5</v>
      </c>
      <c r="K13" s="68">
        <f t="shared" si="0"/>
        <v>2</v>
      </c>
      <c r="L13" s="20" t="s">
        <v>54</v>
      </c>
    </row>
    <row r="14" spans="1:13">
      <c r="A14" s="82" t="s">
        <v>46</v>
      </c>
      <c r="B14" s="72" t="s">
        <v>25</v>
      </c>
      <c r="C14" s="72"/>
      <c r="D14" s="72" t="s">
        <v>19</v>
      </c>
      <c r="E14" s="72" t="s">
        <v>15</v>
      </c>
      <c r="F14" s="73">
        <v>42103.583333333336</v>
      </c>
      <c r="G14" s="73">
        <v>42103.75</v>
      </c>
      <c r="H14" s="74">
        <v>0.5</v>
      </c>
      <c r="I14" s="74" t="s">
        <v>16</v>
      </c>
      <c r="J14" s="75">
        <f>IF(SUMPRODUCT(($A$2:$A$28=A14)*($B$2:$B$28=B14)*($H$2:$H$28)*(INT($F$2:$F$28)=INT(F14)))=0.5,1,H14)</f>
        <v>1</v>
      </c>
      <c r="K14" s="68">
        <f t="shared" si="0"/>
        <v>1</v>
      </c>
    </row>
    <row r="15" spans="1:13">
      <c r="A15" s="83" t="s">
        <v>47</v>
      </c>
      <c r="B15" s="69" t="s">
        <v>28</v>
      </c>
      <c r="C15" s="69"/>
      <c r="D15" s="69" t="s">
        <v>6</v>
      </c>
      <c r="E15" s="69" t="s">
        <v>15</v>
      </c>
      <c r="F15" s="70">
        <v>42124.375</v>
      </c>
      <c r="G15" s="70">
        <v>42124.604166666664</v>
      </c>
      <c r="H15" s="71">
        <v>0.5</v>
      </c>
      <c r="I15" s="71" t="s">
        <v>16</v>
      </c>
      <c r="J15" s="22">
        <f>IF(SUMPRODUCT(($A$2:$A$28=A15)*($B$2:$B$28=B15)*($H$2:$H$28)*(INT($F$2:$F$28)=INT(F15)))=0.5,1,H15)</f>
        <v>0.5</v>
      </c>
      <c r="K15" s="68">
        <f t="shared" ref="K15:K18" si="1">IF(J15&gt;1,ROUND(J15,0),J15)</f>
        <v>0.5</v>
      </c>
      <c r="L15" s="20" t="s">
        <v>53</v>
      </c>
    </row>
    <row r="16" spans="1:13">
      <c r="A16" s="83" t="s">
        <v>47</v>
      </c>
      <c r="B16" s="69" t="s">
        <v>28</v>
      </c>
      <c r="C16" s="69"/>
      <c r="D16" s="69" t="s">
        <v>18</v>
      </c>
      <c r="E16" s="69" t="s">
        <v>17</v>
      </c>
      <c r="F16" s="70">
        <v>42124.604166666664</v>
      </c>
      <c r="G16" s="70">
        <v>42124.75</v>
      </c>
      <c r="H16" s="71">
        <v>0.5</v>
      </c>
      <c r="I16" s="71" t="s">
        <v>16</v>
      </c>
      <c r="J16" s="22">
        <f>IF(SUMPRODUCT(($A$2:$A$28=A16)*($B$2:$B$28=B16)*($H$2:$H$28)*(INT($F$2:$F$28)=INT(F16)))=0.5,1,H16)</f>
        <v>0.5</v>
      </c>
      <c r="K16" s="68">
        <f t="shared" si="1"/>
        <v>0.5</v>
      </c>
      <c r="L16" s="20" t="s">
        <v>53</v>
      </c>
    </row>
    <row r="17" spans="1:13">
      <c r="A17" s="82" t="s">
        <v>48</v>
      </c>
      <c r="B17" s="72" t="s">
        <v>39</v>
      </c>
      <c r="C17" s="72"/>
      <c r="D17" s="72" t="s">
        <v>6</v>
      </c>
      <c r="E17" s="72" t="s">
        <v>15</v>
      </c>
      <c r="F17" s="73">
        <v>42117.375</v>
      </c>
      <c r="G17" s="73">
        <v>42118.604166666664</v>
      </c>
      <c r="H17" s="74">
        <v>1.5</v>
      </c>
      <c r="I17" s="74" t="s">
        <v>16</v>
      </c>
      <c r="J17" s="75">
        <f>IF(SUMPRODUCT(($A$2:$A$28=A17)*($B$2:$B$28=B17)*($H$2:$H$28)*(INT($F$2:$F$28)=INT(F17)))=0.5,1,H17)</f>
        <v>1.5</v>
      </c>
      <c r="K17" s="68">
        <f t="shared" si="1"/>
        <v>2</v>
      </c>
      <c r="L17" s="20" t="s">
        <v>55</v>
      </c>
    </row>
    <row r="18" spans="1:13">
      <c r="A18" s="82" t="s">
        <v>48</v>
      </c>
      <c r="B18" s="72" t="s">
        <v>39</v>
      </c>
      <c r="C18" s="72"/>
      <c r="D18" s="72" t="s">
        <v>18</v>
      </c>
      <c r="E18" s="72" t="s">
        <v>17</v>
      </c>
      <c r="F18" s="73">
        <v>42118.604166666664</v>
      </c>
      <c r="G18" s="73">
        <v>42121.75</v>
      </c>
      <c r="H18" s="74">
        <v>1.5</v>
      </c>
      <c r="I18" s="74" t="s">
        <v>16</v>
      </c>
      <c r="J18" s="75">
        <f>IF(SUMPRODUCT(($A$2:$A$28=A18)*($B$2:$B$28=B18)*($H$2:$H$28)*(INT($F$2:$F$28)=INT(F18)))=0.5,1,H18)</f>
        <v>1.5</v>
      </c>
      <c r="K18" s="68">
        <f t="shared" si="1"/>
        <v>2</v>
      </c>
    </row>
    <row r="19" spans="1:13">
      <c r="A19" s="83" t="s">
        <v>49</v>
      </c>
      <c r="B19" s="69" t="s">
        <v>40</v>
      </c>
      <c r="C19" s="69"/>
      <c r="D19" s="69" t="s">
        <v>6</v>
      </c>
      <c r="E19" s="69" t="s">
        <v>15</v>
      </c>
      <c r="F19" s="70">
        <v>42121.375</v>
      </c>
      <c r="G19" s="70">
        <v>42121.5</v>
      </c>
      <c r="H19" s="71">
        <v>0.5</v>
      </c>
      <c r="I19" s="71" t="s">
        <v>16</v>
      </c>
      <c r="J19" s="22">
        <f>IF(SUMPRODUCT(($A$2:$A$28=A19)*($B$2:$B$28=B19)*($H$2:$H$28)*(INT($F$2:$F$28)=INT(F19)))=0.5,1,H19)</f>
        <v>0.5</v>
      </c>
      <c r="K19" s="68">
        <f t="shared" ref="K19:K20" si="2">IF(J19&gt;1,ROUND(J19,0),J19)</f>
        <v>0.5</v>
      </c>
      <c r="L19" s="20" t="s">
        <v>53</v>
      </c>
    </row>
    <row r="20" spans="1:13">
      <c r="A20" s="83" t="s">
        <v>49</v>
      </c>
      <c r="B20" s="69" t="s">
        <v>40</v>
      </c>
      <c r="C20" s="69"/>
      <c r="D20" s="69" t="s">
        <v>6</v>
      </c>
      <c r="E20" s="69" t="s">
        <v>15</v>
      </c>
      <c r="F20" s="70">
        <v>42121.583333333336</v>
      </c>
      <c r="G20" s="70">
        <v>42121.75</v>
      </c>
      <c r="H20" s="71">
        <v>0.5</v>
      </c>
      <c r="I20" s="71" t="s">
        <v>16</v>
      </c>
      <c r="J20" s="22">
        <f>IF(SUMPRODUCT(($A$2:$A$28=A20)*($B$2:$B$28=B20)*($H$2:$H$28)*(INT($F$2:$F$28)=INT(F20)))=0.5,1,H20)</f>
        <v>0.5</v>
      </c>
      <c r="K20" s="68">
        <f t="shared" si="2"/>
        <v>0.5</v>
      </c>
      <c r="L20" s="20" t="s">
        <v>53</v>
      </c>
    </row>
    <row r="21" spans="1:13">
      <c r="A21" s="82" t="s">
        <v>50</v>
      </c>
      <c r="B21" s="72" t="s">
        <v>27</v>
      </c>
      <c r="C21" s="72"/>
      <c r="D21" s="72" t="s">
        <v>19</v>
      </c>
      <c r="E21" s="72" t="s">
        <v>15</v>
      </c>
      <c r="F21" s="73">
        <v>42121.354166666664</v>
      </c>
      <c r="G21" s="73">
        <v>42122.520833333336</v>
      </c>
      <c r="H21" s="74">
        <v>1.5</v>
      </c>
      <c r="I21" s="74" t="s">
        <v>16</v>
      </c>
      <c r="J21" s="75">
        <f>IF(SUMPRODUCT(($A$2:$A$28=A21)*($B$2:$B$28=B21)*($H$2:$H$28)*(INT($F$2:$F$28)=INT(F21)))=0.5,1,H21)</f>
        <v>1.5</v>
      </c>
      <c r="K21" s="68">
        <f t="shared" ref="K21:K22" si="3">IF(J21&gt;1,ROUND(J21,0),J21)</f>
        <v>2</v>
      </c>
      <c r="L21" s="20" t="s">
        <v>56</v>
      </c>
    </row>
    <row r="22" spans="1:13">
      <c r="A22" s="82" t="s">
        <v>50</v>
      </c>
      <c r="B22" s="72" t="s">
        <v>27</v>
      </c>
      <c r="C22" s="72"/>
      <c r="D22" s="72" t="s">
        <v>6</v>
      </c>
      <c r="E22" s="72" t="s">
        <v>15</v>
      </c>
      <c r="F22" s="73">
        <v>42122.5625</v>
      </c>
      <c r="G22" s="73">
        <v>42122.739583333336</v>
      </c>
      <c r="H22" s="74">
        <v>0.5</v>
      </c>
      <c r="I22" s="74" t="s">
        <v>16</v>
      </c>
      <c r="J22" s="75">
        <f>IF(SUMPRODUCT(($A$2:$A$28=A22)*($B$2:$B$28=B22)*($H$2:$H$28)*(INT($F$2:$F$28)=INT(F22)))=0.5,1,H22)</f>
        <v>1</v>
      </c>
      <c r="K22" s="68">
        <f t="shared" si="3"/>
        <v>1</v>
      </c>
    </row>
    <row r="23" spans="1:13">
      <c r="A23" s="59"/>
      <c r="B23" s="59"/>
      <c r="C23" s="59"/>
      <c r="D23" s="59"/>
      <c r="E23" s="59"/>
      <c r="F23" s="61"/>
      <c r="G23" s="61"/>
      <c r="H23" s="60"/>
      <c r="I23" s="60"/>
      <c r="J23" s="67">
        <f>IF(SUMPRODUCT(($A$2:$A$28=A23)*($B$2:$B$28=B23)*($H$2:$H$28)*(INT($F$2:$F$28)=INT(F23)))=0.5,1,H23)</f>
        <v>0</v>
      </c>
      <c r="K23" s="68">
        <f t="shared" ref="K23:K60" si="4">IF(J23&gt;1,ROUND(J23,0),J23)</f>
        <v>0</v>
      </c>
    </row>
    <row r="24" spans="1:13">
      <c r="A24" s="59"/>
      <c r="B24" s="59"/>
      <c r="C24" s="59"/>
      <c r="D24" s="59"/>
      <c r="E24" s="59"/>
      <c r="F24" s="61"/>
      <c r="G24" s="61"/>
      <c r="H24" s="60"/>
      <c r="I24" s="60"/>
      <c r="J24" s="67">
        <f>IF(SUMPRODUCT(($A$2:$A$28=A24)*($B$2:$B$28=B24)*($H$2:$H$28)*(INT($F$2:$F$28)=INT(F24)))=0.5,1,H24)</f>
        <v>0</v>
      </c>
      <c r="K24" s="68">
        <f t="shared" si="4"/>
        <v>0</v>
      </c>
    </row>
    <row r="25" spans="1:13">
      <c r="A25" s="59"/>
      <c r="B25" s="59"/>
      <c r="C25" s="59"/>
      <c r="D25" s="59"/>
      <c r="E25" s="59"/>
      <c r="F25" s="61"/>
      <c r="G25" s="61"/>
      <c r="H25" s="60"/>
      <c r="I25" s="60"/>
      <c r="J25" s="67">
        <f>IF(SUMPRODUCT(($A$2:$A$28=A25)*($B$2:$B$28=B25)*($H$2:$H$28)*(INT($F$2:$F$28)=INT(F25)))=0.5,1,H25)</f>
        <v>0</v>
      </c>
      <c r="K25" s="68">
        <f t="shared" si="4"/>
        <v>0</v>
      </c>
    </row>
    <row r="26" spans="1:13">
      <c r="A26" s="59"/>
      <c r="B26" s="59"/>
      <c r="C26" s="59"/>
      <c r="D26" s="59"/>
      <c r="E26" s="59"/>
      <c r="F26" s="61"/>
      <c r="G26" s="61"/>
      <c r="H26" s="60"/>
      <c r="I26" s="60"/>
      <c r="J26" s="67">
        <f>IF(SUMPRODUCT(($A$2:$A$28=A26)*($B$2:$B$28=B26)*($H$2:$H$28)*(INT($F$2:$F$28)=INT(F26)))=0.5,1,H26)</f>
        <v>0</v>
      </c>
      <c r="K26" s="68">
        <f t="shared" si="4"/>
        <v>0</v>
      </c>
    </row>
    <row r="27" spans="1:13">
      <c r="A27" s="59"/>
      <c r="B27" s="59"/>
      <c r="C27" s="59"/>
      <c r="D27" s="59"/>
      <c r="E27" s="59"/>
      <c r="F27" s="61"/>
      <c r="G27" s="61"/>
      <c r="H27" s="60"/>
      <c r="I27" s="60"/>
      <c r="J27" s="67">
        <f>IF(SUMPRODUCT(($A$2:$A$28=A27)*($B$2:$B$28=B27)*($H$2:$H$28)*(INT($F$2:$F$28)=INT(F27)))=0.5,1,H27)</f>
        <v>0</v>
      </c>
      <c r="K27" s="68">
        <f t="shared" si="4"/>
        <v>0</v>
      </c>
    </row>
    <row r="28" spans="1:13" s="62" customFormat="1">
      <c r="A28" s="63"/>
      <c r="B28" s="63"/>
      <c r="C28" s="63"/>
      <c r="D28" s="63"/>
      <c r="E28" s="63"/>
      <c r="F28" s="64"/>
      <c r="G28" s="66"/>
      <c r="H28" s="65"/>
      <c r="I28" s="65"/>
      <c r="J28" s="67">
        <f>IF(SUMPRODUCT(($A$2:$A$28=A28)*($B$2:$B$28=B28)*($H$2:$H$28)*(INT($F$2:$F$28)=INT(F28)))=0.5,1,H28)</f>
        <v>0</v>
      </c>
      <c r="K28" s="68">
        <f t="shared" si="4"/>
        <v>0</v>
      </c>
      <c r="L28" s="20"/>
      <c r="M28" s="20"/>
    </row>
    <row r="29" spans="1:13" s="62" customFormat="1">
      <c r="A29" s="63"/>
      <c r="B29" s="63"/>
      <c r="C29" s="63"/>
      <c r="D29" s="63"/>
      <c r="E29" s="63"/>
      <c r="F29" s="66"/>
      <c r="G29" s="64"/>
      <c r="H29" s="65"/>
      <c r="I29" s="65"/>
      <c r="J29" s="67">
        <f>IF(SUMPRODUCT(($A$2:$A$28=A29)*($B$2:$B$28=B29)*($H$2:$H$28)*(INT($F$2:$F$28)=INT(F29)))=0.5,1,H29)</f>
        <v>0</v>
      </c>
      <c r="K29" s="68">
        <f t="shared" si="4"/>
        <v>0</v>
      </c>
      <c r="L29" s="20"/>
      <c r="M29" s="20"/>
    </row>
    <row r="30" spans="1:13">
      <c r="A30" s="59"/>
      <c r="B30" s="59"/>
      <c r="C30" s="59"/>
      <c r="D30" s="59"/>
      <c r="E30" s="59"/>
      <c r="F30" s="61"/>
      <c r="G30" s="61"/>
      <c r="H30" s="60"/>
      <c r="I30" s="60"/>
      <c r="J30" s="67">
        <f>IF(SUMPRODUCT(($A$2:$A$28=A30)*($B$2:$B$28=B30)*($H$2:$H$28)*(INT($F$2:$F$28)=INT(F30)))=0.5,1,H30)</f>
        <v>0</v>
      </c>
      <c r="K30" s="68">
        <f t="shared" si="4"/>
        <v>0</v>
      </c>
    </row>
    <row r="31" spans="1:13">
      <c r="A31" s="59"/>
      <c r="B31" s="59"/>
      <c r="C31" s="59"/>
      <c r="D31" s="59"/>
      <c r="E31" s="59"/>
      <c r="F31" s="61"/>
      <c r="G31" s="61"/>
      <c r="H31" s="60"/>
      <c r="I31" s="60"/>
      <c r="J31" s="67">
        <f>IF(SUMPRODUCT(($A$2:$A$28=A31)*($B$2:$B$28=B31)*($H$2:$H$28)*(INT($F$2:$F$28)=INT(F31)))=0.5,1,H31)</f>
        <v>0</v>
      </c>
      <c r="K31" s="68">
        <f t="shared" si="4"/>
        <v>0</v>
      </c>
    </row>
    <row r="32" spans="1:13">
      <c r="A32" s="59"/>
      <c r="B32" s="59"/>
      <c r="C32" s="59"/>
      <c r="D32" s="59"/>
      <c r="E32" s="59"/>
      <c r="F32" s="61"/>
      <c r="G32" s="61"/>
      <c r="H32" s="60"/>
      <c r="I32" s="60"/>
      <c r="J32" s="67">
        <f>IF(SUMPRODUCT(($A$2:$A$28=A32)*($B$2:$B$28=B32)*($H$2:$H$28)*(INT($F$2:$F$28)=INT(F32)))=0.5,1,H32)</f>
        <v>0</v>
      </c>
      <c r="K32" s="68">
        <f t="shared" si="4"/>
        <v>0</v>
      </c>
    </row>
    <row r="33" spans="1:13">
      <c r="A33" s="59"/>
      <c r="B33" s="59"/>
      <c r="C33" s="59"/>
      <c r="D33" s="59"/>
      <c r="E33" s="59"/>
      <c r="F33" s="61"/>
      <c r="G33" s="61"/>
      <c r="H33" s="60"/>
      <c r="I33" s="60"/>
      <c r="J33" s="67">
        <f>IF(SUMPRODUCT(($A$2:$A$28=A33)*($B$2:$B$28=B33)*($H$2:$H$28)*(INT($F$2:$F$28)=INT(F33)))=0.5,1,H33)</f>
        <v>0</v>
      </c>
      <c r="K33" s="68">
        <f t="shared" si="4"/>
        <v>0</v>
      </c>
    </row>
    <row r="34" spans="1:13">
      <c r="A34" s="59"/>
      <c r="B34" s="59"/>
      <c r="C34" s="59"/>
      <c r="D34" s="59"/>
      <c r="E34" s="59"/>
      <c r="F34" s="61"/>
      <c r="G34" s="61"/>
      <c r="H34" s="60"/>
      <c r="I34" s="60"/>
      <c r="J34" s="67">
        <f>IF(SUMPRODUCT(($A$2:$A$28=A34)*($B$2:$B$28=B34)*($H$2:$H$28)*(INT($F$2:$F$28)=INT(F34)))=0.5,1,H34)</f>
        <v>0</v>
      </c>
      <c r="K34" s="68">
        <f t="shared" si="4"/>
        <v>0</v>
      </c>
    </row>
    <row r="35" spans="1:13">
      <c r="A35" s="59"/>
      <c r="B35" s="59"/>
      <c r="C35" s="59"/>
      <c r="D35" s="59"/>
      <c r="E35" s="59"/>
      <c r="F35" s="61"/>
      <c r="G35" s="61"/>
      <c r="H35" s="60"/>
      <c r="I35" s="60"/>
      <c r="J35" s="67">
        <f>IF(SUMPRODUCT(($A$2:$A$28=A35)*($B$2:$B$28=B35)*($H$2:$H$28)*(INT($F$2:$F$28)=INT(F35)))=0.5,1,H35)</f>
        <v>0</v>
      </c>
      <c r="K35" s="68">
        <f t="shared" si="4"/>
        <v>0</v>
      </c>
    </row>
    <row r="36" spans="1:13">
      <c r="A36" s="59"/>
      <c r="B36" s="59"/>
      <c r="C36" s="59"/>
      <c r="D36" s="59"/>
      <c r="E36" s="59"/>
      <c r="F36" s="61"/>
      <c r="G36" s="61"/>
      <c r="H36" s="60"/>
      <c r="I36" s="60"/>
      <c r="J36" s="67">
        <f>IF(SUMPRODUCT(($A$2:$A$28=A36)*($B$2:$B$28=B36)*($H$2:$H$28)*(INT($F$2:$F$28)=INT(F36)))=0.5,1,H36)</f>
        <v>0</v>
      </c>
      <c r="K36" s="68">
        <f t="shared" si="4"/>
        <v>0</v>
      </c>
    </row>
    <row r="37" spans="1:13" s="62" customFormat="1">
      <c r="A37" s="63"/>
      <c r="B37" s="63"/>
      <c r="C37" s="63"/>
      <c r="D37" s="63"/>
      <c r="E37" s="63"/>
      <c r="F37" s="64"/>
      <c r="G37" s="66"/>
      <c r="H37" s="65"/>
      <c r="I37" s="65"/>
      <c r="J37" s="67">
        <f>IF(SUMPRODUCT(($A$2:$A$28=A37)*($B$2:$B$28=B37)*($H$2:$H$28)*(INT($F$2:$F$28)=INT(F37)))=0.5,1,H37)</f>
        <v>0</v>
      </c>
      <c r="K37" s="68">
        <f t="shared" si="4"/>
        <v>0</v>
      </c>
      <c r="L37" s="20"/>
      <c r="M37" s="20"/>
    </row>
    <row r="38" spans="1:13" s="62" customFormat="1">
      <c r="A38" s="63"/>
      <c r="B38" s="63"/>
      <c r="C38" s="63"/>
      <c r="D38" s="63"/>
      <c r="E38" s="63"/>
      <c r="F38" s="66"/>
      <c r="G38" s="64"/>
      <c r="H38" s="65"/>
      <c r="I38" s="65"/>
      <c r="J38" s="67">
        <f>IF(SUMPRODUCT(($A$2:$A$28=A38)*($B$2:$B$28=B38)*($H$2:$H$28)*(INT($F$2:$F$28)=INT(F38)))=0.5,1,H38)</f>
        <v>0</v>
      </c>
      <c r="K38" s="68">
        <f t="shared" si="4"/>
        <v>0</v>
      </c>
      <c r="L38" s="20"/>
      <c r="M38" s="20"/>
    </row>
    <row r="39" spans="1:13">
      <c r="A39" s="59"/>
      <c r="B39" s="59"/>
      <c r="C39" s="59"/>
      <c r="D39" s="59"/>
      <c r="E39" s="59"/>
      <c r="F39" s="61"/>
      <c r="G39" s="61"/>
      <c r="H39" s="60"/>
      <c r="I39" s="60"/>
      <c r="J39" s="67">
        <f>IF(SUMPRODUCT(($A$2:$A$28=A39)*($B$2:$B$28=B39)*($H$2:$H$28)*(INT($F$2:$F$28)=INT(F39)))=0.5,1,H39)</f>
        <v>0</v>
      </c>
      <c r="K39" s="68">
        <f t="shared" si="4"/>
        <v>0</v>
      </c>
    </row>
    <row r="40" spans="1:13">
      <c r="A40" s="59"/>
      <c r="B40" s="59"/>
      <c r="C40" s="59"/>
      <c r="D40" s="59"/>
      <c r="E40" s="59"/>
      <c r="F40" s="61"/>
      <c r="G40" s="61"/>
      <c r="H40" s="60"/>
      <c r="I40" s="60"/>
      <c r="J40" s="67">
        <f>IF(SUMPRODUCT(($A$2:$A$28=A40)*($B$2:$B$28=B40)*($H$2:$H$28)*(INT($F$2:$F$28)=INT(F40)))=0.5,1,H40)</f>
        <v>0</v>
      </c>
      <c r="K40" s="68">
        <f t="shared" si="4"/>
        <v>0</v>
      </c>
    </row>
    <row r="41" spans="1:13">
      <c r="A41" s="59"/>
      <c r="B41" s="59"/>
      <c r="C41" s="59"/>
      <c r="D41" s="59"/>
      <c r="E41" s="59"/>
      <c r="F41" s="61"/>
      <c r="G41" s="61"/>
      <c r="H41" s="60"/>
      <c r="I41" s="60"/>
      <c r="J41" s="67">
        <f>IF(SUMPRODUCT(($A$2:$A$28=A41)*($B$2:$B$28=B41)*($H$2:$H$28)*(INT($F$2:$F$28)=INT(F41)))=0.5,1,H41)</f>
        <v>0</v>
      </c>
      <c r="K41" s="68">
        <f t="shared" si="4"/>
        <v>0</v>
      </c>
    </row>
    <row r="42" spans="1:13">
      <c r="A42" s="59"/>
      <c r="B42" s="59"/>
      <c r="C42" s="59"/>
      <c r="D42" s="59"/>
      <c r="E42" s="59"/>
      <c r="F42" s="61"/>
      <c r="G42" s="61"/>
      <c r="H42" s="60"/>
      <c r="I42" s="60"/>
      <c r="J42" s="67">
        <f>IF(SUMPRODUCT(($A$2:$A$28=A42)*($B$2:$B$28=B42)*($H$2:$H$28)*(INT($F$2:$F$28)=INT(F42)))=0.5,1,H42)</f>
        <v>0</v>
      </c>
      <c r="K42" s="68">
        <f t="shared" si="4"/>
        <v>0</v>
      </c>
    </row>
    <row r="43" spans="1:13">
      <c r="A43" s="59"/>
      <c r="B43" s="59"/>
      <c r="C43" s="59"/>
      <c r="D43" s="59"/>
      <c r="E43" s="59"/>
      <c r="F43" s="61"/>
      <c r="G43" s="61"/>
      <c r="H43" s="60"/>
      <c r="I43" s="60"/>
      <c r="J43" s="67">
        <f>IF(SUMPRODUCT(($A$2:$A$28=A43)*($B$2:$B$28=B43)*($H$2:$H$28)*(INT($F$2:$F$28)=INT(F43)))=0.5,1,H43)</f>
        <v>0</v>
      </c>
      <c r="K43" s="68">
        <f t="shared" si="4"/>
        <v>0</v>
      </c>
    </row>
    <row r="44" spans="1:13">
      <c r="A44" s="59"/>
      <c r="B44" s="59"/>
      <c r="C44" s="59"/>
      <c r="D44" s="59"/>
      <c r="E44" s="59"/>
      <c r="F44" s="61"/>
      <c r="G44" s="61"/>
      <c r="H44" s="60"/>
      <c r="I44" s="60"/>
      <c r="J44" s="67">
        <f>IF(SUMPRODUCT(($A$2:$A$28=A44)*($B$2:$B$28=B44)*($H$2:$H$28)*(INT($F$2:$F$28)=INT(F44)))=0.5,1,H44)</f>
        <v>0</v>
      </c>
      <c r="K44" s="68">
        <f t="shared" si="4"/>
        <v>0</v>
      </c>
    </row>
    <row r="45" spans="1:13">
      <c r="A45" s="59"/>
      <c r="B45" s="59"/>
      <c r="C45" s="59"/>
      <c r="D45" s="59"/>
      <c r="E45" s="59"/>
      <c r="F45" s="61"/>
      <c r="G45" s="61"/>
      <c r="H45" s="60"/>
      <c r="I45" s="60"/>
      <c r="J45" s="67">
        <f>IF(SUMPRODUCT(($A$2:$A$28=A45)*($B$2:$B$28=B45)*($H$2:$H$28)*(INT($F$2:$F$28)=INT(F45)))=0.5,1,H45)</f>
        <v>0</v>
      </c>
      <c r="K45" s="68">
        <f t="shared" si="4"/>
        <v>0</v>
      </c>
    </row>
    <row r="46" spans="1:13">
      <c r="A46" s="59"/>
      <c r="B46" s="59"/>
      <c r="C46" s="59"/>
      <c r="D46" s="59"/>
      <c r="E46" s="59"/>
      <c r="F46" s="61"/>
      <c r="G46" s="61"/>
      <c r="H46" s="60"/>
      <c r="I46" s="60"/>
      <c r="J46" s="67">
        <f>IF(SUMPRODUCT(($A$2:$A$28=A46)*($B$2:$B$28=B46)*($H$2:$H$28)*(INT($F$2:$F$28)=INT(F46)))=0.5,1,H46)</f>
        <v>0</v>
      </c>
      <c r="K46" s="68">
        <f t="shared" si="4"/>
        <v>0</v>
      </c>
    </row>
    <row r="47" spans="1:13">
      <c r="A47" s="59"/>
      <c r="B47" s="59"/>
      <c r="C47" s="59"/>
      <c r="D47" s="59"/>
      <c r="E47" s="59"/>
      <c r="F47" s="61"/>
      <c r="G47" s="61"/>
      <c r="H47" s="60"/>
      <c r="I47" s="60"/>
      <c r="J47" s="67">
        <f>IF(SUMPRODUCT(($A$2:$A$28=A47)*($B$2:$B$28=B47)*($H$2:$H$28)*(INT($F$2:$F$28)=INT(F47)))=0.5,1,H47)</f>
        <v>0</v>
      </c>
      <c r="K47" s="68">
        <f t="shared" si="4"/>
        <v>0</v>
      </c>
    </row>
    <row r="48" spans="1:13">
      <c r="A48" s="59"/>
      <c r="B48" s="59"/>
      <c r="C48" s="59"/>
      <c r="D48" s="59"/>
      <c r="E48" s="59"/>
      <c r="F48" s="61"/>
      <c r="G48" s="61"/>
      <c r="H48" s="60"/>
      <c r="I48" s="60"/>
      <c r="J48" s="67">
        <f>IF(SUMPRODUCT(($A$2:$A$28=A48)*($B$2:$B$28=B48)*($H$2:$H$28)*(INT($F$2:$F$28)=INT(F48)))=0.5,1,H48)</f>
        <v>0</v>
      </c>
      <c r="K48" s="68">
        <f t="shared" si="4"/>
        <v>0</v>
      </c>
    </row>
    <row r="49" spans="1:11">
      <c r="A49" s="59"/>
      <c r="B49" s="59"/>
      <c r="C49" s="59"/>
      <c r="D49" s="59"/>
      <c r="E49" s="59"/>
      <c r="F49" s="61"/>
      <c r="G49" s="61"/>
      <c r="H49" s="60"/>
      <c r="I49" s="60"/>
      <c r="J49" s="67">
        <f>IF(SUMPRODUCT(($A$2:$A$28=A49)*($B$2:$B$28=B49)*($H$2:$H$28)*(INT($F$2:$F$28)=INT(F49)))=0.5,1,H49)</f>
        <v>0</v>
      </c>
      <c r="K49" s="68">
        <f t="shared" si="4"/>
        <v>0</v>
      </c>
    </row>
    <row r="50" spans="1:11">
      <c r="A50" s="59"/>
      <c r="B50" s="59"/>
      <c r="C50" s="59"/>
      <c r="D50" s="59"/>
      <c r="E50" s="59"/>
      <c r="F50" s="61"/>
      <c r="G50" s="61"/>
      <c r="H50" s="60"/>
      <c r="I50" s="60"/>
      <c r="J50" s="67">
        <f>IF(SUMPRODUCT(($A$2:$A$28=A50)*($B$2:$B$28=B50)*($H$2:$H$28)*(INT($F$2:$F$28)=INT(F50)))=0.5,1,H50)</f>
        <v>0</v>
      </c>
      <c r="K50" s="68">
        <f t="shared" si="4"/>
        <v>0</v>
      </c>
    </row>
    <row r="51" spans="1:11">
      <c r="A51" s="59"/>
      <c r="B51" s="59"/>
      <c r="C51" s="59"/>
      <c r="D51" s="59"/>
      <c r="E51" s="59"/>
      <c r="F51" s="61"/>
      <c r="G51" s="61"/>
      <c r="H51" s="60"/>
      <c r="I51" s="60"/>
      <c r="J51" s="67">
        <f>IF(SUMPRODUCT(($A$2:$A$28=A51)*($B$2:$B$28=B51)*($H$2:$H$28)*(INT($F$2:$F$28)=INT(F51)))=0.5,1,H51)</f>
        <v>0</v>
      </c>
      <c r="K51" s="68">
        <f t="shared" si="4"/>
        <v>0</v>
      </c>
    </row>
    <row r="52" spans="1:11">
      <c r="A52" s="59"/>
      <c r="B52" s="59"/>
      <c r="C52" s="59"/>
      <c r="D52" s="59"/>
      <c r="E52" s="59"/>
      <c r="F52" s="61"/>
      <c r="G52" s="61"/>
      <c r="H52" s="60"/>
      <c r="I52" s="60"/>
      <c r="J52" s="67">
        <f>IF(SUMPRODUCT(($A$2:$A$28=A52)*($B$2:$B$28=B52)*($H$2:$H$28)*(INT($F$2:$F$28)=INT(F52)))=0.5,1,H52)</f>
        <v>0</v>
      </c>
      <c r="K52" s="68">
        <f t="shared" si="4"/>
        <v>0</v>
      </c>
    </row>
    <row r="53" spans="1:11">
      <c r="A53" s="59"/>
      <c r="B53" s="59"/>
      <c r="C53" s="59"/>
      <c r="D53" s="59"/>
      <c r="E53" s="59"/>
      <c r="F53" s="61"/>
      <c r="G53" s="61"/>
      <c r="H53" s="60"/>
      <c r="I53" s="60"/>
      <c r="J53" s="67">
        <f>IF(SUMPRODUCT(($A$2:$A$28=A53)*($B$2:$B$28=B53)*($H$2:$H$28)*(INT($F$2:$F$28)=INT(F53)))=0.5,1,H53)</f>
        <v>0</v>
      </c>
      <c r="K53" s="68">
        <f t="shared" si="4"/>
        <v>0</v>
      </c>
    </row>
    <row r="54" spans="1:11">
      <c r="A54" s="59"/>
      <c r="B54" s="59"/>
      <c r="C54" s="59"/>
      <c r="D54" s="59"/>
      <c r="E54" s="59"/>
      <c r="F54" s="61"/>
      <c r="G54" s="61"/>
      <c r="H54" s="60"/>
      <c r="I54" s="60"/>
      <c r="J54" s="67">
        <f>IF(SUMPRODUCT(($A$2:$A$28=A54)*($B$2:$B$28=B54)*($H$2:$H$28)*(INT($F$2:$F$28)=INT(F54)))=0.5,1,H54)</f>
        <v>0</v>
      </c>
      <c r="K54" s="68">
        <f t="shared" si="4"/>
        <v>0</v>
      </c>
    </row>
    <row r="55" spans="1:11">
      <c r="A55" s="59"/>
      <c r="B55" s="59"/>
      <c r="C55" s="59"/>
      <c r="D55" s="59"/>
      <c r="E55" s="59"/>
      <c r="F55" s="61"/>
      <c r="G55" s="61"/>
      <c r="H55" s="60"/>
      <c r="I55" s="60"/>
      <c r="J55" s="67">
        <f>IF(SUMPRODUCT(($A$2:$A$28=A55)*($B$2:$B$28=B55)*($H$2:$H$28)*(INT($F$2:$F$28)=INT(F55)))=0.5,1,H55)</f>
        <v>0</v>
      </c>
      <c r="K55" s="68">
        <f t="shared" si="4"/>
        <v>0</v>
      </c>
    </row>
    <row r="56" spans="1:11">
      <c r="A56" s="59"/>
      <c r="B56" s="59"/>
      <c r="C56" s="59"/>
      <c r="D56" s="59"/>
      <c r="E56" s="59"/>
      <c r="F56" s="61"/>
      <c r="G56" s="61"/>
      <c r="H56" s="60"/>
      <c r="I56" s="60"/>
      <c r="J56" s="67">
        <f>IF(SUMPRODUCT(($A$2:$A$28=A56)*($B$2:$B$28=B56)*($H$2:$H$28)*(INT($F$2:$F$28)=INT(F56)))=0.5,1,H56)</f>
        <v>0</v>
      </c>
      <c r="K56" s="68">
        <f t="shared" si="4"/>
        <v>0</v>
      </c>
    </row>
    <row r="57" spans="1:11">
      <c r="A57" s="59"/>
      <c r="B57" s="59"/>
      <c r="C57" s="59"/>
      <c r="D57" s="59"/>
      <c r="E57" s="59"/>
      <c r="F57" s="61"/>
      <c r="G57" s="61"/>
      <c r="H57" s="60"/>
      <c r="I57" s="60"/>
      <c r="J57" s="67">
        <f>IF(SUMPRODUCT(($A$2:$A$28=A57)*($B$2:$B$28=B57)*($H$2:$H$28)*(INT($F$2:$F$28)=INT(F57)))=0.5,1,H57)</f>
        <v>0</v>
      </c>
      <c r="K57" s="68">
        <f t="shared" si="4"/>
        <v>0</v>
      </c>
    </row>
    <row r="58" spans="1:11">
      <c r="A58" s="59"/>
      <c r="B58" s="59"/>
      <c r="C58" s="59"/>
      <c r="D58" s="59"/>
      <c r="E58" s="59"/>
      <c r="F58" s="61"/>
      <c r="G58" s="61"/>
      <c r="H58" s="60"/>
      <c r="I58" s="60"/>
      <c r="J58" s="67">
        <f>IF(SUMPRODUCT(($A$2:$A$28=A58)*($B$2:$B$28=B58)*($H$2:$H$28)*(INT($F$2:$F$28)=INT(F58)))=0.5,1,H58)</f>
        <v>0</v>
      </c>
      <c r="K58" s="68">
        <f t="shared" si="4"/>
        <v>0</v>
      </c>
    </row>
    <row r="59" spans="1:11">
      <c r="A59" s="59"/>
      <c r="B59" s="59"/>
      <c r="C59" s="59"/>
      <c r="D59" s="59"/>
      <c r="E59" s="59"/>
      <c r="F59" s="61"/>
      <c r="G59" s="61"/>
      <c r="H59" s="60"/>
      <c r="I59" s="60"/>
      <c r="J59" s="67">
        <f>IF(SUMPRODUCT(($A$2:$A$28=A59)*($B$2:$B$28=B59)*($H$2:$H$28)*(INT($F$2:$F$28)=INT(F59)))=0.5,1,H59)</f>
        <v>0</v>
      </c>
      <c r="K59" s="68">
        <f t="shared" si="4"/>
        <v>0</v>
      </c>
    </row>
    <row r="60" spans="1:11">
      <c r="A60" s="59"/>
      <c r="B60" s="59"/>
      <c r="C60" s="59"/>
      <c r="D60" s="59"/>
      <c r="E60" s="59"/>
      <c r="F60" s="61"/>
      <c r="G60" s="61"/>
      <c r="H60" s="60"/>
      <c r="I60" s="60"/>
      <c r="J60" s="67">
        <f>IF(SUMPRODUCT(($A$2:$A$28=A60)*($B$2:$B$28=B60)*($H$2:$H$28)*(INT($F$2:$F$28)=INT(F60)))=0.5,1,H60)</f>
        <v>0</v>
      </c>
      <c r="K60" s="68">
        <f t="shared" si="4"/>
        <v>0</v>
      </c>
    </row>
  </sheetData>
  <autoFilter ref="A1:K22">
    <sortState ref="A2:L375">
      <sortCondition ref="A1:A310"/>
    </sortState>
  </autoFilter>
  <sortState ref="A219:L231">
    <sortCondition ref="A219:A231"/>
    <sortCondition ref="B219:B231"/>
    <sortCondition ref="F219:F231"/>
  </sortState>
  <pageMargins left="0.78740157499999996" right="0.78740157499999996" top="0.984251969" bottom="0.984251969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96"/>
  <sheetViews>
    <sheetView workbookViewId="0">
      <selection activeCell="C24" sqref="C24"/>
    </sheetView>
  </sheetViews>
  <sheetFormatPr defaultColWidth="11.42578125" defaultRowHeight="12.75"/>
  <cols>
    <col min="1" max="1" width="21.140625" style="30" bestFit="1" customWidth="1"/>
    <col min="2" max="2" width="13.85546875" style="30" bestFit="1" customWidth="1"/>
    <col min="3" max="4" width="11.42578125" style="30"/>
    <col min="5" max="5" width="16.85546875" style="46" bestFit="1" customWidth="1"/>
    <col min="6" max="6" width="5.7109375" style="46" bestFit="1" customWidth="1"/>
    <col min="7" max="7" width="67" style="46" bestFit="1" customWidth="1"/>
    <col min="8" max="8" width="11" style="46" customWidth="1"/>
    <col min="9" max="9" width="11" style="30" customWidth="1"/>
    <col min="10" max="10" width="5" style="30" customWidth="1"/>
    <col min="11" max="16384" width="11.42578125" style="30"/>
  </cols>
  <sheetData>
    <row r="1" spans="1:8" s="32" customFormat="1">
      <c r="A1" s="55" t="s">
        <v>35</v>
      </c>
      <c r="B1" t="s">
        <v>31</v>
      </c>
      <c r="C1"/>
      <c r="D1" s="30"/>
      <c r="E1" s="30"/>
      <c r="F1" s="31"/>
      <c r="G1" s="31"/>
      <c r="H1" s="31"/>
    </row>
    <row r="2" spans="1:8" s="32" customFormat="1">
      <c r="A2" s="52" t="s">
        <v>36</v>
      </c>
      <c r="B2" s="56"/>
      <c r="C2"/>
      <c r="D2" s="30"/>
      <c r="E2" s="30"/>
      <c r="F2" s="33"/>
      <c r="G2" s="33"/>
      <c r="H2" s="34"/>
    </row>
    <row r="3" spans="1:8" s="32" customFormat="1">
      <c r="A3" s="52" t="s">
        <v>32</v>
      </c>
      <c r="B3" s="56"/>
      <c r="C3"/>
      <c r="D3" s="30"/>
      <c r="E3" s="30"/>
      <c r="H3" s="34"/>
    </row>
    <row r="4" spans="1:8" s="32" customFormat="1">
      <c r="A4"/>
      <c r="B4"/>
      <c r="C4"/>
      <c r="D4" s="30"/>
      <c r="E4" s="30"/>
      <c r="H4" s="34"/>
    </row>
    <row r="5" spans="1:8" s="32" customFormat="1">
      <c r="A5"/>
      <c r="B5"/>
      <c r="C5"/>
      <c r="D5" s="30"/>
      <c r="E5" s="30"/>
      <c r="H5" s="34"/>
    </row>
    <row r="6" spans="1:8" s="32" customFormat="1">
      <c r="A6"/>
      <c r="B6"/>
      <c r="C6"/>
      <c r="D6" s="30"/>
      <c r="E6" s="35" t="s">
        <v>41</v>
      </c>
      <c r="F6" s="36"/>
      <c r="G6" s="36"/>
      <c r="H6" s="34"/>
    </row>
    <row r="7" spans="1:8" s="32" customFormat="1">
      <c r="A7"/>
      <c r="B7"/>
      <c r="C7"/>
      <c r="D7" s="30"/>
      <c r="E7" s="30"/>
      <c r="H7" s="34"/>
    </row>
    <row r="8" spans="1:8" s="32" customFormat="1">
      <c r="A8"/>
      <c r="B8"/>
      <c r="C8"/>
      <c r="D8" s="30"/>
      <c r="E8" s="37" t="s">
        <v>5</v>
      </c>
      <c r="F8" s="38" t="s">
        <v>33</v>
      </c>
      <c r="G8" s="38" t="s">
        <v>34</v>
      </c>
      <c r="H8" s="34"/>
    </row>
    <row r="9" spans="1:8" s="32" customFormat="1">
      <c r="A9"/>
      <c r="B9"/>
      <c r="C9"/>
      <c r="D9" s="30"/>
      <c r="E9"/>
      <c r="F9"/>
      <c r="G9" s="54"/>
      <c r="H9" s="34"/>
    </row>
    <row r="10" spans="1:8" s="32" customFormat="1">
      <c r="A10"/>
      <c r="B10"/>
      <c r="C10"/>
      <c r="D10" s="30"/>
      <c r="E10" s="27"/>
      <c r="F10"/>
      <c r="G10" s="52"/>
      <c r="H10" s="34"/>
    </row>
    <row r="11" spans="1:8" s="32" customFormat="1">
      <c r="A11"/>
      <c r="B11"/>
      <c r="C11"/>
      <c r="D11" s="30"/>
      <c r="E11"/>
      <c r="F11"/>
      <c r="G11" s="52"/>
      <c r="H11" s="34"/>
    </row>
    <row r="12" spans="1:8" s="32" customFormat="1">
      <c r="A12"/>
      <c r="B12"/>
      <c r="C12"/>
      <c r="D12" s="30"/>
      <c r="E12"/>
      <c r="F12"/>
      <c r="G12" s="52"/>
      <c r="H12" s="34"/>
    </row>
    <row r="13" spans="1:8" s="32" customFormat="1">
      <c r="A13"/>
      <c r="B13"/>
      <c r="C13"/>
      <c r="D13" s="30"/>
      <c r="E13" s="27"/>
      <c r="F13"/>
      <c r="G13" s="54"/>
      <c r="H13" s="34"/>
    </row>
    <row r="14" spans="1:8" s="32" customFormat="1">
      <c r="A14"/>
      <c r="B14"/>
      <c r="C14"/>
      <c r="D14" s="30"/>
      <c r="E14" s="27"/>
      <c r="F14"/>
      <c r="G14" s="53"/>
      <c r="H14" s="34"/>
    </row>
    <row r="15" spans="1:8" s="32" customFormat="1">
      <c r="A15"/>
      <c r="B15"/>
      <c r="C15"/>
      <c r="D15" s="30"/>
      <c r="E15" s="27"/>
      <c r="F15"/>
      <c r="G15" s="52"/>
      <c r="H15" s="34"/>
    </row>
    <row r="16" spans="1:8" s="32" customFormat="1">
      <c r="A16"/>
      <c r="B16"/>
      <c r="C16"/>
      <c r="D16" s="30"/>
      <c r="E16"/>
      <c r="F16"/>
      <c r="G16" s="52"/>
      <c r="H16" s="34"/>
    </row>
    <row r="17" spans="1:8" s="32" customFormat="1">
      <c r="A17"/>
      <c r="B17"/>
      <c r="C17"/>
      <c r="D17" s="30"/>
      <c r="E17" s="27"/>
      <c r="F17"/>
      <c r="G17" s="52"/>
      <c r="H17" s="34"/>
    </row>
    <row r="18" spans="1:8" s="32" customFormat="1">
      <c r="A18"/>
      <c r="B18"/>
      <c r="C18"/>
      <c r="D18" s="30"/>
      <c r="E18" s="27"/>
      <c r="F18"/>
      <c r="G18" s="53"/>
      <c r="H18" s="34"/>
    </row>
    <row r="19" spans="1:8" s="32" customFormat="1">
      <c r="A19"/>
      <c r="B19"/>
      <c r="C19" s="30"/>
      <c r="D19" s="30"/>
      <c r="E19" s="27"/>
      <c r="F19"/>
      <c r="G19" s="52"/>
      <c r="H19" s="34"/>
    </row>
    <row r="20" spans="1:8" s="32" customFormat="1">
      <c r="A20"/>
      <c r="B20"/>
      <c r="C20" s="30"/>
      <c r="D20" s="30"/>
      <c r="E20" s="27"/>
      <c r="F20"/>
      <c r="G20" s="53"/>
      <c r="H20" s="34"/>
    </row>
    <row r="21" spans="1:8" s="32" customFormat="1">
      <c r="A21"/>
      <c r="B21"/>
      <c r="C21" s="30"/>
      <c r="D21" s="30"/>
      <c r="E21"/>
      <c r="F21"/>
      <c r="G21" s="52"/>
      <c r="H21" s="34"/>
    </row>
    <row r="22" spans="1:8" s="32" customFormat="1">
      <c r="A22"/>
      <c r="B22"/>
      <c r="C22" s="30"/>
      <c r="D22" s="30"/>
      <c r="E22" s="27"/>
      <c r="F22"/>
      <c r="G22" s="52"/>
      <c r="H22" s="34"/>
    </row>
    <row r="23" spans="1:8" s="32" customFormat="1">
      <c r="A23"/>
      <c r="B23"/>
      <c r="C23" s="30"/>
      <c r="D23" s="30"/>
      <c r="E23" s="27"/>
      <c r="F23"/>
      <c r="G23" s="52"/>
      <c r="H23" s="34"/>
    </row>
    <row r="24" spans="1:8" s="32" customFormat="1">
      <c r="A24"/>
      <c r="B24"/>
      <c r="C24" s="30"/>
      <c r="D24" s="30"/>
      <c r="E24" s="27"/>
      <c r="F24"/>
      <c r="G24" s="54"/>
      <c r="H24" s="34"/>
    </row>
    <row r="25" spans="1:8" s="32" customFormat="1">
      <c r="A25"/>
      <c r="B25"/>
      <c r="C25" s="30"/>
      <c r="D25" s="30"/>
      <c r="E25" s="27"/>
      <c r="F25"/>
      <c r="G25" s="52"/>
      <c r="H25" s="34"/>
    </row>
    <row r="26" spans="1:8" s="32" customFormat="1">
      <c r="A26"/>
      <c r="B26"/>
      <c r="C26" s="30"/>
      <c r="D26" s="30"/>
      <c r="E26" s="27"/>
      <c r="F26"/>
      <c r="G26" s="52"/>
      <c r="H26" s="34"/>
    </row>
    <row r="27" spans="1:8" s="32" customFormat="1">
      <c r="A27"/>
      <c r="B27"/>
      <c r="C27" s="30"/>
      <c r="D27" s="30"/>
      <c r="E27" s="27"/>
      <c r="F27"/>
      <c r="G27" s="54"/>
      <c r="H27" s="34"/>
    </row>
    <row r="28" spans="1:8" s="32" customFormat="1">
      <c r="A28"/>
      <c r="B28"/>
      <c r="C28" s="30"/>
      <c r="D28" s="30"/>
      <c r="E28" s="27"/>
      <c r="F28"/>
      <c r="G28" s="53"/>
      <c r="H28" s="34"/>
    </row>
    <row r="29" spans="1:8" s="32" customFormat="1">
      <c r="A29"/>
      <c r="B29"/>
      <c r="C29" s="30"/>
      <c r="D29" s="30"/>
      <c r="E29" s="27"/>
      <c r="F29"/>
      <c r="G29" s="53"/>
      <c r="H29" s="34"/>
    </row>
    <row r="30" spans="1:8" s="32" customFormat="1">
      <c r="A30"/>
      <c r="B30"/>
      <c r="C30" s="30"/>
      <c r="D30" s="30"/>
      <c r="E30" s="27"/>
      <c r="F30"/>
      <c r="G30" s="52"/>
      <c r="H30" s="34"/>
    </row>
    <row r="31" spans="1:8" s="32" customFormat="1">
      <c r="A31"/>
      <c r="B31"/>
      <c r="C31" s="30"/>
      <c r="D31" s="30"/>
      <c r="E31"/>
      <c r="F31"/>
      <c r="G31" s="52"/>
      <c r="H31" s="34"/>
    </row>
    <row r="32" spans="1:8" s="32" customFormat="1">
      <c r="A32"/>
      <c r="B32"/>
      <c r="C32" s="30"/>
      <c r="D32" s="30"/>
      <c r="E32" s="27"/>
      <c r="F32"/>
      <c r="G32" s="53"/>
      <c r="H32" s="34"/>
    </row>
    <row r="33" spans="1:8" s="32" customFormat="1">
      <c r="A33"/>
      <c r="B33"/>
      <c r="C33" s="30"/>
      <c r="D33" s="30"/>
      <c r="E33" s="27"/>
      <c r="F33"/>
      <c r="G33" s="52"/>
      <c r="H33" s="34"/>
    </row>
    <row r="34" spans="1:8" s="32" customFormat="1">
      <c r="A34"/>
      <c r="B34"/>
      <c r="C34" s="30"/>
      <c r="D34" s="30"/>
      <c r="E34" s="27"/>
      <c r="F34"/>
      <c r="G34" s="52"/>
      <c r="H34" s="34"/>
    </row>
    <row r="35" spans="1:8" s="32" customFormat="1">
      <c r="A35"/>
      <c r="B35"/>
      <c r="C35" s="30"/>
      <c r="D35" s="30"/>
      <c r="E35"/>
      <c r="F35"/>
      <c r="G35" s="52"/>
      <c r="H35" s="34"/>
    </row>
    <row r="36" spans="1:8" s="32" customFormat="1">
      <c r="A36"/>
      <c r="B36"/>
      <c r="C36" s="30"/>
      <c r="D36" s="30"/>
      <c r="E36" s="27"/>
      <c r="F36"/>
      <c r="G36" s="54"/>
      <c r="H36" s="34"/>
    </row>
    <row r="37" spans="1:8" s="32" customFormat="1">
      <c r="A37"/>
      <c r="B37"/>
      <c r="C37" s="30"/>
      <c r="D37" s="30"/>
      <c r="E37"/>
      <c r="F37"/>
      <c r="G37" s="52"/>
      <c r="H37" s="34"/>
    </row>
    <row r="38" spans="1:8" s="32" customFormat="1">
      <c r="A38"/>
      <c r="B38"/>
      <c r="C38" s="30"/>
      <c r="D38" s="30"/>
      <c r="E38" s="27"/>
      <c r="F38"/>
      <c r="G38" s="52"/>
      <c r="H38" s="34"/>
    </row>
    <row r="39" spans="1:8" s="32" customFormat="1">
      <c r="A39"/>
      <c r="B39"/>
      <c r="C39" s="30"/>
      <c r="D39" s="30"/>
      <c r="E39" s="27"/>
      <c r="F39"/>
      <c r="G39" s="52"/>
      <c r="H39" s="34"/>
    </row>
    <row r="40" spans="1:8" s="32" customFormat="1">
      <c r="A40"/>
      <c r="B40"/>
      <c r="C40" s="30"/>
      <c r="D40" s="30"/>
      <c r="E40" s="27"/>
      <c r="F40"/>
      <c r="G40" s="52"/>
      <c r="H40" s="34"/>
    </row>
    <row r="41" spans="1:8" s="32" customFormat="1">
      <c r="A41"/>
      <c r="B41"/>
      <c r="C41" s="30"/>
      <c r="D41" s="30"/>
      <c r="E41"/>
      <c r="F41"/>
      <c r="G41" s="54"/>
      <c r="H41" s="34"/>
    </row>
    <row r="42" spans="1:8" s="32" customFormat="1">
      <c r="A42"/>
      <c r="B42"/>
      <c r="C42" s="30"/>
      <c r="D42" s="30"/>
      <c r="E42" s="27"/>
      <c r="F42"/>
      <c r="G42" s="54"/>
      <c r="H42" s="34"/>
    </row>
    <row r="43" spans="1:8" s="32" customFormat="1">
      <c r="A43"/>
      <c r="B43"/>
      <c r="C43" s="30"/>
      <c r="D43" s="30"/>
      <c r="E43" s="27"/>
      <c r="F43"/>
      <c r="G43" s="52"/>
      <c r="H43" s="34"/>
    </row>
    <row r="44" spans="1:8" s="32" customFormat="1">
      <c r="A44"/>
      <c r="B44"/>
      <c r="C44" s="30"/>
      <c r="D44" s="30"/>
      <c r="E44"/>
      <c r="F44"/>
      <c r="G44" s="52"/>
      <c r="H44" s="34"/>
    </row>
    <row r="45" spans="1:8" s="32" customFormat="1">
      <c r="A45"/>
      <c r="B45"/>
      <c r="C45" s="30"/>
      <c r="D45" s="30"/>
      <c r="E45"/>
      <c r="F45"/>
      <c r="G45" s="52"/>
      <c r="H45" s="34"/>
    </row>
    <row r="46" spans="1:8" s="32" customFormat="1">
      <c r="A46"/>
      <c r="B46"/>
      <c r="C46" s="30"/>
      <c r="D46" s="30"/>
      <c r="E46" s="27"/>
      <c r="F46"/>
      <c r="G46" s="53"/>
      <c r="H46" s="34"/>
    </row>
    <row r="47" spans="1:8" s="32" customFormat="1">
      <c r="A47"/>
      <c r="B47"/>
      <c r="C47" s="30"/>
      <c r="D47" s="30"/>
      <c r="E47" s="27"/>
      <c r="F47"/>
      <c r="G47" s="52"/>
      <c r="H47" s="34"/>
    </row>
    <row r="48" spans="1:8" s="32" customFormat="1">
      <c r="A48"/>
      <c r="B48"/>
      <c r="C48" s="30"/>
      <c r="D48" s="30"/>
      <c r="E48" s="27"/>
      <c r="F48"/>
      <c r="G48" s="52"/>
      <c r="H48" s="34"/>
    </row>
    <row r="49" spans="1:8" s="32" customFormat="1">
      <c r="A49"/>
      <c r="B49"/>
      <c r="C49" s="30"/>
      <c r="D49" s="30"/>
      <c r="E49" s="27"/>
      <c r="F49"/>
      <c r="G49" s="52"/>
      <c r="H49" s="34"/>
    </row>
    <row r="50" spans="1:8" s="32" customFormat="1">
      <c r="A50"/>
      <c r="B50"/>
      <c r="C50" s="30"/>
      <c r="D50" s="30"/>
      <c r="E50" s="27"/>
      <c r="F50"/>
      <c r="G50" s="52"/>
      <c r="H50" s="34"/>
    </row>
    <row r="51" spans="1:8" s="32" customFormat="1">
      <c r="A51"/>
      <c r="B51"/>
      <c r="C51" s="30"/>
      <c r="D51" s="30"/>
      <c r="E51"/>
      <c r="F51"/>
      <c r="G51" s="52"/>
      <c r="H51" s="34"/>
    </row>
    <row r="52" spans="1:8" s="32" customFormat="1">
      <c r="A52"/>
      <c r="B52"/>
      <c r="C52" s="30"/>
      <c r="D52" s="30"/>
      <c r="E52" s="27"/>
      <c r="F52"/>
      <c r="G52" s="52"/>
      <c r="H52" s="34"/>
    </row>
    <row r="53" spans="1:8" s="32" customFormat="1">
      <c r="A53"/>
      <c r="B53"/>
      <c r="C53" s="30"/>
      <c r="D53" s="30"/>
      <c r="E53" s="27"/>
      <c r="F53"/>
      <c r="G53" s="54"/>
      <c r="H53" s="34"/>
    </row>
    <row r="54" spans="1:8" s="32" customFormat="1">
      <c r="A54"/>
      <c r="B54"/>
      <c r="C54" s="30"/>
      <c r="D54" s="30"/>
      <c r="E54" s="27"/>
      <c r="F54"/>
      <c r="G54" s="54"/>
      <c r="H54" s="34"/>
    </row>
    <row r="55" spans="1:8" s="32" customFormat="1">
      <c r="A55"/>
      <c r="B55"/>
      <c r="C55" s="30"/>
      <c r="D55" s="30"/>
      <c r="E55" s="27"/>
      <c r="F55"/>
      <c r="G55" s="52"/>
      <c r="H55" s="34"/>
    </row>
    <row r="56" spans="1:8" s="32" customFormat="1">
      <c r="A56"/>
      <c r="B56"/>
      <c r="C56" s="30"/>
      <c r="D56" s="30"/>
      <c r="E56" s="27"/>
      <c r="F56"/>
      <c r="G56" s="52"/>
      <c r="H56" s="34"/>
    </row>
    <row r="57" spans="1:8" s="32" customFormat="1">
      <c r="A57"/>
      <c r="B57"/>
      <c r="C57" s="30"/>
      <c r="D57" s="30"/>
      <c r="E57"/>
      <c r="F57"/>
      <c r="G57" s="54"/>
      <c r="H57" s="34"/>
    </row>
    <row r="58" spans="1:8" s="32" customFormat="1">
      <c r="A58"/>
      <c r="B58"/>
      <c r="C58" s="30"/>
      <c r="D58" s="30"/>
      <c r="E58" s="27"/>
      <c r="F58"/>
      <c r="G58" s="52"/>
      <c r="H58" s="34"/>
    </row>
    <row r="59" spans="1:8" s="32" customFormat="1">
      <c r="A59" s="30"/>
      <c r="B59" s="30"/>
      <c r="C59" s="30"/>
      <c r="D59" s="30"/>
      <c r="E59"/>
      <c r="F59"/>
      <c r="G59" s="52"/>
      <c r="H59" s="34"/>
    </row>
    <row r="60" spans="1:8" s="32" customFormat="1">
      <c r="A60" s="30"/>
      <c r="B60" s="30"/>
      <c r="C60" s="30"/>
      <c r="D60" s="30"/>
      <c r="E60" s="27"/>
      <c r="F60"/>
      <c r="G60" s="53"/>
      <c r="H60" s="34"/>
    </row>
    <row r="61" spans="1:8" s="32" customFormat="1">
      <c r="A61" s="30"/>
      <c r="B61" s="30"/>
      <c r="C61" s="30"/>
      <c r="D61" s="30"/>
      <c r="E61" s="27"/>
      <c r="F61"/>
      <c r="G61" s="52"/>
      <c r="H61" s="34"/>
    </row>
    <row r="62" spans="1:8" s="32" customFormat="1">
      <c r="A62" s="30"/>
      <c r="B62" s="30"/>
      <c r="C62" s="30"/>
      <c r="D62" s="30"/>
      <c r="E62" s="27"/>
      <c r="F62"/>
      <c r="G62" s="54"/>
      <c r="H62" s="34"/>
    </row>
    <row r="63" spans="1:8" s="32" customFormat="1">
      <c r="A63" s="30"/>
      <c r="B63" s="30"/>
      <c r="C63" s="30"/>
      <c r="D63" s="30"/>
      <c r="E63" s="27"/>
      <c r="F63"/>
      <c r="G63" s="52"/>
      <c r="H63" s="34"/>
    </row>
    <row r="64" spans="1:8" s="32" customFormat="1">
      <c r="A64" s="30"/>
      <c r="B64" s="30"/>
      <c r="C64" s="30"/>
      <c r="D64" s="30"/>
      <c r="E64" s="27"/>
      <c r="F64"/>
      <c r="G64" s="52"/>
      <c r="H64" s="34"/>
    </row>
    <row r="65" spans="1:8" s="32" customFormat="1">
      <c r="A65" s="30"/>
      <c r="B65" s="30"/>
      <c r="C65" s="30"/>
      <c r="D65" s="30"/>
      <c r="E65"/>
      <c r="F65"/>
      <c r="G65" s="52"/>
      <c r="H65" s="34"/>
    </row>
    <row r="66" spans="1:8" s="32" customFormat="1">
      <c r="A66" s="30"/>
      <c r="B66" s="30"/>
      <c r="C66" s="30"/>
      <c r="D66" s="30"/>
      <c r="E66" s="27"/>
      <c r="F66"/>
      <c r="G66" s="53"/>
      <c r="H66" s="34"/>
    </row>
    <row r="67" spans="1:8" s="32" customFormat="1">
      <c r="A67" s="30"/>
      <c r="B67" s="30"/>
      <c r="C67" s="30"/>
      <c r="D67" s="30"/>
      <c r="E67"/>
      <c r="F67"/>
      <c r="G67" s="52"/>
      <c r="H67" s="34"/>
    </row>
    <row r="68" spans="1:8" s="32" customFormat="1">
      <c r="A68" s="30"/>
      <c r="B68" s="30"/>
      <c r="C68" s="30"/>
      <c r="D68" s="30"/>
      <c r="E68" s="27"/>
      <c r="F68"/>
      <c r="G68" s="53"/>
      <c r="H68" s="34"/>
    </row>
    <row r="69" spans="1:8" s="32" customFormat="1">
      <c r="A69" s="30"/>
      <c r="B69" s="30"/>
      <c r="C69" s="30"/>
      <c r="D69" s="30"/>
      <c r="E69" s="27"/>
      <c r="F69"/>
      <c r="G69" s="52"/>
      <c r="H69" s="34"/>
    </row>
    <row r="70" spans="1:8" s="32" customFormat="1">
      <c r="A70" s="30"/>
      <c r="B70" s="30"/>
      <c r="C70" s="30"/>
      <c r="D70" s="30"/>
      <c r="E70" s="27"/>
      <c r="F70"/>
      <c r="G70" s="52"/>
      <c r="H70" s="34"/>
    </row>
    <row r="71" spans="1:8" s="32" customFormat="1">
      <c r="A71" s="30"/>
      <c r="B71" s="30"/>
      <c r="C71" s="30"/>
      <c r="D71" s="30"/>
      <c r="E71" s="27"/>
      <c r="F71"/>
      <c r="G71" s="52"/>
      <c r="H71" s="34"/>
    </row>
    <row r="72" spans="1:8" s="32" customFormat="1">
      <c r="A72" s="30"/>
      <c r="B72" s="30"/>
      <c r="C72" s="30"/>
      <c r="D72" s="30"/>
      <c r="E72" s="27"/>
      <c r="F72"/>
      <c r="G72" s="53"/>
      <c r="H72" s="34"/>
    </row>
    <row r="73" spans="1:8" s="32" customFormat="1">
      <c r="A73" s="30"/>
      <c r="B73" s="30"/>
      <c r="C73" s="30"/>
      <c r="D73" s="30"/>
      <c r="E73" s="27"/>
      <c r="F73"/>
      <c r="G73" s="53"/>
      <c r="H73" s="34"/>
    </row>
    <row r="74" spans="1:8" s="32" customFormat="1">
      <c r="A74" s="30"/>
      <c r="B74" s="30"/>
      <c r="C74" s="30"/>
      <c r="D74" s="30"/>
      <c r="E74" s="27"/>
      <c r="F74"/>
      <c r="G74" s="53"/>
      <c r="H74" s="34"/>
    </row>
    <row r="75" spans="1:8" s="32" customFormat="1">
      <c r="A75" s="30"/>
      <c r="B75" s="30"/>
      <c r="C75" s="30"/>
      <c r="D75" s="30"/>
      <c r="E75" s="27"/>
      <c r="F75"/>
      <c r="G75" s="53"/>
      <c r="H75" s="34"/>
    </row>
    <row r="76" spans="1:8" s="32" customFormat="1">
      <c r="A76" s="30"/>
      <c r="B76" s="30"/>
      <c r="C76" s="30"/>
      <c r="D76" s="30"/>
      <c r="E76" s="27"/>
      <c r="F76"/>
      <c r="G76" s="53"/>
      <c r="H76" s="34"/>
    </row>
    <row r="77" spans="1:8" s="32" customFormat="1">
      <c r="A77" s="30"/>
      <c r="B77" s="30"/>
      <c r="C77" s="30"/>
      <c r="D77" s="30"/>
      <c r="E77" s="27"/>
      <c r="F77"/>
      <c r="G77" s="53"/>
      <c r="H77" s="34"/>
    </row>
    <row r="78" spans="1:8" s="32" customFormat="1">
      <c r="A78" s="30"/>
      <c r="B78" s="30"/>
      <c r="C78" s="30"/>
      <c r="D78" s="30"/>
      <c r="E78" s="27"/>
      <c r="F78"/>
      <c r="G78" s="53"/>
      <c r="H78" s="34"/>
    </row>
    <row r="79" spans="1:8" s="32" customFormat="1">
      <c r="C79" s="30"/>
      <c r="D79" s="30"/>
      <c r="E79" s="27"/>
      <c r="F79"/>
      <c r="G79" s="53"/>
      <c r="H79" s="34"/>
    </row>
    <row r="80" spans="1:8" s="32" customFormat="1">
      <c r="C80" s="30"/>
      <c r="D80" s="30"/>
      <c r="E80" s="30"/>
      <c r="F80" s="30"/>
      <c r="G80" s="39"/>
      <c r="H80" s="34"/>
    </row>
    <row r="81" spans="3:8" s="32" customFormat="1">
      <c r="C81" s="30"/>
      <c r="D81" s="30"/>
      <c r="E81" s="41"/>
      <c r="F81" s="41"/>
      <c r="G81" s="39"/>
      <c r="H81" s="34"/>
    </row>
    <row r="82" spans="3:8" s="32" customFormat="1">
      <c r="C82" s="30"/>
      <c r="D82" s="30"/>
      <c r="E82" s="30"/>
      <c r="F82" s="30"/>
      <c r="G82" s="39"/>
      <c r="H82" s="34"/>
    </row>
    <row r="83" spans="3:8" s="32" customFormat="1">
      <c r="C83" s="30"/>
      <c r="D83" s="30"/>
      <c r="E83" s="30"/>
      <c r="F83" s="30"/>
      <c r="G83" s="39"/>
      <c r="H83" s="34"/>
    </row>
    <row r="84" spans="3:8" s="32" customFormat="1">
      <c r="C84" s="30"/>
      <c r="D84" s="30"/>
      <c r="E84" s="41"/>
      <c r="F84" s="30"/>
      <c r="G84" s="39"/>
      <c r="H84" s="34"/>
    </row>
    <row r="85" spans="3:8" s="32" customFormat="1">
      <c r="C85" s="30"/>
      <c r="D85" s="30"/>
      <c r="E85" s="41"/>
      <c r="F85" s="41"/>
      <c r="G85" s="39"/>
      <c r="H85" s="34"/>
    </row>
    <row r="86" spans="3:8" s="32" customFormat="1">
      <c r="C86" s="30"/>
      <c r="D86" s="30"/>
      <c r="E86" s="41"/>
      <c r="F86" s="30"/>
      <c r="G86" s="39"/>
      <c r="H86" s="34"/>
    </row>
    <row r="87" spans="3:8" s="32" customFormat="1">
      <c r="C87" s="30"/>
      <c r="D87" s="30"/>
      <c r="E87" s="41"/>
      <c r="F87" s="30"/>
      <c r="G87" s="39"/>
      <c r="H87" s="34"/>
    </row>
    <row r="88" spans="3:8" s="32" customFormat="1">
      <c r="C88" s="30"/>
      <c r="D88" s="30"/>
      <c r="E88" s="41"/>
      <c r="F88" s="41"/>
      <c r="G88" s="39"/>
      <c r="H88" s="34"/>
    </row>
    <row r="89" spans="3:8" s="32" customFormat="1">
      <c r="C89" s="30"/>
      <c r="D89" s="30"/>
      <c r="E89" s="41"/>
      <c r="F89" s="30"/>
      <c r="G89" s="39"/>
      <c r="H89" s="34"/>
    </row>
    <row r="90" spans="3:8" s="32" customFormat="1">
      <c r="C90" s="30"/>
      <c r="D90" s="30"/>
      <c r="E90" s="41"/>
      <c r="F90" s="30"/>
      <c r="G90" s="42"/>
      <c r="H90" s="34"/>
    </row>
    <row r="91" spans="3:8" s="32" customFormat="1">
      <c r="C91" s="30"/>
      <c r="D91" s="30"/>
      <c r="E91" s="41"/>
      <c r="F91" s="30"/>
      <c r="G91" s="39"/>
      <c r="H91" s="34"/>
    </row>
    <row r="92" spans="3:8" s="32" customFormat="1">
      <c r="C92" s="30"/>
      <c r="D92" s="30"/>
      <c r="E92" s="41"/>
      <c r="F92" s="41"/>
      <c r="G92" s="39"/>
      <c r="H92" s="34"/>
    </row>
    <row r="93" spans="3:8" s="32" customFormat="1">
      <c r="C93" s="30"/>
      <c r="D93" s="30"/>
      <c r="E93" s="30"/>
      <c r="F93" s="30"/>
      <c r="G93" s="39"/>
      <c r="H93" s="34"/>
    </row>
    <row r="94" spans="3:8" s="32" customFormat="1">
      <c r="C94" s="30"/>
      <c r="D94" s="30"/>
      <c r="E94" s="41"/>
      <c r="F94" s="30"/>
      <c r="G94" s="42"/>
      <c r="H94" s="34"/>
    </row>
    <row r="95" spans="3:8" s="32" customFormat="1">
      <c r="C95" s="30"/>
      <c r="D95" s="30"/>
      <c r="E95" s="30"/>
      <c r="F95" s="30"/>
      <c r="G95" s="39"/>
      <c r="H95" s="34"/>
    </row>
    <row r="96" spans="3:8" s="32" customFormat="1">
      <c r="C96" s="30"/>
      <c r="D96" s="30"/>
      <c r="E96" s="41"/>
      <c r="F96" s="30"/>
      <c r="G96" s="39"/>
      <c r="H96" s="34"/>
    </row>
    <row r="97" spans="3:8" s="32" customFormat="1">
      <c r="C97" s="30"/>
      <c r="D97" s="30"/>
      <c r="E97" s="41"/>
      <c r="F97" s="41"/>
      <c r="G97" s="39"/>
      <c r="H97" s="34"/>
    </row>
    <row r="98" spans="3:8" s="32" customFormat="1">
      <c r="C98" s="30"/>
      <c r="D98" s="30"/>
      <c r="E98" s="41"/>
      <c r="F98" s="30"/>
      <c r="G98" s="39"/>
      <c r="H98" s="34"/>
    </row>
    <row r="99" spans="3:8" s="32" customFormat="1">
      <c r="C99" s="30"/>
      <c r="D99" s="30"/>
      <c r="E99" s="41"/>
      <c r="F99" s="30"/>
      <c r="G99" s="39"/>
      <c r="H99" s="34"/>
    </row>
    <row r="100" spans="3:8" s="32" customFormat="1">
      <c r="C100" s="30"/>
      <c r="D100" s="30"/>
      <c r="E100" s="41"/>
      <c r="F100" s="30"/>
      <c r="G100" s="39"/>
      <c r="H100" s="34"/>
    </row>
    <row r="101" spans="3:8" s="32" customFormat="1">
      <c r="C101" s="30"/>
      <c r="D101" s="30"/>
      <c r="E101" s="41"/>
      <c r="F101" s="30"/>
      <c r="G101" s="40"/>
      <c r="H101" s="34"/>
    </row>
    <row r="102" spans="3:8" s="32" customFormat="1">
      <c r="C102" s="30"/>
      <c r="D102" s="30"/>
      <c r="E102" s="30"/>
      <c r="F102" s="30"/>
      <c r="G102" s="39"/>
      <c r="H102" s="34"/>
    </row>
    <row r="103" spans="3:8" s="32" customFormat="1">
      <c r="C103" s="30"/>
      <c r="D103" s="30"/>
      <c r="E103" s="41"/>
      <c r="F103" s="30"/>
      <c r="G103" s="39"/>
      <c r="H103" s="34"/>
    </row>
    <row r="104" spans="3:8" s="32" customFormat="1">
      <c r="C104" s="30"/>
      <c r="D104" s="30"/>
      <c r="E104" s="41"/>
      <c r="F104" s="41"/>
      <c r="G104" s="39"/>
      <c r="H104" s="45"/>
    </row>
    <row r="105" spans="3:8" s="32" customFormat="1">
      <c r="C105" s="30"/>
      <c r="D105" s="30"/>
      <c r="E105" s="41"/>
      <c r="F105" s="41"/>
      <c r="G105" s="39"/>
      <c r="H105" s="46"/>
    </row>
    <row r="106" spans="3:8" s="32" customFormat="1">
      <c r="C106" s="30"/>
      <c r="D106" s="30"/>
      <c r="E106" s="41"/>
      <c r="F106" s="30"/>
      <c r="G106" s="42"/>
      <c r="H106" s="45"/>
    </row>
    <row r="107" spans="3:8" s="32" customFormat="1">
      <c r="C107" s="30"/>
      <c r="D107" s="30"/>
      <c r="E107" s="41"/>
      <c r="F107" s="30"/>
      <c r="G107" s="39"/>
      <c r="H107" s="47"/>
    </row>
    <row r="108" spans="3:8" s="32" customFormat="1">
      <c r="C108" s="30"/>
      <c r="D108" s="30"/>
      <c r="E108" s="41"/>
      <c r="F108" s="30"/>
      <c r="G108" s="39"/>
      <c r="H108" s="47"/>
    </row>
    <row r="109" spans="3:8" s="32" customFormat="1">
      <c r="C109" s="30"/>
      <c r="D109" s="30"/>
      <c r="E109" s="41"/>
      <c r="F109" s="41"/>
      <c r="G109" s="39"/>
    </row>
    <row r="110" spans="3:8" s="32" customFormat="1">
      <c r="C110" s="30"/>
      <c r="D110" s="30"/>
      <c r="E110" s="41"/>
      <c r="F110" s="30"/>
      <c r="G110" s="39"/>
    </row>
    <row r="111" spans="3:8" s="32" customFormat="1">
      <c r="C111" s="30"/>
      <c r="D111" s="30"/>
      <c r="E111" s="41"/>
      <c r="F111" s="41"/>
      <c r="G111" s="40"/>
    </row>
    <row r="112" spans="3:8" s="32" customFormat="1">
      <c r="C112" s="30"/>
      <c r="D112" s="30"/>
      <c r="E112" s="41"/>
      <c r="F112" s="41"/>
      <c r="G112" s="39"/>
    </row>
    <row r="113" spans="3:9" s="32" customFormat="1">
      <c r="C113" s="30"/>
      <c r="D113" s="30"/>
      <c r="E113" s="30"/>
      <c r="F113" s="30"/>
      <c r="G113" s="39"/>
    </row>
    <row r="114" spans="3:9" s="32" customFormat="1">
      <c r="C114" s="30"/>
      <c r="D114" s="30"/>
      <c r="E114" s="41"/>
      <c r="F114" s="30"/>
      <c r="G114" s="42"/>
    </row>
    <row r="115" spans="3:9" s="32" customFormat="1">
      <c r="C115" s="30"/>
      <c r="D115" s="30"/>
      <c r="E115" s="41"/>
      <c r="F115" s="30"/>
      <c r="G115" s="42"/>
    </row>
    <row r="116" spans="3:9" s="32" customFormat="1">
      <c r="D116" s="48"/>
      <c r="E116" s="41"/>
      <c r="F116" s="41"/>
      <c r="G116" s="39"/>
    </row>
    <row r="117" spans="3:9" s="32" customFormat="1">
      <c r="D117" s="48"/>
      <c r="E117" s="41"/>
      <c r="F117" s="41"/>
      <c r="G117" s="39"/>
      <c r="I117" s="30"/>
    </row>
    <row r="118" spans="3:9" s="32" customFormat="1">
      <c r="D118" s="48"/>
      <c r="E118" s="41"/>
      <c r="F118" s="41"/>
      <c r="G118" s="39"/>
      <c r="I118" s="30"/>
    </row>
    <row r="119" spans="3:9" s="32" customFormat="1">
      <c r="D119" s="48"/>
      <c r="E119" s="41"/>
      <c r="F119" s="41"/>
      <c r="G119" s="39"/>
      <c r="I119" s="30"/>
    </row>
    <row r="120" spans="3:9" s="32" customFormat="1">
      <c r="D120" s="48"/>
      <c r="E120" s="43"/>
      <c r="F120" s="43"/>
      <c r="G120" s="49"/>
      <c r="I120" s="30"/>
    </row>
    <row r="121" spans="3:9" s="32" customFormat="1">
      <c r="D121" s="48"/>
      <c r="E121" s="43"/>
      <c r="F121" s="43"/>
      <c r="G121" s="44"/>
      <c r="I121" s="30"/>
    </row>
    <row r="122" spans="3:9" s="32" customFormat="1">
      <c r="D122" s="48"/>
      <c r="E122" s="43"/>
      <c r="F122" s="43"/>
      <c r="G122" s="44"/>
      <c r="I122" s="30"/>
    </row>
    <row r="123" spans="3:9" s="32" customFormat="1">
      <c r="D123" s="48"/>
      <c r="E123" s="43"/>
      <c r="F123" s="43"/>
      <c r="G123" s="44"/>
      <c r="I123" s="30"/>
    </row>
    <row r="124" spans="3:9" s="32" customFormat="1">
      <c r="D124" s="48"/>
      <c r="E124" s="43"/>
      <c r="F124" s="43"/>
      <c r="G124" s="44"/>
      <c r="I124" s="30"/>
    </row>
    <row r="125" spans="3:9" s="32" customFormat="1">
      <c r="D125" s="48"/>
      <c r="E125" s="43"/>
      <c r="F125" s="43"/>
      <c r="G125" s="50"/>
      <c r="I125" s="30"/>
    </row>
    <row r="126" spans="3:9" s="32" customFormat="1">
      <c r="D126" s="48"/>
      <c r="E126" s="43"/>
      <c r="F126" s="43"/>
      <c r="G126" s="44"/>
      <c r="H126" s="30"/>
      <c r="I126" s="30"/>
    </row>
    <row r="127" spans="3:9" s="32" customFormat="1">
      <c r="D127" s="48"/>
      <c r="E127" s="43"/>
      <c r="F127" s="43"/>
      <c r="G127" s="44"/>
      <c r="H127" s="30"/>
      <c r="I127" s="30"/>
    </row>
    <row r="128" spans="3:9" s="32" customFormat="1">
      <c r="D128" s="48"/>
      <c r="E128" s="43"/>
      <c r="F128" s="43"/>
      <c r="G128" s="44"/>
      <c r="H128" s="30"/>
      <c r="I128" s="30"/>
    </row>
    <row r="129" spans="4:9" s="32" customFormat="1">
      <c r="D129" s="48"/>
      <c r="E129" s="43"/>
      <c r="F129" s="43"/>
      <c r="G129" s="44"/>
      <c r="H129" s="30"/>
      <c r="I129" s="30"/>
    </row>
    <row r="130" spans="4:9" s="32" customFormat="1">
      <c r="D130" s="48"/>
      <c r="E130" s="43"/>
      <c r="F130" s="43"/>
      <c r="G130" s="44"/>
      <c r="H130" s="30"/>
      <c r="I130" s="30"/>
    </row>
    <row r="131" spans="4:9" s="32" customFormat="1">
      <c r="D131" s="48"/>
      <c r="E131" s="43"/>
      <c r="F131" s="43"/>
      <c r="G131" s="44"/>
      <c r="H131" s="30"/>
      <c r="I131" s="30"/>
    </row>
    <row r="132" spans="4:9" s="32" customFormat="1">
      <c r="D132" s="48"/>
      <c r="E132" s="43"/>
      <c r="F132" s="43"/>
      <c r="G132" s="44"/>
      <c r="H132" s="30"/>
      <c r="I132" s="30"/>
    </row>
    <row r="133" spans="4:9" s="32" customFormat="1">
      <c r="D133" s="48"/>
      <c r="E133" s="43"/>
      <c r="F133" s="43"/>
      <c r="G133" s="44"/>
      <c r="H133" s="30"/>
      <c r="I133" s="30"/>
    </row>
    <row r="134" spans="4:9" s="32" customFormat="1">
      <c r="D134" s="48"/>
      <c r="E134" s="43"/>
      <c r="F134" s="43"/>
      <c r="G134" s="44"/>
      <c r="H134" s="30"/>
      <c r="I134" s="30"/>
    </row>
    <row r="135" spans="4:9" s="32" customFormat="1">
      <c r="D135" s="48"/>
      <c r="E135" s="43"/>
      <c r="F135" s="43"/>
      <c r="G135" s="44"/>
      <c r="H135" s="30"/>
      <c r="I135" s="30"/>
    </row>
    <row r="136" spans="4:9" s="32" customFormat="1">
      <c r="D136" s="48"/>
      <c r="E136" s="43"/>
      <c r="F136" s="43"/>
      <c r="G136" s="44"/>
      <c r="H136" s="30"/>
      <c r="I136" s="30"/>
    </row>
    <row r="137" spans="4:9" s="32" customFormat="1">
      <c r="D137" s="48"/>
      <c r="E137" s="43"/>
      <c r="F137" s="43"/>
      <c r="G137" s="44"/>
      <c r="H137" s="30"/>
      <c r="I137" s="30"/>
    </row>
    <row r="138" spans="4:9" s="32" customFormat="1">
      <c r="D138" s="48"/>
      <c r="E138" s="43"/>
      <c r="F138" s="43"/>
      <c r="G138" s="44"/>
      <c r="H138" s="30"/>
      <c r="I138" s="30"/>
    </row>
    <row r="139" spans="4:9" s="32" customFormat="1">
      <c r="D139" s="48"/>
      <c r="E139" s="43"/>
      <c r="F139" s="43"/>
      <c r="G139" s="44"/>
      <c r="H139" s="30"/>
      <c r="I139" s="30"/>
    </row>
    <row r="140" spans="4:9" s="32" customFormat="1">
      <c r="D140" s="48"/>
      <c r="E140" s="46"/>
      <c r="F140" s="46"/>
      <c r="G140" s="46"/>
      <c r="H140" s="30"/>
      <c r="I140" s="30"/>
    </row>
    <row r="141" spans="4:9" s="32" customFormat="1">
      <c r="D141" s="48"/>
      <c r="E141" s="46"/>
      <c r="F141" s="46"/>
      <c r="G141" s="46"/>
      <c r="H141" s="30"/>
      <c r="I141" s="30"/>
    </row>
    <row r="142" spans="4:9" s="32" customFormat="1">
      <c r="D142" s="48"/>
      <c r="E142" s="46"/>
      <c r="F142" s="46"/>
      <c r="G142" s="46"/>
      <c r="H142" s="30"/>
      <c r="I142" s="30"/>
    </row>
    <row r="143" spans="4:9" s="32" customFormat="1">
      <c r="D143" s="48"/>
      <c r="E143" s="46"/>
      <c r="F143" s="46"/>
      <c r="G143" s="46"/>
      <c r="H143" s="30"/>
      <c r="I143" s="30"/>
    </row>
    <row r="144" spans="4:9" s="32" customFormat="1">
      <c r="D144" s="48"/>
      <c r="E144" s="46"/>
      <c r="F144" s="46"/>
      <c r="G144" s="46"/>
      <c r="H144" s="30"/>
      <c r="I144" s="30"/>
    </row>
    <row r="145" spans="4:9" s="32" customFormat="1">
      <c r="D145" s="48"/>
      <c r="E145" s="46"/>
      <c r="F145" s="46"/>
      <c r="G145" s="46"/>
      <c r="H145" s="30"/>
      <c r="I145" s="30"/>
    </row>
    <row r="146" spans="4:9" s="32" customFormat="1">
      <c r="D146" s="48"/>
      <c r="E146" s="46"/>
      <c r="F146" s="46"/>
      <c r="G146" s="46"/>
      <c r="H146" s="30"/>
      <c r="I146" s="41"/>
    </row>
    <row r="147" spans="4:9" s="32" customFormat="1">
      <c r="D147" s="48"/>
      <c r="E147" s="46"/>
      <c r="F147" s="46"/>
      <c r="G147" s="46"/>
      <c r="H147" s="30"/>
      <c r="I147" s="41"/>
    </row>
    <row r="148" spans="4:9" s="32" customFormat="1">
      <c r="D148" s="48"/>
      <c r="E148" s="46"/>
      <c r="F148" s="46"/>
      <c r="G148" s="46"/>
      <c r="H148" s="30"/>
      <c r="I148" s="41"/>
    </row>
    <row r="149" spans="4:9" s="32" customFormat="1">
      <c r="D149" s="48"/>
      <c r="E149" s="46"/>
      <c r="F149" s="46"/>
      <c r="G149" s="46"/>
      <c r="H149" s="30"/>
      <c r="I149" s="30"/>
    </row>
    <row r="150" spans="4:9" s="32" customFormat="1">
      <c r="D150" s="48"/>
      <c r="E150" s="46"/>
      <c r="F150" s="46"/>
      <c r="G150" s="46"/>
      <c r="H150" s="30"/>
      <c r="I150" s="41"/>
    </row>
    <row r="151" spans="4:9" s="32" customFormat="1">
      <c r="D151" s="48"/>
      <c r="E151" s="46"/>
      <c r="F151" s="46"/>
      <c r="G151" s="46"/>
      <c r="H151" s="30"/>
      <c r="I151" s="41"/>
    </row>
    <row r="152" spans="4:9" s="32" customFormat="1">
      <c r="E152" s="46"/>
      <c r="F152" s="46"/>
      <c r="G152" s="46"/>
      <c r="H152" s="30"/>
      <c r="I152" s="41"/>
    </row>
    <row r="153" spans="4:9">
      <c r="H153" s="30"/>
      <c r="I153" s="41"/>
    </row>
    <row r="154" spans="4:9">
      <c r="H154" s="30"/>
      <c r="I154" s="41"/>
    </row>
    <row r="155" spans="4:9">
      <c r="H155" s="30"/>
      <c r="I155" s="41"/>
    </row>
    <row r="156" spans="4:9">
      <c r="H156" s="30"/>
    </row>
    <row r="157" spans="4:9">
      <c r="H157" s="30"/>
      <c r="I157" s="41"/>
    </row>
    <row r="158" spans="4:9">
      <c r="H158" s="30"/>
      <c r="I158" s="41"/>
    </row>
    <row r="159" spans="4:9">
      <c r="I159" s="41"/>
    </row>
    <row r="160" spans="4:9">
      <c r="I160" s="41"/>
    </row>
    <row r="161" spans="9:9">
      <c r="I161" s="41"/>
    </row>
    <row r="162" spans="9:9">
      <c r="I162" s="41"/>
    </row>
    <row r="163" spans="9:9">
      <c r="I163" s="41"/>
    </row>
    <row r="164" spans="9:9">
      <c r="I164" s="41"/>
    </row>
    <row r="165" spans="9:9">
      <c r="I165" s="41"/>
    </row>
    <row r="166" spans="9:9">
      <c r="I166" s="41"/>
    </row>
    <row r="167" spans="9:9">
      <c r="I167" s="41"/>
    </row>
    <row r="168" spans="9:9">
      <c r="I168" s="51"/>
    </row>
    <row r="170" spans="9:9">
      <c r="I170" s="46"/>
    </row>
    <row r="172" spans="9:9">
      <c r="I172" s="46"/>
    </row>
    <row r="173" spans="9:9">
      <c r="I173" s="46"/>
    </row>
    <row r="174" spans="9:9">
      <c r="I174" s="46"/>
    </row>
    <row r="175" spans="9:9">
      <c r="I175" s="46"/>
    </row>
    <row r="176" spans="9:9">
      <c r="I176" s="46"/>
    </row>
    <row r="177" spans="9:10">
      <c r="I177" s="46"/>
    </row>
    <row r="178" spans="9:10">
      <c r="I178" s="46"/>
    </row>
    <row r="179" spans="9:10">
      <c r="I179" s="46"/>
    </row>
    <row r="187" spans="9:10" s="46" customFormat="1">
      <c r="I187" s="30"/>
      <c r="J187" s="30"/>
    </row>
    <row r="196" spans="9:10" s="46" customFormat="1">
      <c r="I196" s="30"/>
      <c r="J196" s="30"/>
    </row>
  </sheetData>
  <pageMargins left="0.78740157499999996" right="0.78740157499999996" top="0.2" bottom="0.21" header="0.17" footer="0.17"/>
  <pageSetup paperSize="9" scale="75" orientation="portrait" r:id="rId2"/>
  <headerFooter alignWithMargins="0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TR XXX 2015</vt:lpstr>
      <vt:lpstr>Details</vt:lpstr>
      <vt:lpstr>NDF 05</vt:lpstr>
      <vt:lpstr>'NDF 05'!Print_Area</vt:lpstr>
      <vt:lpstr>'TR XXX 2015'!Print_Area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</dc:creator>
  <cp:lastModifiedBy>Adrien</cp:lastModifiedBy>
  <cp:lastPrinted>2014-12-29T14:18:31Z</cp:lastPrinted>
  <dcterms:created xsi:type="dcterms:W3CDTF">2000-06-06T09:26:40Z</dcterms:created>
  <dcterms:modified xsi:type="dcterms:W3CDTF">2015-06-29T10:45:39Z</dcterms:modified>
</cp:coreProperties>
</file>