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pa365-my.sharepoint.com/personal/julien_christin_gpa_ch/Documents/Documents/"/>
    </mc:Choice>
  </mc:AlternateContent>
  <xr:revisionPtr revIDLastSave="308" documentId="8_{895A8ECB-DDE9-4D5C-B785-D833821EADA0}" xr6:coauthVersionLast="47" xr6:coauthVersionMax="47" xr10:uidLastSave="{19D25EA0-8683-4CAD-9E8B-A58AAC0D09EA}"/>
  <bookViews>
    <workbookView xWindow="-108" yWindow="-108" windowWidth="30936" windowHeight="16776" tabRatio="596" activeTab="1" xr2:uid="{0430F732-2A2A-4D4D-8A3E-84BB916E6B87}"/>
  </bookViews>
  <sheets>
    <sheet name="Gantt" sheetId="1" r:id="rId1"/>
    <sheet name="Paramètres" sheetId="2" r:id="rId2"/>
  </sheets>
  <definedNames>
    <definedName name="Antecedent">Gantt!$G1</definedName>
    <definedName name="Debut">Gantt!$L1</definedName>
    <definedName name="DEBUT_IMP">Gantt!$D1</definedName>
    <definedName name="Decalage">Gantt!$H1</definedName>
    <definedName name="Durée">Gantt!$K1</definedName>
    <definedName name="FIN">Gantt!$M1</definedName>
    <definedName name="FIN_IMP">Gantt!$E1</definedName>
    <definedName name="Lien">Gantt!$F1</definedName>
    <definedName name="LIG_ANTE">Gantt!$I1</definedName>
    <definedName name="LST_FERIES">Tab_Feries[Date]</definedName>
    <definedName name="LST_LIENS">Tab_Liens[Lien]</definedName>
    <definedName name="LST_TYPES">Tab_Types[Types]</definedName>
    <definedName name="TYPE">Gantt!$B1</definedName>
    <definedName name="WBS">Gantt!$A1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M10" i="1"/>
  <c r="M11" i="1"/>
  <c r="M15" i="1"/>
  <c r="M16" i="1"/>
  <c r="L10" i="1" a="1"/>
  <c r="L10" i="1" s="1"/>
  <c r="L11" i="1" a="1"/>
  <c r="L11" i="1" s="1"/>
  <c r="L15" i="1" a="1"/>
  <c r="L15" i="1" s="1"/>
  <c r="L16" i="1" a="1"/>
  <c r="L16" i="1" s="1"/>
  <c r="L6" i="1" a="1"/>
  <c r="L6" i="1" s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6" i="1"/>
  <c r="D7" i="1"/>
  <c r="L7" i="1" s="1" a="1"/>
  <c r="L7" i="1" s="1"/>
  <c r="M7" i="1" s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M8" i="1" l="1"/>
  <c r="L9" i="1" l="1" a="1"/>
  <c r="L9" i="1" s="1"/>
  <c r="M9" i="1" s="1"/>
  <c r="L8" i="1" a="1"/>
  <c r="L8" i="1" s="1"/>
  <c r="L13" i="1" s="1" a="1"/>
  <c r="L13" i="1" s="1"/>
  <c r="M13" i="1" s="1"/>
  <c r="M14" i="1" s="1"/>
  <c r="L17" i="1" s="1" a="1"/>
  <c r="L17" i="1" s="1"/>
  <c r="L18" i="1" s="1" a="1"/>
  <c r="L18" i="1" s="1"/>
  <c r="M18" i="1" s="1"/>
  <c r="L19" i="1" s="1" a="1"/>
  <c r="L19" i="1" s="1"/>
  <c r="M19" i="1" s="1"/>
  <c r="L14" i="1" a="1"/>
  <c r="L14" i="1" s="1"/>
  <c r="M17" i="1"/>
  <c r="L12" i="1" l="1" a="1"/>
  <c r="L12" i="1" s="1"/>
  <c r="M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<sst xmlns="http://schemas.openxmlformats.org/spreadsheetml/2006/main" count="62" uniqueCount="35">
  <si>
    <t>WBS</t>
  </si>
  <si>
    <t>Type</t>
  </si>
  <si>
    <t>Tâche</t>
  </si>
  <si>
    <t>Début imp.</t>
  </si>
  <si>
    <t>Fin imp.</t>
  </si>
  <si>
    <t>Lien</t>
  </si>
  <si>
    <t>Antécédent</t>
  </si>
  <si>
    <t>Décalage</t>
  </si>
  <si>
    <t>Ligne antécédent</t>
  </si>
  <si>
    <t>Progression</t>
  </si>
  <si>
    <t>Durée</t>
  </si>
  <si>
    <t>Date début</t>
  </si>
  <si>
    <t>Date fin</t>
  </si>
  <si>
    <t>1.J</t>
  </si>
  <si>
    <t>2.J</t>
  </si>
  <si>
    <t>Types</t>
  </si>
  <si>
    <t>Lot</t>
  </si>
  <si>
    <t>Jalon</t>
  </si>
  <si>
    <t>FD</t>
  </si>
  <si>
    <t>DD</t>
  </si>
  <si>
    <t>FF</t>
  </si>
  <si>
    <t>DF</t>
  </si>
  <si>
    <t>jeune genevois</t>
  </si>
  <si>
    <t>noel</t>
  </si>
  <si>
    <t>république GE</t>
  </si>
  <si>
    <t>jour de l'an</t>
  </si>
  <si>
    <t>Pâques</t>
  </si>
  <si>
    <t>Ascension</t>
  </si>
  <si>
    <t>Vendredi Saint</t>
  </si>
  <si>
    <t>Pentecôte</t>
  </si>
  <si>
    <t>Fête nationale</t>
  </si>
  <si>
    <t>Date</t>
  </si>
  <si>
    <t xml:space="preserve">Jour </t>
  </si>
  <si>
    <t>Début du projet</t>
  </si>
  <si>
    <t>1:09;17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</si>
</sst>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1]0&quot; jrs ouvrés&quot;;[=1]0&quot; jr ouvré&quot;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6" xfId="0" applyNumberFormat="1" applyBorder="1"/>
    <xf numFmtId="164" fontId="0" fillId="0" borderId="1" xfId="0" applyNumberFormat="1" applyBorder="1"/>
    <xf numFmtId="164" fontId="0" fillId="0" borderId="4" xfId="0" applyNumberFormat="1" applyBorder="1"/>
    <xf numFmtId="46" fontId="0" fillId="0" borderId="0" xfId="0" applyNumberFormat="1"/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7" xfId="0" applyNumberFormat="1" applyBorder="1"/>
  </cellXfs>
  <cellStyles count="1">
    <cellStyle name="Normal" xfId="0" builtinId="0"/>
  </cellStyles>
  <dxfs count="3">
    <dxf>
      <numFmt numFmtId="19" formatCode="dd/mm/yyyy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1B2E59-118C-4EBF-9191-DA74F812A1E1}" name="Tab_Types" displayName="Tab_Types" ref="A1:A4" totalsRowShown="0">
  <autoFilter ref="A1:A4" xr:uid="{441B2E59-118C-4EBF-9191-DA74F812A1E1}"/>
  <tableColumns count="1">
    <tableColumn id="1" xr3:uid="{96AE9040-4265-47F7-A771-D01AD95A274C}" name="Typ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14134C-885C-4781-9BB9-2288BBC4E462}" name="Tab_Liens" displayName="Tab_Liens" ref="C1:C5" totalsRowShown="0">
  <autoFilter ref="C1:C5" xr:uid="{A714134C-885C-4781-9BB9-2288BBC4E462}"/>
  <tableColumns count="1">
    <tableColumn id="1" xr3:uid="{C147719E-08A2-4662-9BEC-854091846B40}" name="Lie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4B4CA04-E267-44D5-A97F-715F10F19325}" name="Tab_Feries" displayName="Tab_Feries" ref="E1:F13" totalsRowShown="0">
  <autoFilter ref="E1:F13" xr:uid="{24B4CA04-E267-44D5-A97F-715F10F19325}"/>
  <tableColumns count="2">
    <tableColumn id="1" xr3:uid="{1920180C-8A1A-42AC-A48A-3852B503D4A7}" name="Jour "/>
    <tableColumn id="2" xr3:uid="{2FBA8898-7935-4F05-8EC9-107BADDC6298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C5A18-5739-4038-875D-08A284481815}">
  <dimension ref="A2:N19"/>
  <sheetViews>
    <sheetView workbookViewId="0">
      <selection activeCell="M5" sqref="A5:M5"/>
    </sheetView>
  </sheetViews>
  <sheetFormatPr baseColWidth="10" defaultRowHeight="14.4" x14ac:dyDescent="0.3"/>
  <cols>
    <col min="1" max="1" width="4.33203125" customWidth="1"/>
    <col min="6" max="6" width="6.5546875" customWidth="1"/>
    <col min="9" max="9" width="14.6640625" bestFit="1" customWidth="1"/>
    <col min="12" max="13" width="11.5546875" style="1"/>
  </cols>
  <sheetData>
    <row r="2" spans="1:14" x14ac:dyDescent="0.3">
      <c r="B2" s="2" t="s">
        <v>33</v>
      </c>
      <c r="C2" s="1">
        <v>44977</v>
      </c>
      <c r="N2" s="19" t="s">
        <v>34</v>
      </c>
    </row>
    <row r="4" spans="1:14" ht="15" thickBot="1" x14ac:dyDescent="0.35"/>
    <row r="5" spans="1:14" ht="26.4" thickBot="1" x14ac:dyDescent="0.35">
      <c r="A5" s="11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20" t="s">
        <v>11</v>
      </c>
      <c r="M5" s="21" t="s">
        <v>12</v>
      </c>
    </row>
    <row r="6" spans="1:14" x14ac:dyDescent="0.3">
      <c r="A6" s="8">
        <v>1</v>
      </c>
      <c r="B6" s="9" t="s">
        <v>16</v>
      </c>
      <c r="C6" s="9" t="str">
        <f>B6&amp;" "&amp;A6</f>
        <v>Lot 1</v>
      </c>
      <c r="D6" s="10"/>
      <c r="E6" s="9"/>
      <c r="F6" s="13"/>
      <c r="G6" s="9"/>
      <c r="H6" s="9"/>
      <c r="I6" s="14" t="str">
        <f>IFERROR(
IF(TYPE="Tâche",
  IF(Antecedent&lt;&gt;"",
MATCH(Antecedent,$A:$A,0),
_xlfn.XMATCH("Tâche",$B$1:B5,0,-1)
),
""
),
"")</f>
        <v/>
      </c>
      <c r="J6" s="9"/>
      <c r="K6" s="16"/>
      <c r="L6" s="10" t="str" cm="1">
        <f t="array" ref="L6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Calcul LOT</v>
      </c>
      <c r="M6" s="22" t="str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Calcul Lot</v>
      </c>
    </row>
    <row r="7" spans="1:14" x14ac:dyDescent="0.3">
      <c r="A7" s="5">
        <v>1.1000000000000001</v>
      </c>
      <c r="B7" s="3" t="s">
        <v>2</v>
      </c>
      <c r="C7" s="3" t="str">
        <f t="shared" ref="C7:C19" si="0">B7&amp;" "&amp;A7</f>
        <v>Tâche 1.1</v>
      </c>
      <c r="D7" s="4">
        <f>C2</f>
        <v>44977</v>
      </c>
      <c r="E7" s="3"/>
      <c r="F7" s="14"/>
      <c r="G7" s="3"/>
      <c r="H7" s="3"/>
      <c r="I7" s="14" t="str">
        <f>IFERROR(
IF(TYPE="Tâche",
  IF(Antecedent&lt;&gt;"",
MATCH(Antecedent,$A:$A,0),
_xlfn.XMATCH("Tâche",$B$1:B6,0,-1)
),
""
),
"")</f>
        <v/>
      </c>
      <c r="J7" s="3"/>
      <c r="K7" s="17">
        <v>1</v>
      </c>
      <c r="L7" s="10" cm="1">
        <f t="array" ref="L7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44977</v>
      </c>
      <c r="M7" s="22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44977</v>
      </c>
    </row>
    <row r="8" spans="1:14" x14ac:dyDescent="0.3">
      <c r="A8" s="5">
        <v>1.2</v>
      </c>
      <c r="B8" s="3" t="s">
        <v>2</v>
      </c>
      <c r="C8" s="3" t="str">
        <f t="shared" si="0"/>
        <v>Tâche 1.2</v>
      </c>
      <c r="D8" s="3"/>
      <c r="E8" s="3"/>
      <c r="F8" s="14" t="s">
        <v>20</v>
      </c>
      <c r="G8" s="3">
        <v>1.1000000000000001</v>
      </c>
      <c r="H8" s="3"/>
      <c r="I8" s="14">
        <f>IFERROR(
IF(TYPE="Tâche",
  IF(Antecedent&lt;&gt;"",
MATCH(Antecedent,$A:$A,0),
_xlfn.XMATCH("Tâche",$B$1:B7,0,-1)
),
""
),
"")</f>
        <v>7</v>
      </c>
      <c r="J8" s="3"/>
      <c r="K8" s="17">
        <v>3</v>
      </c>
      <c r="L8" s="10" t="e" cm="1">
        <f t="array" ref="L8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#NAME?</v>
      </c>
      <c r="M8" s="22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44977</v>
      </c>
    </row>
    <row r="9" spans="1:14" x14ac:dyDescent="0.3">
      <c r="A9" s="5">
        <v>1.3</v>
      </c>
      <c r="B9" s="3" t="s">
        <v>2</v>
      </c>
      <c r="C9" s="3" t="str">
        <f t="shared" si="0"/>
        <v>Tâche 1.3</v>
      </c>
      <c r="D9" s="3"/>
      <c r="E9" s="3"/>
      <c r="F9" s="14" t="s">
        <v>18</v>
      </c>
      <c r="G9" s="3">
        <v>1.2</v>
      </c>
      <c r="H9" s="3">
        <v>1</v>
      </c>
      <c r="I9" s="14">
        <f>IFERROR(
IF(TYPE="Tâche",
  IF(Antecedent&lt;&gt;"",
MATCH(Antecedent,$A:$A,0),
_xlfn.XMATCH("Tâche",$B$1:B8,0,-1)
),
""
),
"")</f>
        <v>8</v>
      </c>
      <c r="J9" s="3"/>
      <c r="K9" s="17">
        <v>4</v>
      </c>
      <c r="L9" s="10" cm="1">
        <f t="array" ref="L9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44979</v>
      </c>
      <c r="M9" s="22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44984</v>
      </c>
    </row>
    <row r="10" spans="1:14" x14ac:dyDescent="0.3">
      <c r="A10" s="5" t="s">
        <v>13</v>
      </c>
      <c r="B10" s="3" t="s">
        <v>17</v>
      </c>
      <c r="C10" s="3" t="str">
        <f t="shared" si="0"/>
        <v>Jalon 1.J</v>
      </c>
      <c r="D10" s="3"/>
      <c r="E10" s="3"/>
      <c r="F10" s="14"/>
      <c r="G10" s="3"/>
      <c r="H10" s="3"/>
      <c r="I10" s="14" t="str">
        <f>IFERROR(
IF(TYPE="Tâche",
  IF(Antecedent&lt;&gt;"",
MATCH(Antecedent,$A:$A,0),
_xlfn.XMATCH("Tâche",$B$1:B9,0,-1)
),
""
),
"")</f>
        <v/>
      </c>
      <c r="J10" s="3"/>
      <c r="K10" s="17"/>
      <c r="L10" s="10" t="str" cm="1">
        <f t="array" ref="L10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/>
      </c>
      <c r="M10" s="22" t="str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/>
      </c>
    </row>
    <row r="11" spans="1:14" x14ac:dyDescent="0.3">
      <c r="A11" s="5">
        <v>2</v>
      </c>
      <c r="B11" s="3" t="s">
        <v>16</v>
      </c>
      <c r="C11" s="3" t="str">
        <f t="shared" si="0"/>
        <v>Lot 2</v>
      </c>
      <c r="D11" s="3"/>
      <c r="E11" s="3"/>
      <c r="F11" s="14"/>
      <c r="G11" s="3"/>
      <c r="H11" s="3"/>
      <c r="I11" s="14" t="str">
        <f>IFERROR(
IF(TYPE="Tâche",
  IF(Antecedent&lt;&gt;"",
MATCH(Antecedent,$A:$A,0),
_xlfn.XMATCH("Tâche",$B$1:B10,0,-1)
),
""
),
"")</f>
        <v/>
      </c>
      <c r="J11" s="3"/>
      <c r="K11" s="17"/>
      <c r="L11" s="10" t="str" cm="1">
        <f t="array" ref="L11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Calcul LOT</v>
      </c>
      <c r="M11" s="22" t="str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Calcul Lot</v>
      </c>
    </row>
    <row r="12" spans="1:14" x14ac:dyDescent="0.3">
      <c r="A12" s="5">
        <v>2.1</v>
      </c>
      <c r="B12" s="3" t="s">
        <v>2</v>
      </c>
      <c r="C12" s="3" t="str">
        <f t="shared" si="0"/>
        <v>Tâche 2.1</v>
      </c>
      <c r="D12" s="3"/>
      <c r="E12" s="3"/>
      <c r="F12" s="14" t="s">
        <v>18</v>
      </c>
      <c r="G12" s="3">
        <v>2.2999999999999998</v>
      </c>
      <c r="H12" s="3">
        <v>2</v>
      </c>
      <c r="I12" s="14">
        <f>IFERROR(
IF(TYPE="Tâche",
  IF(Antecedent&lt;&gt;"",
MATCH(Antecedent,$A:$A,0),
_xlfn.XMATCH("Tâche",$B$1:B11,0,-1)
),
""
),
"")</f>
        <v>14</v>
      </c>
      <c r="J12" s="3"/>
      <c r="K12" s="17">
        <v>5</v>
      </c>
      <c r="L12" s="10" t="e" cm="1">
        <f t="array" ref="L12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#NAME?</v>
      </c>
      <c r="M12" s="22" t="e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#NAME?</v>
      </c>
    </row>
    <row r="13" spans="1:14" x14ac:dyDescent="0.3">
      <c r="A13" s="5">
        <v>2.2000000000000002</v>
      </c>
      <c r="B13" s="3" t="s">
        <v>2</v>
      </c>
      <c r="C13" s="3" t="str">
        <f t="shared" si="0"/>
        <v>Tâche 2.2</v>
      </c>
      <c r="D13" s="3"/>
      <c r="E13" s="3"/>
      <c r="F13" s="14" t="s">
        <v>19</v>
      </c>
      <c r="G13" s="3">
        <v>1.2</v>
      </c>
      <c r="H13" s="3"/>
      <c r="I13" s="14">
        <f>IFERROR(
IF(TYPE="Tâche",
  IF(Antecedent&lt;&gt;"",
MATCH(Antecedent,$A:$A,0),
_xlfn.XMATCH("Tâche",$B$1:B12,0,-1)
),
""
),
"")</f>
        <v>8</v>
      </c>
      <c r="J13" s="3"/>
      <c r="K13" s="17">
        <v>14</v>
      </c>
      <c r="L13" s="10" t="e" cm="1">
        <f t="array" ref="L13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#NAME?</v>
      </c>
      <c r="M13" s="22" t="e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#NAME?</v>
      </c>
    </row>
    <row r="14" spans="1:14" x14ac:dyDescent="0.3">
      <c r="A14" s="5">
        <v>2.2999999999999998</v>
      </c>
      <c r="B14" s="3" t="s">
        <v>2</v>
      </c>
      <c r="C14" s="3" t="str">
        <f t="shared" si="0"/>
        <v>Tâche 2.3</v>
      </c>
      <c r="D14" s="3"/>
      <c r="E14" s="3"/>
      <c r="F14" s="14" t="s">
        <v>20</v>
      </c>
      <c r="G14" s="3">
        <v>2.2000000000000002</v>
      </c>
      <c r="H14" s="3"/>
      <c r="I14" s="14">
        <f>IFERROR(
IF(TYPE="Tâche",
  IF(Antecedent&lt;&gt;"",
MATCH(Antecedent,$A:$A,0),
_xlfn.XMATCH("Tâche",$B$1:B13,0,-1)
),
""
),
"")</f>
        <v>13</v>
      </c>
      <c r="J14" s="3"/>
      <c r="K14" s="17">
        <v>9</v>
      </c>
      <c r="L14" s="10" t="e" cm="1">
        <f t="array" ref="L14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#NAME?</v>
      </c>
      <c r="M14" s="22" t="e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#NAME?</v>
      </c>
    </row>
    <row r="15" spans="1:14" x14ac:dyDescent="0.3">
      <c r="A15" s="5" t="s">
        <v>14</v>
      </c>
      <c r="B15" s="3" t="s">
        <v>17</v>
      </c>
      <c r="C15" s="3" t="str">
        <f t="shared" si="0"/>
        <v>Jalon 2.J</v>
      </c>
      <c r="D15" s="3"/>
      <c r="E15" s="3"/>
      <c r="F15" s="14"/>
      <c r="G15" s="3"/>
      <c r="H15" s="3"/>
      <c r="I15" s="14" t="str">
        <f>IFERROR(
IF(TYPE="Tâche",
  IF(Antecedent&lt;&gt;"",
MATCH(Antecedent,$A:$A,0),
_xlfn.XMATCH("Tâche",$B$1:B14,0,-1)
),
""
),
"")</f>
        <v/>
      </c>
      <c r="J15" s="3"/>
      <c r="K15" s="17"/>
      <c r="L15" s="10" t="str" cm="1">
        <f t="array" ref="L15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/>
      </c>
      <c r="M15" s="22" t="str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/>
      </c>
    </row>
    <row r="16" spans="1:14" x14ac:dyDescent="0.3">
      <c r="A16" s="5">
        <v>3</v>
      </c>
      <c r="B16" s="3" t="s">
        <v>16</v>
      </c>
      <c r="C16" s="3" t="str">
        <f t="shared" si="0"/>
        <v>Lot 3</v>
      </c>
      <c r="D16" s="3"/>
      <c r="E16" s="3"/>
      <c r="F16" s="14"/>
      <c r="G16" s="3"/>
      <c r="H16" s="3"/>
      <c r="I16" s="14" t="str">
        <f>IFERROR(
IF(TYPE="Tâche",
  IF(Antecedent&lt;&gt;"",
MATCH(Antecedent,$A:$A,0),
_xlfn.XMATCH("Tâche",$B$1:B15,0,-1)
),
""
),
"")</f>
        <v/>
      </c>
      <c r="J16" s="3"/>
      <c r="K16" s="17"/>
      <c r="L16" s="10" t="str" cm="1">
        <f t="array" ref="L16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Calcul LOT</v>
      </c>
      <c r="M16" s="22" t="str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Calcul Lot</v>
      </c>
    </row>
    <row r="17" spans="1:13" x14ac:dyDescent="0.3">
      <c r="A17" s="5">
        <v>3.1</v>
      </c>
      <c r="B17" s="3" t="s">
        <v>2</v>
      </c>
      <c r="C17" s="3" t="str">
        <f t="shared" si="0"/>
        <v>Tâche 3.1</v>
      </c>
      <c r="D17" s="3"/>
      <c r="E17" s="3"/>
      <c r="F17" s="14" t="s">
        <v>18</v>
      </c>
      <c r="G17" s="3">
        <v>2.2999999999999998</v>
      </c>
      <c r="H17" s="3"/>
      <c r="I17" s="14">
        <f>IFERROR(
IF(TYPE="Tâche",
  IF(Antecedent&lt;&gt;"",
MATCH(Antecedent,$A:$A,0),
_xlfn.XMATCH("Tâche",$B$1:B16,0,-1)
),
""
),
"")</f>
        <v>14</v>
      </c>
      <c r="J17" s="3"/>
      <c r="K17" s="17">
        <v>5</v>
      </c>
      <c r="L17" s="10" t="e" cm="1">
        <f t="array" ref="L17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#NAME?</v>
      </c>
      <c r="M17" s="22" t="e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#NAME?</v>
      </c>
    </row>
    <row r="18" spans="1:13" x14ac:dyDescent="0.3">
      <c r="A18" s="5">
        <v>3.2</v>
      </c>
      <c r="B18" s="3" t="s">
        <v>2</v>
      </c>
      <c r="C18" s="3" t="str">
        <f t="shared" si="0"/>
        <v>Tâche 3.2</v>
      </c>
      <c r="D18" s="3"/>
      <c r="E18" s="3"/>
      <c r="F18" s="14" t="s">
        <v>19</v>
      </c>
      <c r="G18" s="3">
        <v>3.1</v>
      </c>
      <c r="H18" s="3">
        <v>1</v>
      </c>
      <c r="I18" s="14">
        <f>IFERROR(
IF(TYPE="Tâche",
  IF(Antecedent&lt;&gt;"",
MATCH(Antecedent,$A:$A,0),
_xlfn.XMATCH("Tâche",$B$1:B17,0,-1)
),
""
),
"")</f>
        <v>17</v>
      </c>
      <c r="J18" s="3"/>
      <c r="K18" s="17">
        <v>14</v>
      </c>
      <c r="L18" s="10" t="e" cm="1">
        <f t="array" ref="L18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#NAME?</v>
      </c>
      <c r="M18" s="22" t="e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#NAME?</v>
      </c>
    </row>
    <row r="19" spans="1:13" ht="15" thickBot="1" x14ac:dyDescent="0.35">
      <c r="A19" s="6">
        <v>3.3</v>
      </c>
      <c r="B19" s="7" t="s">
        <v>2</v>
      </c>
      <c r="C19" s="7" t="str">
        <f t="shared" si="0"/>
        <v>Tâche 3.3</v>
      </c>
      <c r="D19" s="7"/>
      <c r="E19" s="7"/>
      <c r="F19" s="15" t="s">
        <v>18</v>
      </c>
      <c r="G19" s="7">
        <v>3.2</v>
      </c>
      <c r="H19" s="7"/>
      <c r="I19" s="14">
        <f>IFERROR(
IF(TYPE="Tâche",
  IF(Antecedent&lt;&gt;"",
MATCH(Antecedent,$A:$A,0),
_xlfn.XMATCH("Tâche",$B$1:B18,0,-1)
),
""
),
"")</f>
        <v>18</v>
      </c>
      <c r="J19" s="7"/>
      <c r="K19" s="18">
        <v>9</v>
      </c>
      <c r="L19" s="10" t="e" cm="1">
        <f t="array" ref="L19">IF(TYPE="Tâche",
   IF(DEBUT_IMP&lt;&gt;"",
    DEBUT_IMP,
     IF(FIN_IMP&lt;&gt;"",
       WORKDAY(FIN,(Duree-1),LST_FERIES),
        IF(Lien="FD",
         WORKDAY(INDEX($M:$M,LIG_ANTE),1+Decalage,LST_FERIES),
        IF(Lien="DD",
         WORKDAY(INDEX($L:$L,LIG_ANTE),0+Decalage,LST_FERIES),
       WORKDAY(FIN,(Duree-1),LST_FERIES)
        )
     )
  )
),
IF(TYPE="Lot",
"Calcul LOT",
"")
)</f>
        <v>#NAME?</v>
      </c>
      <c r="M19" s="22" t="e">
        <f>IF(TYPE="Tâche",
IF(FIN_IMP&lt;&gt;"",
FIN_IMP,
IF(DEBUT_IMP&lt;&gt;"",
WORKDAY(Debut,Durée-1,LST_FERIES),
IF(Lien="FF",
WORKDAY(INDEX($M:$M,LIG_ANTE),0+Decalage,LST_FERIES),
   IF(Lien="DF",
WORKDAY(INDEX($L:$L,LIG_ANTE),-1-Decalage,LST_FERIES),
     WORKDAY(Debut,Durée-1,LST_FERIES)
)
)
)
),
IF(TYPE="Lot",
"Calcul Lot",
"")
)</f>
        <v>#NAME?</v>
      </c>
    </row>
  </sheetData>
  <conditionalFormatting sqref="F6:I19">
    <cfRule type="expression" dxfId="2" priority="2">
      <formula>OR(TYPE&lt;&gt;"Tâche",COUNTIFS($B$6:$B6,"Tâche")=1)</formula>
    </cfRule>
  </conditionalFormatting>
  <conditionalFormatting sqref="K6:K19">
    <cfRule type="expression" dxfId="1" priority="1">
      <formula>TYPE&lt;&gt;"Tâche"</formula>
    </cfRule>
  </conditionalFormatting>
  <dataValidations count="2">
    <dataValidation type="list" allowBlank="1" showInputMessage="1" showErrorMessage="1" sqref="B6:B19" xr:uid="{5A6A82B6-1392-43EE-9AEE-F51E344FFC78}">
      <formula1>LST_TYPES</formula1>
    </dataValidation>
    <dataValidation type="list" allowBlank="1" showInputMessage="1" showErrorMessage="1" sqref="F6:F19" xr:uid="{35F166C5-F097-4756-97A6-34F6D040FCBB}">
      <formula1>LST_LIENS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ADA0-AEF7-43EA-916F-F2DCEB670484}">
  <dimension ref="A1:F13"/>
  <sheetViews>
    <sheetView tabSelected="1" workbookViewId="0">
      <selection activeCell="E2" sqref="E2:F13"/>
    </sheetView>
  </sheetViews>
  <sheetFormatPr baseColWidth="10" defaultRowHeight="14.4" x14ac:dyDescent="0.3"/>
  <sheetData>
    <row r="1" spans="1:6" x14ac:dyDescent="0.3">
      <c r="A1" t="s">
        <v>15</v>
      </c>
      <c r="C1" t="s">
        <v>5</v>
      </c>
      <c r="E1" t="s">
        <v>32</v>
      </c>
      <c r="F1" t="s">
        <v>31</v>
      </c>
    </row>
    <row r="2" spans="1:6" x14ac:dyDescent="0.3">
      <c r="A2" t="s">
        <v>2</v>
      </c>
      <c r="C2" t="s">
        <v>18</v>
      </c>
      <c r="E2" t="s">
        <v>22</v>
      </c>
      <c r="F2" s="1">
        <v>45540</v>
      </c>
    </row>
    <row r="3" spans="1:6" x14ac:dyDescent="0.3">
      <c r="A3" t="s">
        <v>16</v>
      </c>
      <c r="C3" t="s">
        <v>19</v>
      </c>
      <c r="E3" t="s">
        <v>23</v>
      </c>
      <c r="F3" s="1">
        <v>45651</v>
      </c>
    </row>
    <row r="4" spans="1:6" x14ac:dyDescent="0.3">
      <c r="A4" t="s">
        <v>17</v>
      </c>
      <c r="C4" t="s">
        <v>20</v>
      </c>
      <c r="E4" t="s">
        <v>24</v>
      </c>
      <c r="F4" s="1">
        <v>45657</v>
      </c>
    </row>
    <row r="5" spans="1:6" x14ac:dyDescent="0.3">
      <c r="C5" t="s">
        <v>21</v>
      </c>
      <c r="E5" t="s">
        <v>25</v>
      </c>
      <c r="F5" s="1">
        <v>45658</v>
      </c>
    </row>
    <row r="6" spans="1:6" x14ac:dyDescent="0.3">
      <c r="E6" t="s">
        <v>28</v>
      </c>
      <c r="F6" s="1">
        <v>45765</v>
      </c>
    </row>
    <row r="7" spans="1:6" x14ac:dyDescent="0.3">
      <c r="E7" t="s">
        <v>26</v>
      </c>
      <c r="F7" s="1">
        <v>45768</v>
      </c>
    </row>
    <row r="8" spans="1:6" x14ac:dyDescent="0.3">
      <c r="E8" t="s">
        <v>27</v>
      </c>
      <c r="F8" s="1">
        <v>45806</v>
      </c>
    </row>
    <row r="9" spans="1:6" x14ac:dyDescent="0.3">
      <c r="E9" t="s">
        <v>29</v>
      </c>
      <c r="F9" s="1">
        <v>45817</v>
      </c>
    </row>
    <row r="10" spans="1:6" x14ac:dyDescent="0.3">
      <c r="E10" t="s">
        <v>30</v>
      </c>
      <c r="F10" s="1">
        <v>45870</v>
      </c>
    </row>
    <row r="11" spans="1:6" x14ac:dyDescent="0.3">
      <c r="E11" t="s">
        <v>22</v>
      </c>
      <c r="F11" s="1">
        <v>45911</v>
      </c>
    </row>
    <row r="12" spans="1:6" x14ac:dyDescent="0.3">
      <c r="E12" t="s">
        <v>23</v>
      </c>
      <c r="F12" s="1">
        <v>46016</v>
      </c>
    </row>
    <row r="13" spans="1:6" x14ac:dyDescent="0.3">
      <c r="E13" t="s">
        <v>24</v>
      </c>
      <c r="F13" s="1">
        <v>46022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Gantt</vt:lpstr>
      <vt:lpstr>Paramètres</vt:lpstr>
      <vt:lpstr>Antecedent</vt:lpstr>
      <vt:lpstr>Debut</vt:lpstr>
      <vt:lpstr>DEBUT_IMP</vt:lpstr>
      <vt:lpstr>Decalage</vt:lpstr>
      <vt:lpstr>Durée</vt:lpstr>
      <vt:lpstr>FIN</vt:lpstr>
      <vt:lpstr>FIN_IMP</vt:lpstr>
      <vt:lpstr>Lien</vt:lpstr>
      <vt:lpstr>LIG_ANTE</vt:lpstr>
      <vt:lpstr>LST_FERIES</vt:lpstr>
      <vt:lpstr>LST_LIENS</vt:lpstr>
      <vt:lpstr>LST_TYPES</vt:lpstr>
      <vt:lpstr>TYPE</vt:lpstr>
      <vt:lpstr>WBS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Christin</dc:creator>
  <cp:lastModifiedBy>Julien Christin</cp:lastModifiedBy>
  <dcterms:created xsi:type="dcterms:W3CDTF">2024-06-03T12:27:48Z</dcterms:created>
  <dcterms:modified xsi:type="dcterms:W3CDTF">2024-06-05T12:59:39Z</dcterms:modified>
</cp:coreProperties>
</file>