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paul\Paul's work\2-BOQ models\"/>
    </mc:Choice>
  </mc:AlternateContent>
  <xr:revisionPtr revIDLastSave="0" documentId="13_ncr:1_{1A537CBA-BED1-41CD-9B6D-05BF6E02C21E}" xr6:coauthVersionLast="36" xr6:coauthVersionMax="36" xr10:uidLastSave="{00000000-0000-0000-0000-000000000000}"/>
  <bookViews>
    <workbookView xWindow="0" yWindow="0" windowWidth="20490" windowHeight="7545" activeTab="3" xr2:uid="{6779E3F4-85A9-4949-94B9-38235F733E41}"/>
  </bookViews>
  <sheets>
    <sheet name="Data" sheetId="2" r:id="rId1"/>
    <sheet name="BOQ Model" sheetId="1" r:id="rId2"/>
    <sheet name="Price reference" sheetId="4" r:id="rId3"/>
    <sheet name="Hidden data" sheetId="3" r:id="rId4"/>
  </sheets>
  <definedNames>
    <definedName name="Category_format">'Hidden data'!$C$37:$S$37</definedName>
    <definedName name="Category_N">'BOQ Model'!$E$21:$E$21</definedName>
    <definedName name="Location">Data!$E$4:$E$28</definedName>
    <definedName name="Location_format">'Hidden data'!$C$27:$S$27</definedName>
    <definedName name="Location_N">'BOQ Model'!$C$21:$C$21</definedName>
    <definedName name="Location_table">Data!$D$4:$E$28</definedName>
    <definedName name="Location_table2">Data!$E$4:$F$28</definedName>
    <definedName name="Package">Data!$H$4:$H$28</definedName>
    <definedName name="Package_format">'Hidden data'!$C$32:$S$32</definedName>
    <definedName name="Package_N">'BOQ Model'!$D$21:$D$21</definedName>
    <definedName name="Package_table">Data!$G$4:$H$28</definedName>
    <definedName name="Package_table2">Data!$H$4:$I$28</definedName>
    <definedName name="_xlnm.Print_Area" localSheetId="1">'BOQ Model'!$A$1:$R$21</definedName>
    <definedName name="Sort">'Hidden data'!$A$2:$A$3</definedName>
    <definedName name="Subcategory_format">'Hidden data'!$C$42:$S$42</definedName>
    <definedName name="Subcategory_N">'BOQ Model'!$F$21:$F$21</definedName>
    <definedName name="Table">'BOQ Model'!$B$5:$R$21</definedName>
    <definedName name="Total_format">'Hidden data'!$C$47:$S$47</definedName>
    <definedName name="Unit">Data!$C$4:$C$9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G19" i="1"/>
  <c r="G18" i="1"/>
  <c r="G17" i="1"/>
  <c r="G16" i="1"/>
  <c r="G15" i="1"/>
  <c r="G14" i="1"/>
  <c r="G13" i="1"/>
  <c r="G12" i="1"/>
  <c r="G11" i="1"/>
  <c r="G7" i="1"/>
  <c r="O9" i="1"/>
  <c r="Q9" i="1" s="1"/>
  <c r="D9" i="1"/>
  <c r="C9" i="1"/>
  <c r="O10" i="1"/>
  <c r="Q10" i="1" s="1"/>
  <c r="D10" i="1"/>
  <c r="C10" i="1"/>
  <c r="O8" i="1"/>
  <c r="Q8" i="1" s="1"/>
  <c r="D8" i="1"/>
  <c r="C8" i="1"/>
  <c r="I11" i="2" l="1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F5" i="2"/>
  <c r="F6" i="2"/>
  <c r="F7" i="2"/>
  <c r="F8" i="2"/>
  <c r="F9" i="2"/>
  <c r="F10" i="2"/>
  <c r="F11" i="2"/>
  <c r="F12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4" i="2"/>
  <c r="G26" i="2" l="1"/>
  <c r="G4" i="2"/>
  <c r="I4" i="2" s="1"/>
  <c r="G5" i="2"/>
  <c r="I5" i="2" s="1"/>
  <c r="G6" i="2"/>
  <c r="I6" i="2" s="1"/>
  <c r="G7" i="2"/>
  <c r="I7" i="2" s="1"/>
  <c r="G8" i="2"/>
  <c r="I8" i="2" s="1"/>
  <c r="G9" i="2"/>
  <c r="I9" i="2" s="1"/>
  <c r="G10" i="2"/>
  <c r="I10" i="2" s="1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7" i="2"/>
  <c r="G28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F14" i="2" s="1"/>
  <c r="D13" i="2"/>
  <c r="F13" i="2" s="1"/>
  <c r="D12" i="2"/>
  <c r="D11" i="2"/>
  <c r="D10" i="2"/>
  <c r="D9" i="2"/>
  <c r="D8" i="2"/>
  <c r="D7" i="2"/>
  <c r="D6" i="2"/>
  <c r="D5" i="2"/>
  <c r="D4" i="2"/>
  <c r="D29" i="2" l="1"/>
  <c r="G29" i="2"/>
</calcChain>
</file>

<file path=xl/sharedStrings.xml><?xml version="1.0" encoding="utf-8"?>
<sst xmlns="http://schemas.openxmlformats.org/spreadsheetml/2006/main" count="171" uniqueCount="62">
  <si>
    <t>Project :</t>
  </si>
  <si>
    <t>BOQ Model</t>
  </si>
  <si>
    <t>Project No.</t>
  </si>
  <si>
    <t>Prepared by</t>
  </si>
  <si>
    <t>Checked by</t>
  </si>
  <si>
    <t>Version</t>
  </si>
  <si>
    <t>Pages</t>
  </si>
  <si>
    <t>Date</t>
  </si>
  <si>
    <t>Description</t>
  </si>
  <si>
    <t>Unit</t>
  </si>
  <si>
    <t>Nos.</t>
  </si>
  <si>
    <t>Length</t>
  </si>
  <si>
    <t>Breadth or weight</t>
  </si>
  <si>
    <t>Height or conversion</t>
  </si>
  <si>
    <t>Quantities</t>
  </si>
  <si>
    <r>
      <t>m</t>
    </r>
    <r>
      <rPr>
        <vertAlign val="superscript"/>
        <sz val="11"/>
        <color theme="1"/>
        <rFont val="Calibri"/>
        <family val="2"/>
        <scheme val="minor"/>
      </rPr>
      <t>3</t>
    </r>
  </si>
  <si>
    <r>
      <t>m</t>
    </r>
    <r>
      <rPr>
        <vertAlign val="superscript"/>
        <sz val="11"/>
        <color theme="1"/>
        <rFont val="Calibri"/>
        <family val="2"/>
        <scheme val="minor"/>
      </rPr>
      <t>2</t>
    </r>
  </si>
  <si>
    <t>Rm</t>
  </si>
  <si>
    <t>MT</t>
  </si>
  <si>
    <t>kg</t>
  </si>
  <si>
    <t>Location</t>
  </si>
  <si>
    <t>Bid package</t>
  </si>
  <si>
    <t>Location No.</t>
  </si>
  <si>
    <t>Package No.</t>
  </si>
  <si>
    <t>Package N.</t>
  </si>
  <si>
    <t>Category N.</t>
  </si>
  <si>
    <t>Subcategory N.</t>
  </si>
  <si>
    <r>
      <rPr>
        <b/>
        <sz val="14"/>
        <color rgb="FF00B050"/>
        <rFont val="Arial Narrow"/>
        <family val="2"/>
      </rPr>
      <t>Constant (1)</t>
    </r>
    <r>
      <rPr>
        <b/>
        <sz val="14"/>
        <color theme="0"/>
        <rFont val="Arial Narrow"/>
        <family val="2"/>
      </rPr>
      <t xml:space="preserve"> or </t>
    </r>
    <r>
      <rPr>
        <b/>
        <sz val="14"/>
        <color rgb="FFFF0000"/>
        <rFont val="Arial Narrow"/>
        <family val="2"/>
      </rPr>
      <t>Variable (0)</t>
    </r>
  </si>
  <si>
    <t>Sort by</t>
  </si>
  <si>
    <t>Package</t>
  </si>
  <si>
    <t>a</t>
  </si>
  <si>
    <t>Location N.</t>
  </si>
  <si>
    <t>Sort</t>
  </si>
  <si>
    <t>b</t>
  </si>
  <si>
    <t>c</t>
  </si>
  <si>
    <t>d</t>
  </si>
  <si>
    <t>e</t>
  </si>
  <si>
    <t>f</t>
  </si>
  <si>
    <t>g</t>
  </si>
  <si>
    <t>h</t>
  </si>
  <si>
    <t>i</t>
  </si>
  <si>
    <t>D</t>
  </si>
  <si>
    <t>w</t>
  </si>
  <si>
    <t>j</t>
  </si>
  <si>
    <t>Hidden format</t>
  </si>
  <si>
    <t>Location Row</t>
  </si>
  <si>
    <t>Package Row</t>
  </si>
  <si>
    <t>Category Row</t>
  </si>
  <si>
    <t>Text</t>
  </si>
  <si>
    <t>Subcategory Row</t>
  </si>
  <si>
    <t>Total Row</t>
  </si>
  <si>
    <t>Warning</t>
  </si>
  <si>
    <t>S</t>
  </si>
  <si>
    <t>L</t>
  </si>
  <si>
    <t>C</t>
  </si>
  <si>
    <t>k</t>
  </si>
  <si>
    <t>A</t>
  </si>
  <si>
    <t>Price [₹]</t>
  </si>
  <si>
    <t>Price/Unit [₹]</t>
  </si>
  <si>
    <t>Category name</t>
  </si>
  <si>
    <t>Subcategory name</t>
  </si>
  <si>
    <t>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</si>
</sst>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0"/>
      <name val="Arial"/>
      <family val="2"/>
    </font>
    <font>
      <b/>
      <sz val="18"/>
      <color theme="0"/>
      <name val="Arial"/>
      <family val="2"/>
    </font>
    <font>
      <sz val="10"/>
      <color theme="0"/>
      <name val="Arial"/>
      <family val="2"/>
    </font>
    <font>
      <b/>
      <sz val="10"/>
      <name val="Arial"/>
      <family val="2"/>
    </font>
    <font>
      <vertAlign val="superscript"/>
      <sz val="11"/>
      <color theme="1"/>
      <name val="Calibri"/>
      <family val="2"/>
      <scheme val="minor"/>
    </font>
    <font>
      <b/>
      <sz val="14"/>
      <color theme="0"/>
      <name val="Arial Narrow"/>
      <family val="2"/>
    </font>
    <font>
      <b/>
      <sz val="14"/>
      <color rgb="FFFF0000"/>
      <name val="Arial Narrow"/>
      <family val="2"/>
    </font>
    <font>
      <b/>
      <sz val="14"/>
      <color rgb="FF00B050"/>
      <name val="Arial Narrow"/>
      <family val="2"/>
    </font>
    <font>
      <b/>
      <u/>
      <sz val="14"/>
      <color rgb="FF002060"/>
      <name val="Arial"/>
      <family val="2"/>
    </font>
    <font>
      <b/>
      <sz val="10"/>
      <color theme="1"/>
      <name val="Arial"/>
      <family val="2"/>
    </font>
    <font>
      <b/>
      <sz val="10"/>
      <color theme="0"/>
      <name val="Arial"/>
      <family val="2"/>
    </font>
    <font>
      <b/>
      <u/>
      <sz val="10"/>
      <color rgb="FF0070C0"/>
      <name val="Arial"/>
      <family val="2"/>
    </font>
    <font>
      <b/>
      <u/>
      <sz val="14"/>
      <color rgb="FF0070C0"/>
      <name val="Arial"/>
      <family val="2"/>
    </font>
    <font>
      <sz val="11"/>
      <color theme="0"/>
      <name val="Calibri"/>
      <family val="2"/>
      <scheme val="minor"/>
    </font>
    <font>
      <b/>
      <i/>
      <sz val="22"/>
      <color theme="1"/>
      <name val="Calibri"/>
      <family val="2"/>
      <scheme val="minor"/>
    </font>
    <font>
      <sz val="14"/>
      <color theme="0"/>
      <name val="Arial"/>
      <family val="2"/>
    </font>
    <font>
      <b/>
      <sz val="14"/>
      <color rgb="FF0070C0"/>
      <name val="Arial"/>
      <family val="2"/>
    </font>
    <font>
      <sz val="10"/>
      <color theme="1"/>
      <name val="Arial"/>
      <family val="2"/>
    </font>
    <font>
      <sz val="10"/>
      <color theme="0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i/>
      <sz val="22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6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51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auto="1"/>
      </right>
      <top style="thin">
        <color indexed="64"/>
      </top>
      <bottom/>
      <diagonal/>
    </border>
    <border>
      <left/>
      <right style="medium">
        <color auto="1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ashDot">
        <color indexed="64"/>
      </right>
      <top/>
      <bottom/>
      <diagonal/>
    </border>
    <border>
      <left style="dashDot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ashDot">
        <color indexed="64"/>
      </right>
      <top style="medium">
        <color indexed="64"/>
      </top>
      <bottom/>
      <diagonal/>
    </border>
    <border>
      <left style="dashDot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ashDot">
        <color indexed="64"/>
      </right>
      <top/>
      <bottom style="medium">
        <color indexed="64"/>
      </bottom>
      <diagonal/>
    </border>
    <border>
      <left style="dashDot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auto="1"/>
      </right>
      <top style="medium">
        <color indexed="64"/>
      </top>
      <bottom/>
      <diagonal/>
    </border>
    <border>
      <left/>
      <right/>
      <top style="medium">
        <color indexed="64"/>
      </top>
      <bottom style="dashDot">
        <color indexed="64"/>
      </bottom>
      <diagonal/>
    </border>
    <border>
      <left/>
      <right style="medium">
        <color auto="1"/>
      </right>
      <top style="medium">
        <color indexed="64"/>
      </top>
      <bottom style="dashDot">
        <color indexed="64"/>
      </bottom>
      <diagonal/>
    </border>
    <border>
      <left style="medium">
        <color auto="1"/>
      </left>
      <right style="hair">
        <color indexed="64"/>
      </right>
      <top style="medium">
        <color indexed="64"/>
      </top>
      <bottom style="dashDot">
        <color indexed="64"/>
      </bottom>
      <diagonal/>
    </border>
    <border diagonalUp="1">
      <left style="hair">
        <color indexed="64"/>
      </left>
      <right style="hair">
        <color indexed="64"/>
      </right>
      <top style="medium">
        <color indexed="64"/>
      </top>
      <bottom style="dashDot">
        <color indexed="64"/>
      </bottom>
      <diagonal style="thin">
        <color indexed="64"/>
      </diagonal>
    </border>
    <border diagonalUp="1">
      <left style="hair">
        <color indexed="64"/>
      </left>
      <right style="thin">
        <color indexed="64"/>
      </right>
      <top style="medium">
        <color indexed="64"/>
      </top>
      <bottom style="dashDot">
        <color indexed="64"/>
      </bottom>
      <diagonal style="thin">
        <color indexed="64"/>
      </diagonal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 diagonalUp="1">
      <left style="medium">
        <color auto="1"/>
      </left>
      <right style="hair">
        <color indexed="64"/>
      </right>
      <top style="medium">
        <color indexed="64"/>
      </top>
      <bottom style="dashDot">
        <color indexed="64"/>
      </bottom>
      <diagonal style="thin">
        <color auto="1"/>
      </diagonal>
    </border>
    <border>
      <left style="hair">
        <color indexed="64"/>
      </left>
      <right style="hair">
        <color indexed="64"/>
      </right>
      <top style="medium">
        <color indexed="64"/>
      </top>
      <bottom style="dashDot">
        <color indexed="64"/>
      </bottom>
      <diagonal/>
    </border>
    <border>
      <left style="medium">
        <color auto="1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theme="0"/>
      </right>
      <top/>
      <bottom style="medium">
        <color indexed="64"/>
      </bottom>
      <diagonal/>
    </border>
    <border>
      <left style="thin">
        <color theme="0"/>
      </left>
      <right style="thin">
        <color theme="0"/>
      </right>
      <top/>
      <bottom style="medium">
        <color indexed="64"/>
      </bottom>
      <diagonal/>
    </border>
    <border>
      <left style="thin">
        <color theme="0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double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0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32">
    <xf numFmtId="0" fontId="0" fillId="0" borderId="0" xfId="0"/>
    <xf numFmtId="0" fontId="1" fillId="3" borderId="0" xfId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3" borderId="0" xfId="1" applyFill="1" applyAlignment="1">
      <alignment horizontal="center" vertical="center"/>
    </xf>
    <xf numFmtId="0" fontId="0" fillId="6" borderId="0" xfId="0" applyFill="1"/>
    <xf numFmtId="0" fontId="0" fillId="3" borderId="0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2" borderId="0" xfId="0" applyFill="1" applyAlignment="1">
      <alignment horizontal="center" vertical="center" textRotation="90"/>
    </xf>
    <xf numFmtId="0" fontId="0" fillId="3" borderId="0" xfId="0" applyFill="1" applyAlignment="1">
      <alignment horizontal="center" vertical="center"/>
    </xf>
    <xf numFmtId="0" fontId="5" fillId="3" borderId="9" xfId="1" applyNumberFormat="1" applyFont="1" applyFill="1" applyBorder="1" applyAlignment="1">
      <alignment horizontal="center" vertical="center"/>
    </xf>
    <xf numFmtId="0" fontId="0" fillId="7" borderId="11" xfId="0" applyFill="1" applyBorder="1" applyAlignment="1">
      <alignment horizontal="center"/>
    </xf>
    <xf numFmtId="0" fontId="0" fillId="7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7" borderId="15" xfId="0" applyFill="1" applyBorder="1" applyAlignment="1">
      <alignment horizontal="center"/>
    </xf>
    <xf numFmtId="0" fontId="0" fillId="7" borderId="16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7" fillId="2" borderId="0" xfId="0" applyFont="1" applyFill="1" applyAlignment="1">
      <alignment horizontal="center" vertical="center" textRotation="90"/>
    </xf>
    <xf numFmtId="0" fontId="0" fillId="8" borderId="0" xfId="0" applyFill="1"/>
    <xf numFmtId="0" fontId="0" fillId="3" borderId="0" xfId="0" applyFill="1"/>
    <xf numFmtId="0" fontId="0" fillId="3" borderId="24" xfId="0" applyFill="1" applyBorder="1"/>
    <xf numFmtId="0" fontId="0" fillId="3" borderId="17" xfId="0" applyFill="1" applyBorder="1"/>
    <xf numFmtId="0" fontId="0" fillId="3" borderId="18" xfId="0" applyFill="1" applyBorder="1"/>
    <xf numFmtId="0" fontId="0" fillId="3" borderId="7" xfId="0" applyFill="1" applyBorder="1"/>
    <xf numFmtId="0" fontId="0" fillId="3" borderId="5" xfId="0" applyFill="1" applyBorder="1"/>
    <xf numFmtId="0" fontId="0" fillId="3" borderId="8" xfId="0" applyFill="1" applyBorder="1"/>
    <xf numFmtId="0" fontId="0" fillId="3" borderId="1" xfId="0" applyFill="1" applyBorder="1"/>
    <xf numFmtId="0" fontId="0" fillId="3" borderId="6" xfId="0" applyFill="1" applyBorder="1"/>
    <xf numFmtId="0" fontId="0" fillId="3" borderId="26" xfId="0" applyFill="1" applyBorder="1"/>
    <xf numFmtId="0" fontId="0" fillId="3" borderId="27" xfId="0" applyFill="1" applyBorder="1"/>
    <xf numFmtId="0" fontId="16" fillId="3" borderId="25" xfId="0" applyFont="1" applyFill="1" applyBorder="1"/>
    <xf numFmtId="0" fontId="16" fillId="3" borderId="0" xfId="0" applyFont="1" applyFill="1"/>
    <xf numFmtId="0" fontId="16" fillId="3" borderId="26" xfId="0" applyFont="1" applyFill="1" applyBorder="1"/>
    <xf numFmtId="0" fontId="14" fillId="3" borderId="0" xfId="1" applyNumberFormat="1" applyFont="1" applyFill="1" applyBorder="1" applyAlignment="1">
      <alignment horizontal="center" vertical="center"/>
    </xf>
    <xf numFmtId="0" fontId="17" fillId="3" borderId="22" xfId="1" applyNumberFormat="1" applyFont="1" applyFill="1" applyBorder="1" applyAlignment="1">
      <alignment horizontal="center" vertical="center"/>
    </xf>
    <xf numFmtId="0" fontId="17" fillId="3" borderId="23" xfId="1" applyNumberFormat="1" applyFont="1" applyFill="1" applyBorder="1" applyAlignment="1">
      <alignment horizontal="center" vertical="center"/>
    </xf>
    <xf numFmtId="0" fontId="15" fillId="3" borderId="5" xfId="0" applyFont="1" applyFill="1" applyBorder="1"/>
    <xf numFmtId="0" fontId="17" fillId="3" borderId="28" xfId="1" applyNumberFormat="1" applyFont="1" applyFill="1" applyBorder="1" applyAlignment="1">
      <alignment horizontal="center" vertical="center"/>
    </xf>
    <xf numFmtId="0" fontId="18" fillId="3" borderId="21" xfId="1" applyNumberFormat="1" applyFont="1" applyFill="1" applyBorder="1" applyAlignment="1">
      <alignment horizontal="center" vertical="center"/>
    </xf>
    <xf numFmtId="0" fontId="18" fillId="3" borderId="29" xfId="1" applyNumberFormat="1" applyFont="1" applyFill="1" applyBorder="1" applyAlignment="1">
      <alignment horizontal="center" vertical="center"/>
    </xf>
    <xf numFmtId="0" fontId="11" fillId="3" borderId="30" xfId="1" applyNumberFormat="1" applyFont="1" applyFill="1" applyBorder="1" applyAlignment="1">
      <alignment horizontal="center" vertical="center"/>
    </xf>
    <xf numFmtId="0" fontId="11" fillId="3" borderId="31" xfId="1" applyNumberFormat="1" applyFont="1" applyFill="1" applyBorder="1" applyAlignment="1">
      <alignment horizontal="center" vertical="center"/>
    </xf>
    <xf numFmtId="0" fontId="11" fillId="3" borderId="33" xfId="1" applyNumberFormat="1" applyFont="1" applyFill="1" applyBorder="1" applyAlignment="1">
      <alignment horizontal="left" vertical="center"/>
    </xf>
    <xf numFmtId="0" fontId="11" fillId="3" borderId="34" xfId="1" applyNumberFormat="1" applyFont="1" applyFill="1" applyBorder="1" applyAlignment="1">
      <alignment horizontal="center" vertical="center"/>
    </xf>
    <xf numFmtId="0" fontId="11" fillId="3" borderId="35" xfId="1" applyNumberFormat="1" applyFont="1" applyFill="1" applyBorder="1" applyAlignment="1">
      <alignment horizontal="center" vertical="center"/>
    </xf>
    <xf numFmtId="0" fontId="11" fillId="3" borderId="34" xfId="1" applyNumberFormat="1" applyFont="1" applyFill="1" applyBorder="1" applyAlignment="1">
      <alignment horizontal="left" vertical="center"/>
    </xf>
    <xf numFmtId="0" fontId="19" fillId="3" borderId="30" xfId="1" applyNumberFormat="1" applyFont="1" applyFill="1" applyBorder="1" applyAlignment="1">
      <alignment horizontal="center" vertical="center"/>
    </xf>
    <xf numFmtId="0" fontId="19" fillId="3" borderId="31" xfId="1" applyNumberFormat="1" applyFont="1" applyFill="1" applyBorder="1" applyAlignment="1">
      <alignment horizontal="center" vertical="center"/>
    </xf>
    <xf numFmtId="0" fontId="19" fillId="3" borderId="32" xfId="1" applyNumberFormat="1" applyFont="1" applyFill="1" applyBorder="1" applyAlignment="1">
      <alignment horizontal="center" vertical="center"/>
    </xf>
    <xf numFmtId="0" fontId="19" fillId="3" borderId="33" xfId="1" applyNumberFormat="1" applyFont="1" applyFill="1" applyBorder="1" applyAlignment="1">
      <alignment horizontal="left" vertical="center"/>
    </xf>
    <xf numFmtId="0" fontId="19" fillId="3" borderId="34" xfId="1" applyNumberFormat="1" applyFont="1" applyFill="1" applyBorder="1" applyAlignment="1">
      <alignment horizontal="center" vertical="center"/>
    </xf>
    <xf numFmtId="0" fontId="19" fillId="3" borderId="34" xfId="1" applyNumberFormat="1" applyFont="1" applyFill="1" applyBorder="1" applyAlignment="1">
      <alignment horizontal="left" vertical="center"/>
    </xf>
    <xf numFmtId="0" fontId="19" fillId="3" borderId="35" xfId="1" applyNumberFormat="1" applyFont="1" applyFill="1" applyBorder="1" applyAlignment="1">
      <alignment horizontal="center" vertical="center"/>
    </xf>
    <xf numFmtId="0" fontId="4" fillId="3" borderId="0" xfId="1" applyNumberFormat="1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20" fillId="3" borderId="5" xfId="0" applyFont="1" applyFill="1" applyBorder="1"/>
    <xf numFmtId="0" fontId="4" fillId="3" borderId="7" xfId="1" applyNumberFormat="1" applyFont="1" applyFill="1" applyBorder="1" applyAlignment="1">
      <alignment horizontal="left" vertical="center"/>
    </xf>
    <xf numFmtId="0" fontId="12" fillId="5" borderId="36" xfId="1" applyNumberFormat="1" applyFont="1" applyFill="1" applyBorder="1" applyAlignment="1">
      <alignment horizontal="center" vertical="center"/>
    </xf>
    <xf numFmtId="0" fontId="12" fillId="5" borderId="37" xfId="1" applyNumberFormat="1" applyFont="1" applyFill="1" applyBorder="1" applyAlignment="1">
      <alignment horizontal="center" vertical="center"/>
    </xf>
    <xf numFmtId="0" fontId="12" fillId="5" borderId="37" xfId="1" applyNumberFormat="1" applyFont="1" applyFill="1" applyBorder="1" applyAlignment="1">
      <alignment horizontal="left" vertical="center"/>
    </xf>
    <xf numFmtId="0" fontId="12" fillId="5" borderId="38" xfId="1" applyNumberFormat="1" applyFont="1" applyFill="1" applyBorder="1" applyAlignment="1">
      <alignment horizontal="center" vertical="center"/>
    </xf>
    <xf numFmtId="0" fontId="22" fillId="3" borderId="25" xfId="0" applyFont="1" applyFill="1" applyBorder="1"/>
    <xf numFmtId="0" fontId="21" fillId="3" borderId="26" xfId="0" applyFont="1" applyFill="1" applyBorder="1" applyAlignment="1">
      <alignment horizontal="center"/>
    </xf>
    <xf numFmtId="0" fontId="0" fillId="0" borderId="40" xfId="0" applyBorder="1"/>
    <xf numFmtId="0" fontId="15" fillId="3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center" vertical="center" textRotation="90"/>
    </xf>
    <xf numFmtId="0" fontId="4" fillId="5" borderId="41" xfId="1" applyFont="1" applyFill="1" applyBorder="1" applyAlignment="1">
      <alignment horizontal="center" vertical="center"/>
    </xf>
    <xf numFmtId="14" fontId="4" fillId="5" borderId="41" xfId="1" applyNumberFormat="1" applyFont="1" applyFill="1" applyBorder="1" applyAlignment="1">
      <alignment horizontal="center" vertical="center"/>
    </xf>
    <xf numFmtId="0" fontId="11" fillId="3" borderId="41" xfId="1" applyNumberFormat="1" applyFont="1" applyFill="1" applyBorder="1" applyAlignment="1">
      <alignment horizontal="left" vertical="center" textRotation="90" wrapText="1"/>
    </xf>
    <xf numFmtId="0" fontId="5" fillId="3" borderId="41" xfId="1" applyNumberFormat="1" applyFont="1" applyFill="1" applyBorder="1" applyAlignment="1">
      <alignment horizontal="left" vertical="center" textRotation="90" wrapText="1"/>
    </xf>
    <xf numFmtId="0" fontId="5" fillId="3" borderId="41" xfId="1" applyNumberFormat="1" applyFont="1" applyFill="1" applyBorder="1" applyAlignment="1">
      <alignment horizontal="left" vertical="top" textRotation="90" wrapText="1"/>
    </xf>
    <xf numFmtId="0" fontId="5" fillId="3" borderId="41" xfId="1" applyNumberFormat="1" applyFont="1" applyFill="1" applyBorder="1" applyAlignment="1">
      <alignment horizontal="center" vertical="center"/>
    </xf>
    <xf numFmtId="0" fontId="5" fillId="3" borderId="41" xfId="1" applyNumberFormat="1" applyFont="1" applyFill="1" applyBorder="1" applyAlignment="1">
      <alignment horizontal="center" vertical="center" wrapText="1"/>
    </xf>
    <xf numFmtId="0" fontId="11" fillId="3" borderId="41" xfId="1" applyNumberFormat="1" applyFont="1" applyFill="1" applyBorder="1" applyAlignment="1">
      <alignment horizontal="center" vertical="center"/>
    </xf>
    <xf numFmtId="0" fontId="4" fillId="5" borderId="43" xfId="1" applyFont="1" applyFill="1" applyBorder="1" applyAlignment="1">
      <alignment horizontal="center" vertical="center"/>
    </xf>
    <xf numFmtId="0" fontId="13" fillId="3" borderId="42" xfId="1" applyNumberFormat="1" applyFont="1" applyFill="1" applyBorder="1" applyAlignment="1">
      <alignment horizontal="left" vertical="center" textRotation="90" wrapText="1"/>
    </xf>
    <xf numFmtId="0" fontId="5" fillId="3" borderId="43" xfId="1" applyNumberFormat="1" applyFont="1" applyFill="1" applyBorder="1" applyAlignment="1">
      <alignment horizontal="center" vertical="center"/>
    </xf>
    <xf numFmtId="0" fontId="13" fillId="3" borderId="42" xfId="1" applyNumberFormat="1" applyFont="1" applyFill="1" applyBorder="1" applyAlignment="1">
      <alignment horizontal="center" vertical="center"/>
    </xf>
    <xf numFmtId="0" fontId="10" fillId="3" borderId="44" xfId="1" applyNumberFormat="1" applyFont="1" applyFill="1" applyBorder="1" applyAlignment="1">
      <alignment horizontal="left" vertical="center" textRotation="90" wrapText="1"/>
    </xf>
    <xf numFmtId="0" fontId="10" fillId="3" borderId="45" xfId="1" applyNumberFormat="1" applyFont="1" applyFill="1" applyBorder="1" applyAlignment="1">
      <alignment horizontal="left" vertical="center" textRotation="90" wrapText="1"/>
    </xf>
    <xf numFmtId="0" fontId="10" fillId="3" borderId="45" xfId="1" applyNumberFormat="1" applyFont="1" applyFill="1" applyBorder="1" applyAlignment="1">
      <alignment horizontal="left" vertical="top" textRotation="90" wrapText="1"/>
    </xf>
    <xf numFmtId="0" fontId="10" fillId="3" borderId="45" xfId="1" applyNumberFormat="1" applyFont="1" applyFill="1" applyBorder="1" applyAlignment="1">
      <alignment horizontal="left" vertical="center"/>
    </xf>
    <xf numFmtId="0" fontId="10" fillId="3" borderId="45" xfId="1" applyNumberFormat="1" applyFont="1" applyFill="1" applyBorder="1" applyAlignment="1">
      <alignment horizontal="center" vertical="center"/>
    </xf>
    <xf numFmtId="0" fontId="10" fillId="3" borderId="45" xfId="1" applyNumberFormat="1" applyFont="1" applyFill="1" applyBorder="1" applyAlignment="1">
      <alignment horizontal="center" vertical="center" wrapText="1"/>
    </xf>
    <xf numFmtId="0" fontId="10" fillId="3" borderId="46" xfId="1" applyNumberFormat="1" applyFont="1" applyFill="1" applyBorder="1" applyAlignment="1">
      <alignment horizontal="center" vertical="center"/>
    </xf>
    <xf numFmtId="0" fontId="4" fillId="5" borderId="41" xfId="1" applyNumberFormat="1" applyFont="1" applyFill="1" applyBorder="1" applyAlignment="1">
      <alignment horizontal="center" vertical="center"/>
    </xf>
    <xf numFmtId="0" fontId="4" fillId="5" borderId="43" xfId="1" applyNumberFormat="1" applyFont="1" applyFill="1" applyBorder="1" applyAlignment="1">
      <alignment horizontal="center" vertical="center"/>
    </xf>
    <xf numFmtId="0" fontId="11" fillId="3" borderId="39" xfId="1" applyNumberFormat="1" applyFont="1" applyFill="1" applyBorder="1" applyAlignment="1">
      <alignment horizontal="center" vertical="center"/>
    </xf>
    <xf numFmtId="0" fontId="19" fillId="3" borderId="39" xfId="1" applyNumberFormat="1" applyFont="1" applyFill="1" applyBorder="1" applyAlignment="1">
      <alignment horizontal="center" vertical="center"/>
    </xf>
    <xf numFmtId="0" fontId="12" fillId="5" borderId="47" xfId="1" applyNumberFormat="1" applyFont="1" applyFill="1" applyBorder="1" applyAlignment="1">
      <alignment horizontal="center" vertical="center"/>
    </xf>
    <xf numFmtId="0" fontId="13" fillId="3" borderId="48" xfId="1" applyNumberFormat="1" applyFont="1" applyFill="1" applyBorder="1" applyAlignment="1">
      <alignment horizontal="center" vertical="center"/>
    </xf>
    <xf numFmtId="0" fontId="11" fillId="3" borderId="2" xfId="1" applyNumberFormat="1" applyFont="1" applyFill="1" applyBorder="1" applyAlignment="1">
      <alignment horizontal="center" vertical="center"/>
    </xf>
    <xf numFmtId="0" fontId="5" fillId="3" borderId="2" xfId="1" applyNumberFormat="1" applyFont="1" applyFill="1" applyBorder="1" applyAlignment="1">
      <alignment horizontal="center" vertical="center"/>
    </xf>
    <xf numFmtId="0" fontId="12" fillId="3" borderId="32" xfId="1" applyNumberFormat="1" applyFont="1" applyFill="1" applyBorder="1" applyAlignment="1">
      <alignment horizontal="center" vertical="center"/>
    </xf>
    <xf numFmtId="0" fontId="12" fillId="5" borderId="41" xfId="1" applyFont="1" applyFill="1" applyBorder="1" applyAlignment="1">
      <alignment horizontal="center" vertical="center"/>
    </xf>
    <xf numFmtId="0" fontId="2" fillId="5" borderId="41" xfId="1" applyFont="1" applyFill="1" applyBorder="1" applyAlignment="1">
      <alignment horizontal="center" vertical="center"/>
    </xf>
    <xf numFmtId="0" fontId="1" fillId="3" borderId="10" xfId="1" applyFill="1" applyBorder="1" applyAlignment="1">
      <alignment horizontal="center" vertical="center"/>
    </xf>
    <xf numFmtId="0" fontId="1" fillId="3" borderId="49" xfId="1" applyFill="1" applyBorder="1" applyAlignment="1">
      <alignment horizontal="center" vertical="center"/>
    </xf>
    <xf numFmtId="0" fontId="7" fillId="2" borderId="0" xfId="0" applyFont="1" applyFill="1" applyAlignment="1">
      <alignment horizontal="center" vertical="center" textRotation="90"/>
    </xf>
    <xf numFmtId="0" fontId="3" fillId="5" borderId="41" xfId="1" applyFont="1" applyFill="1" applyBorder="1" applyAlignment="1">
      <alignment horizontal="center" vertical="center"/>
    </xf>
    <xf numFmtId="0" fontId="2" fillId="5" borderId="42" xfId="1" applyFont="1" applyFill="1" applyBorder="1" applyAlignment="1">
      <alignment horizontal="center" vertical="center"/>
    </xf>
    <xf numFmtId="0" fontId="1" fillId="4" borderId="50" xfId="1" applyFont="1" applyFill="1" applyBorder="1" applyAlignment="1">
      <alignment horizontal="left" vertical="center" wrapText="1"/>
    </xf>
    <xf numFmtId="0" fontId="1" fillId="4" borderId="17" xfId="1" applyFont="1" applyFill="1" applyBorder="1" applyAlignment="1">
      <alignment horizontal="left" vertical="center" wrapText="1"/>
    </xf>
    <xf numFmtId="0" fontId="1" fillId="4" borderId="18" xfId="1" applyFont="1" applyFill="1" applyBorder="1" applyAlignment="1">
      <alignment horizontal="left" vertical="center" wrapText="1"/>
    </xf>
    <xf numFmtId="0" fontId="0" fillId="3" borderId="24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3" borderId="18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14" fillId="3" borderId="19" xfId="1" applyNumberFormat="1" applyFont="1" applyFill="1" applyBorder="1" applyAlignment="1">
      <alignment horizontal="left" vertical="center"/>
    </xf>
    <xf numFmtId="0" fontId="14" fillId="3" borderId="20" xfId="1" applyNumberFormat="1" applyFont="1" applyFill="1" applyBorder="1" applyAlignment="1">
      <alignment horizontal="left" vertical="center"/>
    </xf>
    <xf numFmtId="0" fontId="0" fillId="3" borderId="24" xfId="0" applyFill="1" applyBorder="1" applyAlignment="1">
      <alignment horizontal="center" wrapText="1"/>
    </xf>
    <xf numFmtId="0" fontId="0" fillId="3" borderId="17" xfId="0" applyFill="1" applyBorder="1" applyAlignment="1">
      <alignment horizontal="center" wrapText="1"/>
    </xf>
    <xf numFmtId="0" fontId="0" fillId="3" borderId="18" xfId="0" applyFill="1" applyBorder="1" applyAlignment="1">
      <alignment horizontal="center" wrapText="1"/>
    </xf>
    <xf numFmtId="0" fontId="0" fillId="3" borderId="7" xfId="0" applyFill="1" applyBorder="1" applyAlignment="1">
      <alignment horizontal="center" wrapText="1"/>
    </xf>
    <xf numFmtId="0" fontId="0" fillId="3" borderId="0" xfId="0" applyFill="1" applyBorder="1" applyAlignment="1">
      <alignment horizontal="center" wrapText="1"/>
    </xf>
    <xf numFmtId="0" fontId="0" fillId="3" borderId="5" xfId="0" applyFill="1" applyBorder="1" applyAlignment="1">
      <alignment horizontal="center" wrapText="1"/>
    </xf>
    <xf numFmtId="0" fontId="0" fillId="3" borderId="8" xfId="0" applyFill="1" applyBorder="1" applyAlignment="1">
      <alignment horizontal="center" wrapText="1"/>
    </xf>
    <xf numFmtId="0" fontId="0" fillId="3" borderId="1" xfId="0" applyFill="1" applyBorder="1" applyAlignment="1">
      <alignment horizontal="center" wrapText="1"/>
    </xf>
    <xf numFmtId="0" fontId="0" fillId="3" borderId="6" xfId="0" applyFill="1" applyBorder="1" applyAlignment="1">
      <alignment horizontal="center" wrapText="1"/>
    </xf>
  </cellXfs>
  <cellStyles count="2">
    <cellStyle name="Normal" xfId="0" builtinId="0"/>
    <cellStyle name="Normal 2" xfId="1" xr:uid="{EAE9FD00-9FC3-40EE-8672-0354E7D06591}"/>
  </cellStyles>
  <dxfs count="0"/>
  <tableStyles count="1" defaultTableStyle="TableStyleMedium2" defaultPivotStyle="PivotStyleLight16">
    <tableStyle name="Table Style 1" pivot="0" count="0" xr9:uid="{D80C62E3-D7DA-4157-929A-02CD3AFF39BF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90333</xdr:colOff>
      <xdr:row>1</xdr:row>
      <xdr:rowOff>715692</xdr:rowOff>
    </xdr:from>
    <xdr:to>
      <xdr:col>23</xdr:col>
      <xdr:colOff>39743</xdr:colOff>
      <xdr:row>4</xdr:row>
      <xdr:rowOff>992783</xdr:rowOff>
    </xdr:to>
    <xdr:grpSp>
      <xdr:nvGrpSpPr>
        <xdr:cNvPr id="9" name="Group 8">
          <a:extLst>
            <a:ext uri="{FF2B5EF4-FFF2-40B4-BE49-F238E27FC236}">
              <a16:creationId xmlns:a16="http://schemas.microsoft.com/office/drawing/2014/main" id="{F66BD46B-8054-4E25-8A3C-A09029CD1B21}"/>
            </a:ext>
          </a:extLst>
        </xdr:cNvPr>
        <xdr:cNvGrpSpPr/>
      </xdr:nvGrpSpPr>
      <xdr:grpSpPr>
        <a:xfrm>
          <a:off x="10509855" y="914475"/>
          <a:ext cx="2583279" cy="1536047"/>
          <a:chOff x="10476724" y="881344"/>
          <a:chExt cx="2583279" cy="1536047"/>
        </a:xfrm>
      </xdr:grpSpPr>
      <xdr:sp macro="" textlink="">
        <xdr:nvSpPr>
          <xdr:cNvPr id="10" name="Freeform: Shape 9">
            <a:extLst>
              <a:ext uri="{FF2B5EF4-FFF2-40B4-BE49-F238E27FC236}">
                <a16:creationId xmlns:a16="http://schemas.microsoft.com/office/drawing/2014/main" id="{04EEF561-1CA1-4AAB-B76B-F4D26B9BFB4F}"/>
              </a:ext>
            </a:extLst>
          </xdr:cNvPr>
          <xdr:cNvSpPr/>
        </xdr:nvSpPr>
        <xdr:spPr>
          <a:xfrm>
            <a:off x="10476724" y="881344"/>
            <a:ext cx="1244954" cy="1536047"/>
          </a:xfrm>
          <a:custGeom>
            <a:avLst/>
            <a:gdLst>
              <a:gd name="connsiteX0" fmla="*/ 0 w 1244954"/>
              <a:gd name="connsiteY0" fmla="*/ 124495 h 1536047"/>
              <a:gd name="connsiteX1" fmla="*/ 124495 w 1244954"/>
              <a:gd name="connsiteY1" fmla="*/ 0 h 1536047"/>
              <a:gd name="connsiteX2" fmla="*/ 1120459 w 1244954"/>
              <a:gd name="connsiteY2" fmla="*/ 0 h 1536047"/>
              <a:gd name="connsiteX3" fmla="*/ 1244954 w 1244954"/>
              <a:gd name="connsiteY3" fmla="*/ 124495 h 1536047"/>
              <a:gd name="connsiteX4" fmla="*/ 1244954 w 1244954"/>
              <a:gd name="connsiteY4" fmla="*/ 1411552 h 1536047"/>
              <a:gd name="connsiteX5" fmla="*/ 1120459 w 1244954"/>
              <a:gd name="connsiteY5" fmla="*/ 1536047 h 1536047"/>
              <a:gd name="connsiteX6" fmla="*/ 124495 w 1244954"/>
              <a:gd name="connsiteY6" fmla="*/ 1536047 h 1536047"/>
              <a:gd name="connsiteX7" fmla="*/ 0 w 1244954"/>
              <a:gd name="connsiteY7" fmla="*/ 1411552 h 1536047"/>
              <a:gd name="connsiteX8" fmla="*/ 0 w 1244954"/>
              <a:gd name="connsiteY8" fmla="*/ 124495 h 1536047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1244954" h="1536047">
                <a:moveTo>
                  <a:pt x="0" y="124495"/>
                </a:moveTo>
                <a:cubicBezTo>
                  <a:pt x="0" y="55738"/>
                  <a:pt x="55738" y="0"/>
                  <a:pt x="124495" y="0"/>
                </a:cubicBezTo>
                <a:lnTo>
                  <a:pt x="1120459" y="0"/>
                </a:lnTo>
                <a:cubicBezTo>
                  <a:pt x="1189216" y="0"/>
                  <a:pt x="1244954" y="55738"/>
                  <a:pt x="1244954" y="124495"/>
                </a:cubicBezTo>
                <a:lnTo>
                  <a:pt x="1244954" y="1411552"/>
                </a:lnTo>
                <a:cubicBezTo>
                  <a:pt x="1244954" y="1480309"/>
                  <a:pt x="1189216" y="1536047"/>
                  <a:pt x="1120459" y="1536047"/>
                </a:cubicBezTo>
                <a:lnTo>
                  <a:pt x="124495" y="1536047"/>
                </a:lnTo>
                <a:cubicBezTo>
                  <a:pt x="55738" y="1536047"/>
                  <a:pt x="0" y="1480309"/>
                  <a:pt x="0" y="1411552"/>
                </a:cubicBezTo>
                <a:lnTo>
                  <a:pt x="0" y="124495"/>
                </a:lnTo>
                <a:close/>
              </a:path>
            </a:pathLst>
          </a:custGeom>
          <a:solidFill>
            <a:srgbClr val="0070C0"/>
          </a:solidFill>
          <a:scene3d>
            <a:camera prst="orthographicFront"/>
            <a:lightRig rig="threePt" dir="t">
              <a:rot lat="0" lon="0" rev="7500000"/>
            </a:lightRig>
          </a:scene3d>
          <a:sp3d z="-152400" extrusionH="63500" prstMaterial="matte">
            <a:bevelT w="144450" h="6350" prst="relaxedInset"/>
            <a:contourClr>
              <a:schemeClr val="bg1"/>
            </a:contourClr>
          </a:sp3d>
        </xdr:spPr>
        <xdr:style>
          <a:lnRef idx="0">
            <a:schemeClr val="accent1">
              <a:hueOff val="0"/>
              <a:satOff val="0"/>
              <a:lumOff val="0"/>
              <a:alphaOff val="0"/>
            </a:schemeClr>
          </a:lnRef>
          <a:fillRef idx="3">
            <a:scrgbClr r="0" g="0" b="0"/>
          </a:fillRef>
          <a:effectRef idx="0">
            <a:schemeClr val="accent1">
              <a:tint val="4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41910" tIns="41910" rIns="41910" bIns="1117143" numCol="1" spcCol="1270" anchor="ctr" anchorCtr="0">
            <a:noAutofit/>
          </a:bodyPr>
          <a:lstStyle/>
          <a:p>
            <a:pPr marL="0" lvl="0" indent="0" algn="ctr" defTabSz="48895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  <a:buNone/>
            </a:pPr>
            <a:r>
              <a:rPr lang="en-GB" sz="1100" kern="1200">
                <a:solidFill>
                  <a:schemeClr val="bg1"/>
                </a:solidFill>
              </a:rPr>
              <a:t>Add rows</a:t>
            </a:r>
          </a:p>
          <a:p>
            <a:pPr marL="0" lvl="0" indent="0" algn="ctr" defTabSz="48895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  <a:buNone/>
            </a:pPr>
            <a:r>
              <a:rPr lang="en-GB" sz="1100" kern="1200">
                <a:solidFill>
                  <a:schemeClr val="bg1"/>
                </a:solidFill>
              </a:rPr>
              <a:t>Single</a:t>
            </a:r>
          </a:p>
        </xdr:txBody>
      </xdr:sp>
      <xdr:sp macro="[0]!Category" textlink="">
        <xdr:nvSpPr>
          <xdr:cNvPr id="11" name="Freeform: Shape 10">
            <a:extLst>
              <a:ext uri="{FF2B5EF4-FFF2-40B4-BE49-F238E27FC236}">
                <a16:creationId xmlns:a16="http://schemas.microsoft.com/office/drawing/2014/main" id="{9870B879-405D-4974-A9E8-A716A754C0EB}"/>
              </a:ext>
            </a:extLst>
          </xdr:cNvPr>
          <xdr:cNvSpPr/>
        </xdr:nvSpPr>
        <xdr:spPr>
          <a:xfrm>
            <a:off x="10601219" y="1342289"/>
            <a:ext cx="995963" cy="301771"/>
          </a:xfrm>
          <a:custGeom>
            <a:avLst/>
            <a:gdLst>
              <a:gd name="connsiteX0" fmla="*/ 0 w 995963"/>
              <a:gd name="connsiteY0" fmla="*/ 30177 h 301771"/>
              <a:gd name="connsiteX1" fmla="*/ 30177 w 995963"/>
              <a:gd name="connsiteY1" fmla="*/ 0 h 301771"/>
              <a:gd name="connsiteX2" fmla="*/ 965786 w 995963"/>
              <a:gd name="connsiteY2" fmla="*/ 0 h 301771"/>
              <a:gd name="connsiteX3" fmla="*/ 995963 w 995963"/>
              <a:gd name="connsiteY3" fmla="*/ 30177 h 301771"/>
              <a:gd name="connsiteX4" fmla="*/ 995963 w 995963"/>
              <a:gd name="connsiteY4" fmla="*/ 271594 h 301771"/>
              <a:gd name="connsiteX5" fmla="*/ 965786 w 995963"/>
              <a:gd name="connsiteY5" fmla="*/ 301771 h 301771"/>
              <a:gd name="connsiteX6" fmla="*/ 30177 w 995963"/>
              <a:gd name="connsiteY6" fmla="*/ 301771 h 301771"/>
              <a:gd name="connsiteX7" fmla="*/ 0 w 995963"/>
              <a:gd name="connsiteY7" fmla="*/ 271594 h 301771"/>
              <a:gd name="connsiteX8" fmla="*/ 0 w 995963"/>
              <a:gd name="connsiteY8" fmla="*/ 30177 h 301771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995963" h="301771">
                <a:moveTo>
                  <a:pt x="0" y="30177"/>
                </a:moveTo>
                <a:cubicBezTo>
                  <a:pt x="0" y="13511"/>
                  <a:pt x="13511" y="0"/>
                  <a:pt x="30177" y="0"/>
                </a:cubicBezTo>
                <a:lnTo>
                  <a:pt x="965786" y="0"/>
                </a:lnTo>
                <a:cubicBezTo>
                  <a:pt x="982452" y="0"/>
                  <a:pt x="995963" y="13511"/>
                  <a:pt x="995963" y="30177"/>
                </a:cubicBezTo>
                <a:lnTo>
                  <a:pt x="995963" y="271594"/>
                </a:lnTo>
                <a:cubicBezTo>
                  <a:pt x="995963" y="288260"/>
                  <a:pt x="982452" y="301771"/>
                  <a:pt x="965786" y="301771"/>
                </a:cubicBezTo>
                <a:lnTo>
                  <a:pt x="30177" y="301771"/>
                </a:lnTo>
                <a:cubicBezTo>
                  <a:pt x="13511" y="301771"/>
                  <a:pt x="0" y="288260"/>
                  <a:pt x="0" y="271594"/>
                </a:cubicBezTo>
                <a:lnTo>
                  <a:pt x="0" y="30177"/>
                </a:lnTo>
                <a:close/>
              </a:path>
            </a:pathLst>
          </a:custGeom>
          <a:solidFill>
            <a:schemeClr val="bg1"/>
          </a:solidFill>
          <a:scene3d>
            <a:camera prst="orthographicFront"/>
            <a:lightRig rig="threePt" dir="t">
              <a:rot lat="0" lon="0" rev="7500000"/>
            </a:lightRig>
          </a:scene3d>
          <a:sp3d prstMaterial="plastic">
            <a:bevelT w="127000" h="25400" prst="relaxedInset"/>
          </a:sp3d>
        </xdr:spPr>
        <xdr:style>
          <a:lnRef idx="0">
            <a:schemeClr val="lt1">
              <a:hueOff val="0"/>
              <a:satOff val="0"/>
              <a:lumOff val="0"/>
              <a:alphaOff val="0"/>
            </a:schemeClr>
          </a:lnRef>
          <a:fillRef idx="3">
            <a:scrgbClr r="0" g="0" b="0"/>
          </a:fillRef>
          <a:effectRef idx="2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  <xdr:txBody>
          <a:bodyPr spcFirstLastPara="0" vert="horz" wrap="square" lIns="34239" tIns="27889" rIns="34239" bIns="27889" numCol="1" spcCol="1270" anchor="ctr" anchorCtr="0">
            <a:noAutofit/>
          </a:bodyPr>
          <a:lstStyle/>
          <a:p>
            <a:pPr marL="0" lvl="0" indent="0" algn="ctr" defTabSz="4445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  <a:buNone/>
            </a:pPr>
            <a:r>
              <a:rPr lang="en-GB" sz="1000" b="1" kern="1200">
                <a:solidFill>
                  <a:schemeClr val="tx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Category</a:t>
            </a:r>
          </a:p>
        </xdr:txBody>
      </xdr:sp>
      <xdr:sp macro="[0]!Subcategory" textlink="">
        <xdr:nvSpPr>
          <xdr:cNvPr id="12" name="Freeform: Shape 11">
            <a:extLst>
              <a:ext uri="{FF2B5EF4-FFF2-40B4-BE49-F238E27FC236}">
                <a16:creationId xmlns:a16="http://schemas.microsoft.com/office/drawing/2014/main" id="{1011E957-A7FF-43B3-9AFB-E7934CDAA251}"/>
              </a:ext>
            </a:extLst>
          </xdr:cNvPr>
          <xdr:cNvSpPr/>
        </xdr:nvSpPr>
        <xdr:spPr>
          <a:xfrm>
            <a:off x="10601219" y="1690487"/>
            <a:ext cx="995963" cy="301771"/>
          </a:xfrm>
          <a:custGeom>
            <a:avLst/>
            <a:gdLst>
              <a:gd name="connsiteX0" fmla="*/ 0 w 995963"/>
              <a:gd name="connsiteY0" fmla="*/ 30177 h 301771"/>
              <a:gd name="connsiteX1" fmla="*/ 30177 w 995963"/>
              <a:gd name="connsiteY1" fmla="*/ 0 h 301771"/>
              <a:gd name="connsiteX2" fmla="*/ 965786 w 995963"/>
              <a:gd name="connsiteY2" fmla="*/ 0 h 301771"/>
              <a:gd name="connsiteX3" fmla="*/ 995963 w 995963"/>
              <a:gd name="connsiteY3" fmla="*/ 30177 h 301771"/>
              <a:gd name="connsiteX4" fmla="*/ 995963 w 995963"/>
              <a:gd name="connsiteY4" fmla="*/ 271594 h 301771"/>
              <a:gd name="connsiteX5" fmla="*/ 965786 w 995963"/>
              <a:gd name="connsiteY5" fmla="*/ 301771 h 301771"/>
              <a:gd name="connsiteX6" fmla="*/ 30177 w 995963"/>
              <a:gd name="connsiteY6" fmla="*/ 301771 h 301771"/>
              <a:gd name="connsiteX7" fmla="*/ 0 w 995963"/>
              <a:gd name="connsiteY7" fmla="*/ 271594 h 301771"/>
              <a:gd name="connsiteX8" fmla="*/ 0 w 995963"/>
              <a:gd name="connsiteY8" fmla="*/ 30177 h 301771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995963" h="301771">
                <a:moveTo>
                  <a:pt x="0" y="30177"/>
                </a:moveTo>
                <a:cubicBezTo>
                  <a:pt x="0" y="13511"/>
                  <a:pt x="13511" y="0"/>
                  <a:pt x="30177" y="0"/>
                </a:cubicBezTo>
                <a:lnTo>
                  <a:pt x="965786" y="0"/>
                </a:lnTo>
                <a:cubicBezTo>
                  <a:pt x="982452" y="0"/>
                  <a:pt x="995963" y="13511"/>
                  <a:pt x="995963" y="30177"/>
                </a:cubicBezTo>
                <a:lnTo>
                  <a:pt x="995963" y="271594"/>
                </a:lnTo>
                <a:cubicBezTo>
                  <a:pt x="995963" y="288260"/>
                  <a:pt x="982452" y="301771"/>
                  <a:pt x="965786" y="301771"/>
                </a:cubicBezTo>
                <a:lnTo>
                  <a:pt x="30177" y="301771"/>
                </a:lnTo>
                <a:cubicBezTo>
                  <a:pt x="13511" y="301771"/>
                  <a:pt x="0" y="288260"/>
                  <a:pt x="0" y="271594"/>
                </a:cubicBezTo>
                <a:lnTo>
                  <a:pt x="0" y="30177"/>
                </a:lnTo>
                <a:close/>
              </a:path>
            </a:pathLst>
          </a:custGeom>
          <a:solidFill>
            <a:schemeClr val="bg1"/>
          </a:solidFill>
          <a:scene3d>
            <a:camera prst="orthographicFront"/>
            <a:lightRig rig="threePt" dir="t">
              <a:rot lat="0" lon="0" rev="7500000"/>
            </a:lightRig>
          </a:scene3d>
          <a:sp3d prstMaterial="plastic">
            <a:bevelT w="127000" h="25400" prst="relaxedInset"/>
          </a:sp3d>
        </xdr:spPr>
        <xdr:style>
          <a:lnRef idx="0">
            <a:schemeClr val="lt1">
              <a:hueOff val="0"/>
              <a:satOff val="0"/>
              <a:lumOff val="0"/>
              <a:alphaOff val="0"/>
            </a:schemeClr>
          </a:lnRef>
          <a:fillRef idx="3">
            <a:scrgbClr r="0" g="0" b="0"/>
          </a:fillRef>
          <a:effectRef idx="2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  <xdr:txBody>
          <a:bodyPr spcFirstLastPara="0" vert="horz" wrap="square" lIns="34239" tIns="27889" rIns="34239" bIns="27889" numCol="1" spcCol="1270" anchor="ctr" anchorCtr="0">
            <a:noAutofit/>
          </a:bodyPr>
          <a:lstStyle/>
          <a:p>
            <a:pPr marL="0" lvl="0" indent="0" algn="ctr" defTabSz="4445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  <a:buNone/>
            </a:pPr>
            <a:r>
              <a:rPr lang="en-GB" sz="1000" kern="1200">
                <a:solidFill>
                  <a:schemeClr val="tx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Subcategory</a:t>
            </a:r>
          </a:p>
        </xdr:txBody>
      </xdr:sp>
      <xdr:sp macro="[0]!Total" textlink="">
        <xdr:nvSpPr>
          <xdr:cNvPr id="13" name="Freeform: Shape 12">
            <a:extLst>
              <a:ext uri="{FF2B5EF4-FFF2-40B4-BE49-F238E27FC236}">
                <a16:creationId xmlns:a16="http://schemas.microsoft.com/office/drawing/2014/main" id="{9AB5AC32-8A2B-41BB-BE15-58D49365691B}"/>
              </a:ext>
            </a:extLst>
          </xdr:cNvPr>
          <xdr:cNvSpPr/>
        </xdr:nvSpPr>
        <xdr:spPr>
          <a:xfrm>
            <a:off x="10601219" y="2038685"/>
            <a:ext cx="995963" cy="301771"/>
          </a:xfrm>
          <a:custGeom>
            <a:avLst/>
            <a:gdLst>
              <a:gd name="connsiteX0" fmla="*/ 0 w 995963"/>
              <a:gd name="connsiteY0" fmla="*/ 30177 h 301771"/>
              <a:gd name="connsiteX1" fmla="*/ 30177 w 995963"/>
              <a:gd name="connsiteY1" fmla="*/ 0 h 301771"/>
              <a:gd name="connsiteX2" fmla="*/ 965786 w 995963"/>
              <a:gd name="connsiteY2" fmla="*/ 0 h 301771"/>
              <a:gd name="connsiteX3" fmla="*/ 995963 w 995963"/>
              <a:gd name="connsiteY3" fmla="*/ 30177 h 301771"/>
              <a:gd name="connsiteX4" fmla="*/ 995963 w 995963"/>
              <a:gd name="connsiteY4" fmla="*/ 271594 h 301771"/>
              <a:gd name="connsiteX5" fmla="*/ 965786 w 995963"/>
              <a:gd name="connsiteY5" fmla="*/ 301771 h 301771"/>
              <a:gd name="connsiteX6" fmla="*/ 30177 w 995963"/>
              <a:gd name="connsiteY6" fmla="*/ 301771 h 301771"/>
              <a:gd name="connsiteX7" fmla="*/ 0 w 995963"/>
              <a:gd name="connsiteY7" fmla="*/ 271594 h 301771"/>
              <a:gd name="connsiteX8" fmla="*/ 0 w 995963"/>
              <a:gd name="connsiteY8" fmla="*/ 30177 h 301771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995963" h="301771">
                <a:moveTo>
                  <a:pt x="0" y="30177"/>
                </a:moveTo>
                <a:cubicBezTo>
                  <a:pt x="0" y="13511"/>
                  <a:pt x="13511" y="0"/>
                  <a:pt x="30177" y="0"/>
                </a:cubicBezTo>
                <a:lnTo>
                  <a:pt x="965786" y="0"/>
                </a:lnTo>
                <a:cubicBezTo>
                  <a:pt x="982452" y="0"/>
                  <a:pt x="995963" y="13511"/>
                  <a:pt x="995963" y="30177"/>
                </a:cubicBezTo>
                <a:lnTo>
                  <a:pt x="995963" y="271594"/>
                </a:lnTo>
                <a:cubicBezTo>
                  <a:pt x="995963" y="288260"/>
                  <a:pt x="982452" y="301771"/>
                  <a:pt x="965786" y="301771"/>
                </a:cubicBezTo>
                <a:lnTo>
                  <a:pt x="30177" y="301771"/>
                </a:lnTo>
                <a:cubicBezTo>
                  <a:pt x="13511" y="301771"/>
                  <a:pt x="0" y="288260"/>
                  <a:pt x="0" y="271594"/>
                </a:cubicBezTo>
                <a:lnTo>
                  <a:pt x="0" y="30177"/>
                </a:lnTo>
                <a:close/>
              </a:path>
            </a:pathLst>
          </a:custGeom>
          <a:solidFill>
            <a:srgbClr val="002060"/>
          </a:solidFill>
          <a:scene3d>
            <a:camera prst="orthographicFront"/>
            <a:lightRig rig="threePt" dir="t">
              <a:rot lat="0" lon="0" rev="7500000"/>
            </a:lightRig>
          </a:scene3d>
          <a:sp3d prstMaterial="plastic">
            <a:bevelT w="127000" h="25400" prst="relaxedInset"/>
          </a:sp3d>
        </xdr:spPr>
        <xdr:style>
          <a:lnRef idx="0">
            <a:schemeClr val="lt1">
              <a:hueOff val="0"/>
              <a:satOff val="0"/>
              <a:lumOff val="0"/>
              <a:alphaOff val="0"/>
            </a:schemeClr>
          </a:lnRef>
          <a:fillRef idx="3">
            <a:scrgbClr r="0" g="0" b="0"/>
          </a:fillRef>
          <a:effectRef idx="2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  <xdr:txBody>
          <a:bodyPr spcFirstLastPara="0" vert="horz" wrap="square" lIns="34239" tIns="27889" rIns="34239" bIns="27889" numCol="1" spcCol="1270" anchor="ctr" anchorCtr="0">
            <a:noAutofit/>
          </a:bodyPr>
          <a:lstStyle/>
          <a:p>
            <a:pPr marL="0" lvl="0" indent="0" algn="ctr" defTabSz="4445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  <a:buNone/>
            </a:pPr>
            <a:r>
              <a:rPr lang="en-GB" sz="1000" b="1" kern="120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Total</a:t>
            </a:r>
          </a:p>
        </xdr:txBody>
      </xdr:sp>
      <xdr:sp macro="" textlink="">
        <xdr:nvSpPr>
          <xdr:cNvPr id="14" name="Freeform: Shape 13">
            <a:extLst>
              <a:ext uri="{FF2B5EF4-FFF2-40B4-BE49-F238E27FC236}">
                <a16:creationId xmlns:a16="http://schemas.microsoft.com/office/drawing/2014/main" id="{678AF13E-EF4E-40F2-8F09-08999CCE308D}"/>
              </a:ext>
            </a:extLst>
          </xdr:cNvPr>
          <xdr:cNvSpPr/>
        </xdr:nvSpPr>
        <xdr:spPr>
          <a:xfrm>
            <a:off x="11815049" y="881344"/>
            <a:ext cx="1244954" cy="1536047"/>
          </a:xfrm>
          <a:custGeom>
            <a:avLst/>
            <a:gdLst>
              <a:gd name="connsiteX0" fmla="*/ 0 w 1244954"/>
              <a:gd name="connsiteY0" fmla="*/ 124495 h 1536047"/>
              <a:gd name="connsiteX1" fmla="*/ 124495 w 1244954"/>
              <a:gd name="connsiteY1" fmla="*/ 0 h 1536047"/>
              <a:gd name="connsiteX2" fmla="*/ 1120459 w 1244954"/>
              <a:gd name="connsiteY2" fmla="*/ 0 h 1536047"/>
              <a:gd name="connsiteX3" fmla="*/ 1244954 w 1244954"/>
              <a:gd name="connsiteY3" fmla="*/ 124495 h 1536047"/>
              <a:gd name="connsiteX4" fmla="*/ 1244954 w 1244954"/>
              <a:gd name="connsiteY4" fmla="*/ 1411552 h 1536047"/>
              <a:gd name="connsiteX5" fmla="*/ 1120459 w 1244954"/>
              <a:gd name="connsiteY5" fmla="*/ 1536047 h 1536047"/>
              <a:gd name="connsiteX6" fmla="*/ 124495 w 1244954"/>
              <a:gd name="connsiteY6" fmla="*/ 1536047 h 1536047"/>
              <a:gd name="connsiteX7" fmla="*/ 0 w 1244954"/>
              <a:gd name="connsiteY7" fmla="*/ 1411552 h 1536047"/>
              <a:gd name="connsiteX8" fmla="*/ 0 w 1244954"/>
              <a:gd name="connsiteY8" fmla="*/ 124495 h 1536047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1244954" h="1536047">
                <a:moveTo>
                  <a:pt x="0" y="124495"/>
                </a:moveTo>
                <a:cubicBezTo>
                  <a:pt x="0" y="55738"/>
                  <a:pt x="55738" y="0"/>
                  <a:pt x="124495" y="0"/>
                </a:cubicBezTo>
                <a:lnTo>
                  <a:pt x="1120459" y="0"/>
                </a:lnTo>
                <a:cubicBezTo>
                  <a:pt x="1189216" y="0"/>
                  <a:pt x="1244954" y="55738"/>
                  <a:pt x="1244954" y="124495"/>
                </a:cubicBezTo>
                <a:lnTo>
                  <a:pt x="1244954" y="1411552"/>
                </a:lnTo>
                <a:cubicBezTo>
                  <a:pt x="1244954" y="1480309"/>
                  <a:pt x="1189216" y="1536047"/>
                  <a:pt x="1120459" y="1536047"/>
                </a:cubicBezTo>
                <a:lnTo>
                  <a:pt x="124495" y="1536047"/>
                </a:lnTo>
                <a:cubicBezTo>
                  <a:pt x="55738" y="1536047"/>
                  <a:pt x="0" y="1480309"/>
                  <a:pt x="0" y="1411552"/>
                </a:cubicBezTo>
                <a:lnTo>
                  <a:pt x="0" y="124495"/>
                </a:lnTo>
                <a:close/>
              </a:path>
            </a:pathLst>
          </a:custGeom>
          <a:solidFill>
            <a:srgbClr val="0070C0"/>
          </a:solidFill>
          <a:scene3d>
            <a:camera prst="orthographicFront"/>
            <a:lightRig rig="threePt" dir="t">
              <a:rot lat="0" lon="0" rev="7500000"/>
            </a:lightRig>
          </a:scene3d>
          <a:sp3d z="-152400" extrusionH="63500" prstMaterial="matte">
            <a:bevelT w="144450" h="6350" prst="relaxedInset"/>
            <a:contourClr>
              <a:schemeClr val="bg1"/>
            </a:contourClr>
          </a:sp3d>
        </xdr:spPr>
        <xdr:style>
          <a:lnRef idx="0">
            <a:schemeClr val="accent1">
              <a:hueOff val="0"/>
              <a:satOff val="0"/>
              <a:lumOff val="0"/>
              <a:alphaOff val="0"/>
            </a:schemeClr>
          </a:lnRef>
          <a:fillRef idx="3">
            <a:scrgbClr r="0" g="0" b="0"/>
          </a:fillRef>
          <a:effectRef idx="0">
            <a:schemeClr val="accent1">
              <a:tint val="40000"/>
              <a:hueOff val="0"/>
              <a:satOff val="0"/>
              <a:lumOff val="0"/>
              <a:alphaOff val="0"/>
            </a:schemeClr>
          </a:effectRef>
          <a:fontRef idx="minor">
            <a:schemeClr val="dk1">
              <a:hueOff val="0"/>
              <a:satOff val="0"/>
              <a:lumOff val="0"/>
              <a:alphaOff val="0"/>
            </a:schemeClr>
          </a:fontRef>
        </xdr:style>
        <xdr:txBody>
          <a:bodyPr spcFirstLastPara="0" vert="horz" wrap="square" lIns="41910" tIns="41910" rIns="41910" bIns="1117143" numCol="1" spcCol="1270" anchor="ctr" anchorCtr="0">
            <a:noAutofit/>
          </a:bodyPr>
          <a:lstStyle/>
          <a:p>
            <a:pPr marL="0" lvl="0" indent="0" algn="ctr" defTabSz="48895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  <a:buNone/>
            </a:pPr>
            <a:r>
              <a:rPr lang="en-GB" sz="1100" kern="1200">
                <a:solidFill>
                  <a:schemeClr val="bg1"/>
                </a:solidFill>
              </a:rPr>
              <a:t>Add rows</a:t>
            </a:r>
          </a:p>
          <a:p>
            <a:pPr marL="0" lvl="0" indent="0" algn="ctr" defTabSz="48895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  <a:buNone/>
            </a:pPr>
            <a:r>
              <a:rPr lang="en-GB" sz="1100" kern="1200">
                <a:solidFill>
                  <a:schemeClr val="bg1"/>
                </a:solidFill>
              </a:rPr>
              <a:t>Multiple</a:t>
            </a:r>
          </a:p>
        </xdr:txBody>
      </xdr:sp>
      <xdr:sp macro="" textlink="">
        <xdr:nvSpPr>
          <xdr:cNvPr id="15" name="Freeform: Shape 14">
            <a:extLst>
              <a:ext uri="{FF2B5EF4-FFF2-40B4-BE49-F238E27FC236}">
                <a16:creationId xmlns:a16="http://schemas.microsoft.com/office/drawing/2014/main" id="{055086D7-4A4D-4FB6-9058-3228A04CD38D}"/>
              </a:ext>
            </a:extLst>
          </xdr:cNvPr>
          <xdr:cNvSpPr/>
        </xdr:nvSpPr>
        <xdr:spPr>
          <a:xfrm>
            <a:off x="11939545" y="1342289"/>
            <a:ext cx="995963" cy="301771"/>
          </a:xfrm>
          <a:custGeom>
            <a:avLst/>
            <a:gdLst>
              <a:gd name="connsiteX0" fmla="*/ 0 w 995963"/>
              <a:gd name="connsiteY0" fmla="*/ 30177 h 301771"/>
              <a:gd name="connsiteX1" fmla="*/ 30177 w 995963"/>
              <a:gd name="connsiteY1" fmla="*/ 0 h 301771"/>
              <a:gd name="connsiteX2" fmla="*/ 965786 w 995963"/>
              <a:gd name="connsiteY2" fmla="*/ 0 h 301771"/>
              <a:gd name="connsiteX3" fmla="*/ 995963 w 995963"/>
              <a:gd name="connsiteY3" fmla="*/ 30177 h 301771"/>
              <a:gd name="connsiteX4" fmla="*/ 995963 w 995963"/>
              <a:gd name="connsiteY4" fmla="*/ 271594 h 301771"/>
              <a:gd name="connsiteX5" fmla="*/ 965786 w 995963"/>
              <a:gd name="connsiteY5" fmla="*/ 301771 h 301771"/>
              <a:gd name="connsiteX6" fmla="*/ 30177 w 995963"/>
              <a:gd name="connsiteY6" fmla="*/ 301771 h 301771"/>
              <a:gd name="connsiteX7" fmla="*/ 0 w 995963"/>
              <a:gd name="connsiteY7" fmla="*/ 271594 h 301771"/>
              <a:gd name="connsiteX8" fmla="*/ 0 w 995963"/>
              <a:gd name="connsiteY8" fmla="*/ 30177 h 301771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995963" h="301771">
                <a:moveTo>
                  <a:pt x="0" y="30177"/>
                </a:moveTo>
                <a:cubicBezTo>
                  <a:pt x="0" y="13511"/>
                  <a:pt x="13511" y="0"/>
                  <a:pt x="30177" y="0"/>
                </a:cubicBezTo>
                <a:lnTo>
                  <a:pt x="965786" y="0"/>
                </a:lnTo>
                <a:cubicBezTo>
                  <a:pt x="982452" y="0"/>
                  <a:pt x="995963" y="13511"/>
                  <a:pt x="995963" y="30177"/>
                </a:cubicBezTo>
                <a:lnTo>
                  <a:pt x="995963" y="271594"/>
                </a:lnTo>
                <a:cubicBezTo>
                  <a:pt x="995963" y="288260"/>
                  <a:pt x="982452" y="301771"/>
                  <a:pt x="965786" y="301771"/>
                </a:cubicBezTo>
                <a:lnTo>
                  <a:pt x="30177" y="301771"/>
                </a:lnTo>
                <a:cubicBezTo>
                  <a:pt x="13511" y="301771"/>
                  <a:pt x="0" y="288260"/>
                  <a:pt x="0" y="271594"/>
                </a:cubicBezTo>
                <a:lnTo>
                  <a:pt x="0" y="30177"/>
                </a:lnTo>
                <a:close/>
              </a:path>
            </a:pathLst>
          </a:custGeom>
          <a:solidFill>
            <a:schemeClr val="bg1"/>
          </a:solidFill>
          <a:scene3d>
            <a:camera prst="orthographicFront"/>
            <a:lightRig rig="threePt" dir="t">
              <a:rot lat="0" lon="0" rev="7500000"/>
            </a:lightRig>
          </a:scene3d>
          <a:sp3d prstMaterial="plastic">
            <a:bevelT w="127000" h="25400" prst="relaxedInset"/>
          </a:sp3d>
        </xdr:spPr>
        <xdr:style>
          <a:lnRef idx="0">
            <a:schemeClr val="lt1">
              <a:hueOff val="0"/>
              <a:satOff val="0"/>
              <a:lumOff val="0"/>
              <a:alphaOff val="0"/>
            </a:schemeClr>
          </a:lnRef>
          <a:fillRef idx="3">
            <a:scrgbClr r="0" g="0" b="0"/>
          </a:fillRef>
          <a:effectRef idx="2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  <xdr:txBody>
          <a:bodyPr spcFirstLastPara="0" vert="horz" wrap="square" lIns="34239" tIns="27889" rIns="34239" bIns="27889" numCol="1" spcCol="1270" anchor="ctr" anchorCtr="0">
            <a:noAutofit/>
          </a:bodyPr>
          <a:lstStyle/>
          <a:p>
            <a:pPr marL="0" lvl="0" indent="0" algn="ctr" defTabSz="4445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  <a:buNone/>
            </a:pPr>
            <a:r>
              <a:rPr lang="en-GB" sz="1000" b="1" kern="1200">
                <a:solidFill>
                  <a:schemeClr val="tx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Category</a:t>
            </a:r>
            <a:endParaRPr lang="en-GB" sz="1000" kern="1200"/>
          </a:p>
        </xdr:txBody>
      </xdr:sp>
      <xdr:sp macro="" textlink="">
        <xdr:nvSpPr>
          <xdr:cNvPr id="16" name="Freeform: Shape 15">
            <a:extLst>
              <a:ext uri="{FF2B5EF4-FFF2-40B4-BE49-F238E27FC236}">
                <a16:creationId xmlns:a16="http://schemas.microsoft.com/office/drawing/2014/main" id="{9A8335DD-5107-44FB-BE12-F551E670961F}"/>
              </a:ext>
            </a:extLst>
          </xdr:cNvPr>
          <xdr:cNvSpPr/>
        </xdr:nvSpPr>
        <xdr:spPr>
          <a:xfrm>
            <a:off x="11939545" y="1690487"/>
            <a:ext cx="995963" cy="301771"/>
          </a:xfrm>
          <a:custGeom>
            <a:avLst/>
            <a:gdLst>
              <a:gd name="connsiteX0" fmla="*/ 0 w 995963"/>
              <a:gd name="connsiteY0" fmla="*/ 30177 h 301771"/>
              <a:gd name="connsiteX1" fmla="*/ 30177 w 995963"/>
              <a:gd name="connsiteY1" fmla="*/ 0 h 301771"/>
              <a:gd name="connsiteX2" fmla="*/ 965786 w 995963"/>
              <a:gd name="connsiteY2" fmla="*/ 0 h 301771"/>
              <a:gd name="connsiteX3" fmla="*/ 995963 w 995963"/>
              <a:gd name="connsiteY3" fmla="*/ 30177 h 301771"/>
              <a:gd name="connsiteX4" fmla="*/ 995963 w 995963"/>
              <a:gd name="connsiteY4" fmla="*/ 271594 h 301771"/>
              <a:gd name="connsiteX5" fmla="*/ 965786 w 995963"/>
              <a:gd name="connsiteY5" fmla="*/ 301771 h 301771"/>
              <a:gd name="connsiteX6" fmla="*/ 30177 w 995963"/>
              <a:gd name="connsiteY6" fmla="*/ 301771 h 301771"/>
              <a:gd name="connsiteX7" fmla="*/ 0 w 995963"/>
              <a:gd name="connsiteY7" fmla="*/ 271594 h 301771"/>
              <a:gd name="connsiteX8" fmla="*/ 0 w 995963"/>
              <a:gd name="connsiteY8" fmla="*/ 30177 h 301771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995963" h="301771">
                <a:moveTo>
                  <a:pt x="0" y="30177"/>
                </a:moveTo>
                <a:cubicBezTo>
                  <a:pt x="0" y="13511"/>
                  <a:pt x="13511" y="0"/>
                  <a:pt x="30177" y="0"/>
                </a:cubicBezTo>
                <a:lnTo>
                  <a:pt x="965786" y="0"/>
                </a:lnTo>
                <a:cubicBezTo>
                  <a:pt x="982452" y="0"/>
                  <a:pt x="995963" y="13511"/>
                  <a:pt x="995963" y="30177"/>
                </a:cubicBezTo>
                <a:lnTo>
                  <a:pt x="995963" y="271594"/>
                </a:lnTo>
                <a:cubicBezTo>
                  <a:pt x="995963" y="288260"/>
                  <a:pt x="982452" y="301771"/>
                  <a:pt x="965786" y="301771"/>
                </a:cubicBezTo>
                <a:lnTo>
                  <a:pt x="30177" y="301771"/>
                </a:lnTo>
                <a:cubicBezTo>
                  <a:pt x="13511" y="301771"/>
                  <a:pt x="0" y="288260"/>
                  <a:pt x="0" y="271594"/>
                </a:cubicBezTo>
                <a:lnTo>
                  <a:pt x="0" y="30177"/>
                </a:lnTo>
                <a:close/>
              </a:path>
            </a:pathLst>
          </a:custGeom>
          <a:solidFill>
            <a:schemeClr val="bg1"/>
          </a:solidFill>
          <a:scene3d>
            <a:camera prst="orthographicFront"/>
            <a:lightRig rig="threePt" dir="t">
              <a:rot lat="0" lon="0" rev="7500000"/>
            </a:lightRig>
          </a:scene3d>
          <a:sp3d prstMaterial="plastic">
            <a:bevelT w="127000" h="25400" prst="relaxedInset"/>
          </a:sp3d>
        </xdr:spPr>
        <xdr:style>
          <a:lnRef idx="0">
            <a:schemeClr val="lt1">
              <a:hueOff val="0"/>
              <a:satOff val="0"/>
              <a:lumOff val="0"/>
              <a:alphaOff val="0"/>
            </a:schemeClr>
          </a:lnRef>
          <a:fillRef idx="3">
            <a:scrgbClr r="0" g="0" b="0"/>
          </a:fillRef>
          <a:effectRef idx="2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  <xdr:txBody>
          <a:bodyPr spcFirstLastPara="0" vert="horz" wrap="square" lIns="34239" tIns="27889" rIns="34239" bIns="27889" numCol="1" spcCol="1270" anchor="ctr" anchorCtr="0">
            <a:noAutofit/>
          </a:bodyPr>
          <a:lstStyle/>
          <a:p>
            <a:pPr marL="0" lvl="0" indent="0" algn="ctr" defTabSz="4445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  <a:buNone/>
            </a:pPr>
            <a:r>
              <a:rPr lang="en-GB" sz="1000" kern="1200">
                <a:solidFill>
                  <a:schemeClr val="tx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Subcategory</a:t>
            </a:r>
          </a:p>
        </xdr:txBody>
      </xdr:sp>
      <xdr:sp macro="" textlink="">
        <xdr:nvSpPr>
          <xdr:cNvPr id="17" name="Freeform: Shape 16">
            <a:extLst>
              <a:ext uri="{FF2B5EF4-FFF2-40B4-BE49-F238E27FC236}">
                <a16:creationId xmlns:a16="http://schemas.microsoft.com/office/drawing/2014/main" id="{069CAE03-DCBD-4F17-8EEF-BA9CEB4352FF}"/>
              </a:ext>
            </a:extLst>
          </xdr:cNvPr>
          <xdr:cNvSpPr/>
        </xdr:nvSpPr>
        <xdr:spPr>
          <a:xfrm>
            <a:off x="11939545" y="2038685"/>
            <a:ext cx="995963" cy="301771"/>
          </a:xfrm>
          <a:custGeom>
            <a:avLst/>
            <a:gdLst>
              <a:gd name="connsiteX0" fmla="*/ 0 w 995963"/>
              <a:gd name="connsiteY0" fmla="*/ 30177 h 301771"/>
              <a:gd name="connsiteX1" fmla="*/ 30177 w 995963"/>
              <a:gd name="connsiteY1" fmla="*/ 0 h 301771"/>
              <a:gd name="connsiteX2" fmla="*/ 965786 w 995963"/>
              <a:gd name="connsiteY2" fmla="*/ 0 h 301771"/>
              <a:gd name="connsiteX3" fmla="*/ 995963 w 995963"/>
              <a:gd name="connsiteY3" fmla="*/ 30177 h 301771"/>
              <a:gd name="connsiteX4" fmla="*/ 995963 w 995963"/>
              <a:gd name="connsiteY4" fmla="*/ 271594 h 301771"/>
              <a:gd name="connsiteX5" fmla="*/ 965786 w 995963"/>
              <a:gd name="connsiteY5" fmla="*/ 301771 h 301771"/>
              <a:gd name="connsiteX6" fmla="*/ 30177 w 995963"/>
              <a:gd name="connsiteY6" fmla="*/ 301771 h 301771"/>
              <a:gd name="connsiteX7" fmla="*/ 0 w 995963"/>
              <a:gd name="connsiteY7" fmla="*/ 271594 h 301771"/>
              <a:gd name="connsiteX8" fmla="*/ 0 w 995963"/>
              <a:gd name="connsiteY8" fmla="*/ 30177 h 301771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995963" h="301771">
                <a:moveTo>
                  <a:pt x="0" y="30177"/>
                </a:moveTo>
                <a:cubicBezTo>
                  <a:pt x="0" y="13511"/>
                  <a:pt x="13511" y="0"/>
                  <a:pt x="30177" y="0"/>
                </a:cubicBezTo>
                <a:lnTo>
                  <a:pt x="965786" y="0"/>
                </a:lnTo>
                <a:cubicBezTo>
                  <a:pt x="982452" y="0"/>
                  <a:pt x="995963" y="13511"/>
                  <a:pt x="995963" y="30177"/>
                </a:cubicBezTo>
                <a:lnTo>
                  <a:pt x="995963" y="271594"/>
                </a:lnTo>
                <a:cubicBezTo>
                  <a:pt x="995963" y="288260"/>
                  <a:pt x="982452" y="301771"/>
                  <a:pt x="965786" y="301771"/>
                </a:cubicBezTo>
                <a:lnTo>
                  <a:pt x="30177" y="301771"/>
                </a:lnTo>
                <a:cubicBezTo>
                  <a:pt x="13511" y="301771"/>
                  <a:pt x="0" y="288260"/>
                  <a:pt x="0" y="271594"/>
                </a:cubicBezTo>
                <a:lnTo>
                  <a:pt x="0" y="30177"/>
                </a:lnTo>
                <a:close/>
              </a:path>
            </a:pathLst>
          </a:custGeom>
          <a:solidFill>
            <a:srgbClr val="002060"/>
          </a:solidFill>
          <a:scene3d>
            <a:camera prst="orthographicFront"/>
            <a:lightRig rig="threePt" dir="t">
              <a:rot lat="0" lon="0" rev="7500000"/>
            </a:lightRig>
          </a:scene3d>
          <a:sp3d prstMaterial="plastic">
            <a:bevelT w="127000" h="25400" prst="relaxedInset"/>
          </a:sp3d>
        </xdr:spPr>
        <xdr:style>
          <a:lnRef idx="0">
            <a:schemeClr val="lt1">
              <a:hueOff val="0"/>
              <a:satOff val="0"/>
              <a:lumOff val="0"/>
              <a:alphaOff val="0"/>
            </a:schemeClr>
          </a:lnRef>
          <a:fillRef idx="3">
            <a:scrgbClr r="0" g="0" b="0"/>
          </a:fillRef>
          <a:effectRef idx="2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  <xdr:txBody>
          <a:bodyPr spcFirstLastPara="0" vert="horz" wrap="square" lIns="34239" tIns="27889" rIns="34239" bIns="27889" numCol="1" spcCol="1270" anchor="ctr" anchorCtr="0">
            <a:noAutofit/>
          </a:bodyPr>
          <a:lstStyle/>
          <a:p>
            <a:pPr marL="0" lvl="0" indent="0" algn="ctr" defTabSz="4445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  <a:buNone/>
            </a:pPr>
            <a:r>
              <a:rPr lang="en-GB" sz="1000" b="1" kern="1200">
                <a:solidFill>
                  <a:schemeClr val="bg1"/>
                </a:solidFill>
                <a:latin typeface="Arial" panose="020B0604020202020204" pitchFamily="34" charset="0"/>
                <a:cs typeface="Arial" panose="020B0604020202020204" pitchFamily="34" charset="0"/>
              </a:rPr>
              <a:t>Total</a:t>
            </a:r>
          </a:p>
        </xdr:txBody>
      </xdr:sp>
    </xdr:grpSp>
    <xdr:clientData/>
  </xdr:twoCellAnchor>
  <xdr:twoCellAnchor>
    <xdr:from>
      <xdr:col>19</xdr:col>
      <xdr:colOff>136663</xdr:colOff>
      <xdr:row>0</xdr:row>
      <xdr:rowOff>41412</xdr:rowOff>
    </xdr:from>
    <xdr:to>
      <xdr:col>22</xdr:col>
      <xdr:colOff>347869</xdr:colOff>
      <xdr:row>1</xdr:row>
      <xdr:rowOff>662607</xdr:rowOff>
    </xdr:to>
    <xdr:grpSp>
      <xdr:nvGrpSpPr>
        <xdr:cNvPr id="18" name="Group 17">
          <a:extLst>
            <a:ext uri="{FF2B5EF4-FFF2-40B4-BE49-F238E27FC236}">
              <a16:creationId xmlns:a16="http://schemas.microsoft.com/office/drawing/2014/main" id="{CE6D8EB9-AE12-4E1B-A2E2-6BF6F4DF32DC}"/>
            </a:ext>
          </a:extLst>
        </xdr:cNvPr>
        <xdr:cNvGrpSpPr/>
      </xdr:nvGrpSpPr>
      <xdr:grpSpPr>
        <a:xfrm>
          <a:off x="10738402" y="41412"/>
          <a:ext cx="2049945" cy="819978"/>
          <a:chOff x="10738402" y="41412"/>
          <a:chExt cx="2049945" cy="819978"/>
        </a:xfrm>
      </xdr:grpSpPr>
      <xdr:sp macro="" textlink="">
        <xdr:nvSpPr>
          <xdr:cNvPr id="19" name="Shape 18">
            <a:extLst>
              <a:ext uri="{FF2B5EF4-FFF2-40B4-BE49-F238E27FC236}">
                <a16:creationId xmlns:a16="http://schemas.microsoft.com/office/drawing/2014/main" id="{8A668CE3-5CB0-4742-A229-2052CBC6C18C}"/>
              </a:ext>
            </a:extLst>
          </xdr:cNvPr>
          <xdr:cNvSpPr/>
        </xdr:nvSpPr>
        <xdr:spPr>
          <a:xfrm>
            <a:off x="10738402" y="41412"/>
            <a:ext cx="2049945" cy="819978"/>
          </a:xfrm>
          <a:prstGeom prst="leftRightRibbon">
            <a:avLst/>
          </a:prstGeom>
          <a:solidFill>
            <a:srgbClr val="0070C0"/>
          </a:solidFill>
        </xdr:spPr>
        <xdr:style>
          <a:lnRef idx="2">
            <a:schemeClr val="lt1">
              <a:hueOff val="0"/>
              <a:satOff val="0"/>
              <a:lumOff val="0"/>
              <a:alphaOff val="0"/>
            </a:schemeClr>
          </a:lnRef>
          <a:fillRef idx="1">
            <a:scrgbClr r="0" g="0" b="0"/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[0]!Module2.Location" textlink="">
        <xdr:nvSpPr>
          <xdr:cNvPr id="20" name="Freeform: Shape 19">
            <a:extLst>
              <a:ext uri="{FF2B5EF4-FFF2-40B4-BE49-F238E27FC236}">
                <a16:creationId xmlns:a16="http://schemas.microsoft.com/office/drawing/2014/main" id="{9FCE3D16-F25E-4A4F-B62F-23F75B9AEDB3}"/>
              </a:ext>
            </a:extLst>
          </xdr:cNvPr>
          <xdr:cNvSpPr/>
        </xdr:nvSpPr>
        <xdr:spPr>
          <a:xfrm>
            <a:off x="10984395" y="184908"/>
            <a:ext cx="676481" cy="401789"/>
          </a:xfrm>
          <a:custGeom>
            <a:avLst/>
            <a:gdLst>
              <a:gd name="connsiteX0" fmla="*/ 0 w 676481"/>
              <a:gd name="connsiteY0" fmla="*/ 0 h 401789"/>
              <a:gd name="connsiteX1" fmla="*/ 676481 w 676481"/>
              <a:gd name="connsiteY1" fmla="*/ 0 h 401789"/>
              <a:gd name="connsiteX2" fmla="*/ 676481 w 676481"/>
              <a:gd name="connsiteY2" fmla="*/ 401789 h 401789"/>
              <a:gd name="connsiteX3" fmla="*/ 0 w 676481"/>
              <a:gd name="connsiteY3" fmla="*/ 401789 h 401789"/>
              <a:gd name="connsiteX4" fmla="*/ 0 w 676481"/>
              <a:gd name="connsiteY4" fmla="*/ 0 h 40178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676481" h="401789">
                <a:moveTo>
                  <a:pt x="0" y="0"/>
                </a:moveTo>
                <a:lnTo>
                  <a:pt x="676481" y="0"/>
                </a:lnTo>
                <a:lnTo>
                  <a:pt x="676481" y="401789"/>
                </a:lnTo>
                <a:lnTo>
                  <a:pt x="0" y="401789"/>
                </a:lnTo>
                <a:lnTo>
                  <a:pt x="0" y="0"/>
                </a:lnTo>
                <a:close/>
              </a:path>
            </a:pathLst>
          </a:custGeom>
          <a:noFill/>
          <a:ln>
            <a:noFill/>
          </a:ln>
          <a:sp3d/>
        </xdr:spPr>
        <xdr:style>
          <a:lnRef idx="2">
            <a:scrgbClr r="0" g="0" b="0"/>
          </a:lnRef>
          <a:fillRef idx="1">
            <a:scrgbClr r="0" g="0" b="0"/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  <xdr:txBody>
          <a:bodyPr spcFirstLastPara="0" vert="horz" wrap="square" lIns="0" tIns="39116" rIns="0" bIns="41910" numCol="1" spcCol="1270" anchor="ctr" anchorCtr="0">
            <a:noAutofit/>
          </a:bodyPr>
          <a:lstStyle/>
          <a:p>
            <a:pPr marL="0" lvl="0" indent="0" algn="ctr" defTabSz="48895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  <a:buNone/>
            </a:pPr>
            <a:r>
              <a:rPr lang="en-GB" sz="1100" b="1" kern="1200">
                <a:latin typeface="Arial" panose="020B0604020202020204" pitchFamily="34" charset="0"/>
                <a:cs typeface="Arial" panose="020B0604020202020204" pitchFamily="34" charset="0"/>
              </a:rPr>
              <a:t>Sort by Location</a:t>
            </a:r>
          </a:p>
        </xdr:txBody>
      </xdr:sp>
      <xdr:sp macro="" textlink="">
        <xdr:nvSpPr>
          <xdr:cNvPr id="21" name="Freeform: Shape 20">
            <a:extLst>
              <a:ext uri="{FF2B5EF4-FFF2-40B4-BE49-F238E27FC236}">
                <a16:creationId xmlns:a16="http://schemas.microsoft.com/office/drawing/2014/main" id="{5E4DD763-DC0E-45B8-B59B-A8205BBB7B49}"/>
              </a:ext>
            </a:extLst>
          </xdr:cNvPr>
          <xdr:cNvSpPr/>
        </xdr:nvSpPr>
        <xdr:spPr>
          <a:xfrm>
            <a:off x="11763374" y="316104"/>
            <a:ext cx="799478" cy="401789"/>
          </a:xfrm>
          <a:custGeom>
            <a:avLst/>
            <a:gdLst>
              <a:gd name="connsiteX0" fmla="*/ 0 w 799478"/>
              <a:gd name="connsiteY0" fmla="*/ 0 h 401789"/>
              <a:gd name="connsiteX1" fmla="*/ 799478 w 799478"/>
              <a:gd name="connsiteY1" fmla="*/ 0 h 401789"/>
              <a:gd name="connsiteX2" fmla="*/ 799478 w 799478"/>
              <a:gd name="connsiteY2" fmla="*/ 401789 h 401789"/>
              <a:gd name="connsiteX3" fmla="*/ 0 w 799478"/>
              <a:gd name="connsiteY3" fmla="*/ 401789 h 401789"/>
              <a:gd name="connsiteX4" fmla="*/ 0 w 799478"/>
              <a:gd name="connsiteY4" fmla="*/ 0 h 401789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</a:cxnLst>
            <a:rect l="l" t="t" r="r" b="b"/>
            <a:pathLst>
              <a:path w="799478" h="401789">
                <a:moveTo>
                  <a:pt x="0" y="0"/>
                </a:moveTo>
                <a:lnTo>
                  <a:pt x="799478" y="0"/>
                </a:lnTo>
                <a:lnTo>
                  <a:pt x="799478" y="401789"/>
                </a:lnTo>
                <a:lnTo>
                  <a:pt x="0" y="401789"/>
                </a:lnTo>
                <a:lnTo>
                  <a:pt x="0" y="0"/>
                </a:lnTo>
                <a:close/>
              </a:path>
            </a:pathLst>
          </a:custGeom>
          <a:noFill/>
          <a:ln>
            <a:noFill/>
          </a:ln>
          <a:sp3d/>
        </xdr:spPr>
        <xdr:style>
          <a:lnRef idx="2">
            <a:scrgbClr r="0" g="0" b="0"/>
          </a:lnRef>
          <a:fillRef idx="1">
            <a:scrgbClr r="0" g="0" b="0"/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  <xdr:txBody>
          <a:bodyPr spcFirstLastPara="0" vert="horz" wrap="square" lIns="0" tIns="39116" rIns="0" bIns="41910" numCol="1" spcCol="1270" anchor="ctr" anchorCtr="0">
            <a:noAutofit/>
          </a:bodyPr>
          <a:lstStyle/>
          <a:p>
            <a:pPr marL="0" lvl="0" indent="0" algn="ctr" defTabSz="48895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  <a:buNone/>
            </a:pPr>
            <a:r>
              <a:rPr lang="en-GB" sz="1100" b="1" kern="1200">
                <a:latin typeface="Arial" panose="020B0604020202020204" pitchFamily="34" charset="0"/>
                <a:cs typeface="Arial" panose="020B0604020202020204" pitchFamily="34" charset="0"/>
              </a:rPr>
              <a:t>Sort by Package</a:t>
            </a:r>
          </a:p>
        </xdr:txBody>
      </xdr:sp>
    </xdr:grpSp>
    <xdr:clientData/>
  </xdr:twoCellAnchor>
  <xdr:twoCellAnchor>
    <xdr:from>
      <xdr:col>23</xdr:col>
      <xdr:colOff>107036</xdr:colOff>
      <xdr:row>1</xdr:row>
      <xdr:rowOff>278508</xdr:rowOff>
    </xdr:from>
    <xdr:to>
      <xdr:col>26</xdr:col>
      <xdr:colOff>462925</xdr:colOff>
      <xdr:row>4</xdr:row>
      <xdr:rowOff>400021</xdr:rowOff>
    </xdr:to>
    <xdr:grpSp>
      <xdr:nvGrpSpPr>
        <xdr:cNvPr id="4" name="Group 3">
          <a:extLst>
            <a:ext uri="{FF2B5EF4-FFF2-40B4-BE49-F238E27FC236}">
              <a16:creationId xmlns:a16="http://schemas.microsoft.com/office/drawing/2014/main" id="{6C129A49-3FE8-497F-9D39-D4F0BD3BD501}"/>
            </a:ext>
          </a:extLst>
        </xdr:cNvPr>
        <xdr:cNvGrpSpPr/>
      </xdr:nvGrpSpPr>
      <xdr:grpSpPr>
        <a:xfrm>
          <a:off x="13160427" y="477291"/>
          <a:ext cx="2194628" cy="1380469"/>
          <a:chOff x="12398428" y="2630769"/>
          <a:chExt cx="2194628" cy="1380469"/>
        </a:xfrm>
      </xdr:grpSpPr>
      <xdr:sp macro="[0]!Both_display" textlink="">
        <xdr:nvSpPr>
          <xdr:cNvPr id="5" name="Freeform: Shape 4">
            <a:extLst>
              <a:ext uri="{FF2B5EF4-FFF2-40B4-BE49-F238E27FC236}">
                <a16:creationId xmlns:a16="http://schemas.microsoft.com/office/drawing/2014/main" id="{D47B4064-8A00-441C-9599-9EEABDA8942A}"/>
              </a:ext>
            </a:extLst>
          </xdr:cNvPr>
          <xdr:cNvSpPr/>
        </xdr:nvSpPr>
        <xdr:spPr>
          <a:xfrm>
            <a:off x="13129655" y="3642313"/>
            <a:ext cx="737850" cy="368925"/>
          </a:xfrm>
          <a:custGeom>
            <a:avLst/>
            <a:gdLst>
              <a:gd name="connsiteX0" fmla="*/ 0 w 737850"/>
              <a:gd name="connsiteY0" fmla="*/ 36893 h 368925"/>
              <a:gd name="connsiteX1" fmla="*/ 36893 w 737850"/>
              <a:gd name="connsiteY1" fmla="*/ 0 h 368925"/>
              <a:gd name="connsiteX2" fmla="*/ 700958 w 737850"/>
              <a:gd name="connsiteY2" fmla="*/ 0 h 368925"/>
              <a:gd name="connsiteX3" fmla="*/ 737851 w 737850"/>
              <a:gd name="connsiteY3" fmla="*/ 36893 h 368925"/>
              <a:gd name="connsiteX4" fmla="*/ 737850 w 737850"/>
              <a:gd name="connsiteY4" fmla="*/ 332033 h 368925"/>
              <a:gd name="connsiteX5" fmla="*/ 700957 w 737850"/>
              <a:gd name="connsiteY5" fmla="*/ 368926 h 368925"/>
              <a:gd name="connsiteX6" fmla="*/ 36893 w 737850"/>
              <a:gd name="connsiteY6" fmla="*/ 368925 h 368925"/>
              <a:gd name="connsiteX7" fmla="*/ 0 w 737850"/>
              <a:gd name="connsiteY7" fmla="*/ 332032 h 368925"/>
              <a:gd name="connsiteX8" fmla="*/ 0 w 737850"/>
              <a:gd name="connsiteY8" fmla="*/ 36893 h 368925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737850" h="368925">
                <a:moveTo>
                  <a:pt x="0" y="36893"/>
                </a:moveTo>
                <a:cubicBezTo>
                  <a:pt x="0" y="16518"/>
                  <a:pt x="16518" y="0"/>
                  <a:pt x="36893" y="0"/>
                </a:cubicBezTo>
                <a:lnTo>
                  <a:pt x="700958" y="0"/>
                </a:lnTo>
                <a:cubicBezTo>
                  <a:pt x="721333" y="0"/>
                  <a:pt x="737851" y="16518"/>
                  <a:pt x="737851" y="36893"/>
                </a:cubicBezTo>
                <a:cubicBezTo>
                  <a:pt x="737851" y="135273"/>
                  <a:pt x="737850" y="233653"/>
                  <a:pt x="737850" y="332033"/>
                </a:cubicBezTo>
                <a:cubicBezTo>
                  <a:pt x="737850" y="352408"/>
                  <a:pt x="721332" y="368926"/>
                  <a:pt x="700957" y="368926"/>
                </a:cubicBezTo>
                <a:lnTo>
                  <a:pt x="36893" y="368925"/>
                </a:lnTo>
                <a:cubicBezTo>
                  <a:pt x="16518" y="368925"/>
                  <a:pt x="0" y="352407"/>
                  <a:pt x="0" y="332032"/>
                </a:cubicBezTo>
                <a:lnTo>
                  <a:pt x="0" y="36893"/>
                </a:lnTo>
                <a:close/>
              </a:path>
            </a:pathLst>
          </a:custGeom>
          <a:solidFill>
            <a:srgbClr val="0070C0"/>
          </a:solidFill>
        </xdr:spPr>
        <xdr:style>
          <a:lnRef idx="2">
            <a:schemeClr val="lt1">
              <a:hueOff val="0"/>
              <a:satOff val="0"/>
              <a:lumOff val="0"/>
              <a:alphaOff val="0"/>
            </a:schemeClr>
          </a:lnRef>
          <a:fillRef idx="1">
            <a:scrgbClr r="0" g="0" b="0"/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  <xdr:txBody>
          <a:bodyPr spcFirstLastPara="0" vert="horz" wrap="square" lIns="45095" tIns="45095" rIns="45095" bIns="45095" numCol="1" spcCol="1270" anchor="ctr" anchorCtr="0">
            <a:noAutofit/>
          </a:bodyPr>
          <a:lstStyle/>
          <a:p>
            <a:pPr marL="0" lvl="0" indent="0" algn="ctr" defTabSz="40005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  <a:buNone/>
            </a:pPr>
            <a:r>
              <a:rPr lang="en-GB" sz="900" b="1" kern="1200">
                <a:latin typeface="Arial" panose="020B0604020202020204" pitchFamily="34" charset="0"/>
                <a:cs typeface="Arial" panose="020B0604020202020204" pitchFamily="34" charset="0"/>
              </a:rPr>
              <a:t>Both at the same time</a:t>
            </a:r>
          </a:p>
        </xdr:txBody>
      </xdr:sp>
      <xdr:sp macro="" textlink="">
        <xdr:nvSpPr>
          <xdr:cNvPr id="6" name="Freeform: Shape 5">
            <a:extLst>
              <a:ext uri="{FF2B5EF4-FFF2-40B4-BE49-F238E27FC236}">
                <a16:creationId xmlns:a16="http://schemas.microsoft.com/office/drawing/2014/main" id="{D4E80A99-AA9E-45EA-BE06-8D8530D8EC73}"/>
              </a:ext>
            </a:extLst>
          </xdr:cNvPr>
          <xdr:cNvSpPr/>
        </xdr:nvSpPr>
        <xdr:spPr>
          <a:xfrm rot="18344575">
            <a:off x="13573784" y="3258155"/>
            <a:ext cx="575143" cy="129123"/>
          </a:xfrm>
          <a:custGeom>
            <a:avLst/>
            <a:gdLst>
              <a:gd name="connsiteX0" fmla="*/ 0 w 575143"/>
              <a:gd name="connsiteY0" fmla="*/ 64562 h 129123"/>
              <a:gd name="connsiteX1" fmla="*/ 64562 w 575143"/>
              <a:gd name="connsiteY1" fmla="*/ 0 h 129123"/>
              <a:gd name="connsiteX2" fmla="*/ 64562 w 575143"/>
              <a:gd name="connsiteY2" fmla="*/ 25825 h 129123"/>
              <a:gd name="connsiteX3" fmla="*/ 510582 w 575143"/>
              <a:gd name="connsiteY3" fmla="*/ 25825 h 129123"/>
              <a:gd name="connsiteX4" fmla="*/ 510582 w 575143"/>
              <a:gd name="connsiteY4" fmla="*/ 0 h 129123"/>
              <a:gd name="connsiteX5" fmla="*/ 575143 w 575143"/>
              <a:gd name="connsiteY5" fmla="*/ 64562 h 129123"/>
              <a:gd name="connsiteX6" fmla="*/ 510582 w 575143"/>
              <a:gd name="connsiteY6" fmla="*/ 129123 h 129123"/>
              <a:gd name="connsiteX7" fmla="*/ 510582 w 575143"/>
              <a:gd name="connsiteY7" fmla="*/ 103298 h 129123"/>
              <a:gd name="connsiteX8" fmla="*/ 64562 w 575143"/>
              <a:gd name="connsiteY8" fmla="*/ 103298 h 129123"/>
              <a:gd name="connsiteX9" fmla="*/ 64562 w 575143"/>
              <a:gd name="connsiteY9" fmla="*/ 129123 h 129123"/>
              <a:gd name="connsiteX10" fmla="*/ 0 w 575143"/>
              <a:gd name="connsiteY10" fmla="*/ 64562 h 129123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</a:cxnLst>
            <a:rect l="l" t="t" r="r" b="b"/>
            <a:pathLst>
              <a:path w="575143" h="129123">
                <a:moveTo>
                  <a:pt x="0" y="64562"/>
                </a:moveTo>
                <a:lnTo>
                  <a:pt x="64562" y="0"/>
                </a:lnTo>
                <a:lnTo>
                  <a:pt x="64562" y="25825"/>
                </a:lnTo>
                <a:lnTo>
                  <a:pt x="510582" y="25825"/>
                </a:lnTo>
                <a:lnTo>
                  <a:pt x="510582" y="0"/>
                </a:lnTo>
                <a:lnTo>
                  <a:pt x="575143" y="64562"/>
                </a:lnTo>
                <a:lnTo>
                  <a:pt x="510582" y="129123"/>
                </a:lnTo>
                <a:lnTo>
                  <a:pt x="510582" y="103298"/>
                </a:lnTo>
                <a:lnTo>
                  <a:pt x="64562" y="103298"/>
                </a:lnTo>
                <a:lnTo>
                  <a:pt x="64562" y="129123"/>
                </a:lnTo>
                <a:lnTo>
                  <a:pt x="0" y="64562"/>
                </a:lnTo>
                <a:close/>
              </a:path>
            </a:pathLst>
          </a:custGeom>
          <a:solidFill>
            <a:schemeClr val="bg1"/>
          </a:solidFill>
        </xdr:spPr>
        <xdr:style>
          <a:lnRef idx="0">
            <a:schemeClr val="accent1">
              <a:tint val="60000"/>
              <a:hueOff val="0"/>
              <a:satOff val="0"/>
              <a:lumOff val="0"/>
              <a:alphaOff val="0"/>
            </a:schemeClr>
          </a:lnRef>
          <a:fillRef idx="1">
            <a:scrgbClr r="0" g="0" b="0"/>
          </a:fillRef>
          <a:effectRef idx="0">
            <a:schemeClr val="accent1">
              <a:tint val="60000"/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  <xdr:txBody>
          <a:bodyPr spcFirstLastPara="0" vert="horz" wrap="square" lIns="38736" tIns="25825" rIns="38737" bIns="25824" numCol="1" spcCol="1270" anchor="ctr" anchorCtr="0">
            <a:noAutofit/>
          </a:bodyPr>
          <a:lstStyle/>
          <a:p>
            <a:pPr marL="0" lvl="0" indent="0" algn="ctr" defTabSz="22225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  <a:buNone/>
            </a:pPr>
            <a:endParaRPr lang="en-GB" sz="500" kern="1200"/>
          </a:p>
        </xdr:txBody>
      </xdr:sp>
      <xdr:sp macro="[0]!Price_display" textlink="">
        <xdr:nvSpPr>
          <xdr:cNvPr id="7" name="Freeform: Shape 6">
            <a:extLst>
              <a:ext uri="{FF2B5EF4-FFF2-40B4-BE49-F238E27FC236}">
                <a16:creationId xmlns:a16="http://schemas.microsoft.com/office/drawing/2014/main" id="{6613C437-65DF-4AAE-9C17-9A0877296770}"/>
              </a:ext>
            </a:extLst>
          </xdr:cNvPr>
          <xdr:cNvSpPr/>
        </xdr:nvSpPr>
        <xdr:spPr>
          <a:xfrm>
            <a:off x="13855206" y="2634196"/>
            <a:ext cx="737850" cy="368925"/>
          </a:xfrm>
          <a:custGeom>
            <a:avLst/>
            <a:gdLst>
              <a:gd name="connsiteX0" fmla="*/ 0 w 737850"/>
              <a:gd name="connsiteY0" fmla="*/ 36893 h 368925"/>
              <a:gd name="connsiteX1" fmla="*/ 36893 w 737850"/>
              <a:gd name="connsiteY1" fmla="*/ 0 h 368925"/>
              <a:gd name="connsiteX2" fmla="*/ 700958 w 737850"/>
              <a:gd name="connsiteY2" fmla="*/ 0 h 368925"/>
              <a:gd name="connsiteX3" fmla="*/ 737851 w 737850"/>
              <a:gd name="connsiteY3" fmla="*/ 36893 h 368925"/>
              <a:gd name="connsiteX4" fmla="*/ 737850 w 737850"/>
              <a:gd name="connsiteY4" fmla="*/ 332033 h 368925"/>
              <a:gd name="connsiteX5" fmla="*/ 700957 w 737850"/>
              <a:gd name="connsiteY5" fmla="*/ 368926 h 368925"/>
              <a:gd name="connsiteX6" fmla="*/ 36893 w 737850"/>
              <a:gd name="connsiteY6" fmla="*/ 368925 h 368925"/>
              <a:gd name="connsiteX7" fmla="*/ 0 w 737850"/>
              <a:gd name="connsiteY7" fmla="*/ 332032 h 368925"/>
              <a:gd name="connsiteX8" fmla="*/ 0 w 737850"/>
              <a:gd name="connsiteY8" fmla="*/ 36893 h 368925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737850" h="368925">
                <a:moveTo>
                  <a:pt x="0" y="36893"/>
                </a:moveTo>
                <a:cubicBezTo>
                  <a:pt x="0" y="16518"/>
                  <a:pt x="16518" y="0"/>
                  <a:pt x="36893" y="0"/>
                </a:cubicBezTo>
                <a:lnTo>
                  <a:pt x="700958" y="0"/>
                </a:lnTo>
                <a:cubicBezTo>
                  <a:pt x="721333" y="0"/>
                  <a:pt x="737851" y="16518"/>
                  <a:pt x="737851" y="36893"/>
                </a:cubicBezTo>
                <a:cubicBezTo>
                  <a:pt x="737851" y="135273"/>
                  <a:pt x="737850" y="233653"/>
                  <a:pt x="737850" y="332033"/>
                </a:cubicBezTo>
                <a:cubicBezTo>
                  <a:pt x="737850" y="352408"/>
                  <a:pt x="721332" y="368926"/>
                  <a:pt x="700957" y="368926"/>
                </a:cubicBezTo>
                <a:lnTo>
                  <a:pt x="36893" y="368925"/>
                </a:lnTo>
                <a:cubicBezTo>
                  <a:pt x="16518" y="368925"/>
                  <a:pt x="0" y="352407"/>
                  <a:pt x="0" y="332032"/>
                </a:cubicBezTo>
                <a:lnTo>
                  <a:pt x="0" y="36893"/>
                </a:lnTo>
                <a:close/>
              </a:path>
            </a:pathLst>
          </a:custGeom>
          <a:solidFill>
            <a:srgbClr val="0070C0"/>
          </a:solidFill>
        </xdr:spPr>
        <xdr:style>
          <a:lnRef idx="2">
            <a:schemeClr val="lt1">
              <a:hueOff val="0"/>
              <a:satOff val="0"/>
              <a:lumOff val="0"/>
              <a:alphaOff val="0"/>
            </a:schemeClr>
          </a:lnRef>
          <a:fillRef idx="1">
            <a:scrgbClr r="0" g="0" b="0"/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  <xdr:txBody>
          <a:bodyPr spcFirstLastPara="0" vert="horz" wrap="square" lIns="45095" tIns="45095" rIns="45095" bIns="45095" numCol="1" spcCol="1270" anchor="ctr" anchorCtr="0">
            <a:noAutofit/>
          </a:bodyPr>
          <a:lstStyle/>
          <a:p>
            <a:pPr marL="0" lvl="0" indent="0" algn="ctr" defTabSz="40005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  <a:buNone/>
            </a:pPr>
            <a:r>
              <a:rPr lang="en-GB" sz="900" b="1" kern="1200">
                <a:latin typeface="Arial" panose="020B0604020202020204" pitchFamily="34" charset="0"/>
                <a:cs typeface="Arial" panose="020B0604020202020204" pitchFamily="34" charset="0"/>
              </a:rPr>
              <a:t>Price display</a:t>
            </a:r>
          </a:p>
        </xdr:txBody>
      </xdr:sp>
      <xdr:sp macro="" textlink="">
        <xdr:nvSpPr>
          <xdr:cNvPr id="8" name="Freeform: Shape 7">
            <a:extLst>
              <a:ext uri="{FF2B5EF4-FFF2-40B4-BE49-F238E27FC236}">
                <a16:creationId xmlns:a16="http://schemas.microsoft.com/office/drawing/2014/main" id="{DAE74BB2-822F-4C13-9343-44E0088CA7EC}"/>
              </a:ext>
            </a:extLst>
          </xdr:cNvPr>
          <xdr:cNvSpPr/>
        </xdr:nvSpPr>
        <xdr:spPr>
          <a:xfrm rot="21608088">
            <a:off x="13208171" y="2752382"/>
            <a:ext cx="575143" cy="129125"/>
          </a:xfrm>
          <a:custGeom>
            <a:avLst/>
            <a:gdLst>
              <a:gd name="connsiteX0" fmla="*/ 0 w 575143"/>
              <a:gd name="connsiteY0" fmla="*/ 64562 h 129123"/>
              <a:gd name="connsiteX1" fmla="*/ 64562 w 575143"/>
              <a:gd name="connsiteY1" fmla="*/ 0 h 129123"/>
              <a:gd name="connsiteX2" fmla="*/ 64562 w 575143"/>
              <a:gd name="connsiteY2" fmla="*/ 25825 h 129123"/>
              <a:gd name="connsiteX3" fmla="*/ 510582 w 575143"/>
              <a:gd name="connsiteY3" fmla="*/ 25825 h 129123"/>
              <a:gd name="connsiteX4" fmla="*/ 510582 w 575143"/>
              <a:gd name="connsiteY4" fmla="*/ 0 h 129123"/>
              <a:gd name="connsiteX5" fmla="*/ 575143 w 575143"/>
              <a:gd name="connsiteY5" fmla="*/ 64562 h 129123"/>
              <a:gd name="connsiteX6" fmla="*/ 510582 w 575143"/>
              <a:gd name="connsiteY6" fmla="*/ 129123 h 129123"/>
              <a:gd name="connsiteX7" fmla="*/ 510582 w 575143"/>
              <a:gd name="connsiteY7" fmla="*/ 103298 h 129123"/>
              <a:gd name="connsiteX8" fmla="*/ 64562 w 575143"/>
              <a:gd name="connsiteY8" fmla="*/ 103298 h 129123"/>
              <a:gd name="connsiteX9" fmla="*/ 64562 w 575143"/>
              <a:gd name="connsiteY9" fmla="*/ 129123 h 129123"/>
              <a:gd name="connsiteX10" fmla="*/ 0 w 575143"/>
              <a:gd name="connsiteY10" fmla="*/ 64562 h 129123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</a:cxnLst>
            <a:rect l="l" t="t" r="r" b="b"/>
            <a:pathLst>
              <a:path w="575143" h="129123">
                <a:moveTo>
                  <a:pt x="575143" y="64561"/>
                </a:moveTo>
                <a:lnTo>
                  <a:pt x="510581" y="129122"/>
                </a:lnTo>
                <a:lnTo>
                  <a:pt x="510581" y="103297"/>
                </a:lnTo>
                <a:lnTo>
                  <a:pt x="64561" y="103297"/>
                </a:lnTo>
                <a:lnTo>
                  <a:pt x="64561" y="129122"/>
                </a:lnTo>
                <a:lnTo>
                  <a:pt x="0" y="64561"/>
                </a:lnTo>
                <a:lnTo>
                  <a:pt x="64561" y="1"/>
                </a:lnTo>
                <a:lnTo>
                  <a:pt x="64561" y="25826"/>
                </a:lnTo>
                <a:lnTo>
                  <a:pt x="510581" y="25826"/>
                </a:lnTo>
                <a:lnTo>
                  <a:pt x="510581" y="1"/>
                </a:lnTo>
                <a:lnTo>
                  <a:pt x="575143" y="64561"/>
                </a:lnTo>
                <a:close/>
              </a:path>
            </a:pathLst>
          </a:custGeom>
          <a:solidFill>
            <a:schemeClr val="bg1"/>
          </a:solidFill>
        </xdr:spPr>
        <xdr:style>
          <a:lnRef idx="0">
            <a:schemeClr val="accent1">
              <a:tint val="60000"/>
              <a:hueOff val="0"/>
              <a:satOff val="0"/>
              <a:lumOff val="0"/>
              <a:alphaOff val="0"/>
            </a:schemeClr>
          </a:lnRef>
          <a:fillRef idx="1">
            <a:scrgbClr r="0" g="0" b="0"/>
          </a:fillRef>
          <a:effectRef idx="0">
            <a:schemeClr val="accent1">
              <a:tint val="60000"/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  <xdr:txBody>
          <a:bodyPr spcFirstLastPara="0" vert="horz" wrap="square" lIns="38737" tIns="25825" rIns="38736" bIns="25826" numCol="1" spcCol="1270" anchor="ctr" anchorCtr="0">
            <a:noAutofit/>
          </a:bodyPr>
          <a:lstStyle/>
          <a:p>
            <a:pPr marL="0" lvl="0" indent="0" algn="ctr" defTabSz="22225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  <a:buNone/>
            </a:pPr>
            <a:endParaRPr lang="en-GB" sz="500" kern="1200"/>
          </a:p>
        </xdr:txBody>
      </xdr:sp>
      <xdr:sp macro="[0]!Quantity_display" textlink="">
        <xdr:nvSpPr>
          <xdr:cNvPr id="22" name="Freeform: Shape 21">
            <a:extLst>
              <a:ext uri="{FF2B5EF4-FFF2-40B4-BE49-F238E27FC236}">
                <a16:creationId xmlns:a16="http://schemas.microsoft.com/office/drawing/2014/main" id="{492CF4A7-4E36-4330-94A7-2318DAE02875}"/>
              </a:ext>
            </a:extLst>
          </xdr:cNvPr>
          <xdr:cNvSpPr/>
        </xdr:nvSpPr>
        <xdr:spPr>
          <a:xfrm>
            <a:off x="12398428" y="2630769"/>
            <a:ext cx="737850" cy="368925"/>
          </a:xfrm>
          <a:custGeom>
            <a:avLst/>
            <a:gdLst>
              <a:gd name="connsiteX0" fmla="*/ 0 w 737850"/>
              <a:gd name="connsiteY0" fmla="*/ 36893 h 368925"/>
              <a:gd name="connsiteX1" fmla="*/ 36893 w 737850"/>
              <a:gd name="connsiteY1" fmla="*/ 0 h 368925"/>
              <a:gd name="connsiteX2" fmla="*/ 700958 w 737850"/>
              <a:gd name="connsiteY2" fmla="*/ 0 h 368925"/>
              <a:gd name="connsiteX3" fmla="*/ 737851 w 737850"/>
              <a:gd name="connsiteY3" fmla="*/ 36893 h 368925"/>
              <a:gd name="connsiteX4" fmla="*/ 737850 w 737850"/>
              <a:gd name="connsiteY4" fmla="*/ 332033 h 368925"/>
              <a:gd name="connsiteX5" fmla="*/ 700957 w 737850"/>
              <a:gd name="connsiteY5" fmla="*/ 368926 h 368925"/>
              <a:gd name="connsiteX6" fmla="*/ 36893 w 737850"/>
              <a:gd name="connsiteY6" fmla="*/ 368925 h 368925"/>
              <a:gd name="connsiteX7" fmla="*/ 0 w 737850"/>
              <a:gd name="connsiteY7" fmla="*/ 332032 h 368925"/>
              <a:gd name="connsiteX8" fmla="*/ 0 w 737850"/>
              <a:gd name="connsiteY8" fmla="*/ 36893 h 368925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</a:cxnLst>
            <a:rect l="l" t="t" r="r" b="b"/>
            <a:pathLst>
              <a:path w="737850" h="368925">
                <a:moveTo>
                  <a:pt x="0" y="36893"/>
                </a:moveTo>
                <a:cubicBezTo>
                  <a:pt x="0" y="16518"/>
                  <a:pt x="16518" y="0"/>
                  <a:pt x="36893" y="0"/>
                </a:cubicBezTo>
                <a:lnTo>
                  <a:pt x="700958" y="0"/>
                </a:lnTo>
                <a:cubicBezTo>
                  <a:pt x="721333" y="0"/>
                  <a:pt x="737851" y="16518"/>
                  <a:pt x="737851" y="36893"/>
                </a:cubicBezTo>
                <a:cubicBezTo>
                  <a:pt x="737851" y="135273"/>
                  <a:pt x="737850" y="233653"/>
                  <a:pt x="737850" y="332033"/>
                </a:cubicBezTo>
                <a:cubicBezTo>
                  <a:pt x="737850" y="352408"/>
                  <a:pt x="721332" y="368926"/>
                  <a:pt x="700957" y="368926"/>
                </a:cubicBezTo>
                <a:lnTo>
                  <a:pt x="36893" y="368925"/>
                </a:lnTo>
                <a:cubicBezTo>
                  <a:pt x="16518" y="368925"/>
                  <a:pt x="0" y="352407"/>
                  <a:pt x="0" y="332032"/>
                </a:cubicBezTo>
                <a:lnTo>
                  <a:pt x="0" y="36893"/>
                </a:lnTo>
                <a:close/>
              </a:path>
            </a:pathLst>
          </a:custGeom>
          <a:solidFill>
            <a:srgbClr val="0070C0"/>
          </a:solidFill>
        </xdr:spPr>
        <xdr:style>
          <a:lnRef idx="2">
            <a:schemeClr val="lt1">
              <a:hueOff val="0"/>
              <a:satOff val="0"/>
              <a:lumOff val="0"/>
              <a:alphaOff val="0"/>
            </a:schemeClr>
          </a:lnRef>
          <a:fillRef idx="1">
            <a:scrgbClr r="0" g="0" b="0"/>
          </a:fillRef>
          <a:effectRef idx="0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  <xdr:txBody>
          <a:bodyPr spcFirstLastPara="0" vert="horz" wrap="square" lIns="45095" tIns="45095" rIns="45095" bIns="45095" numCol="1" spcCol="1270" anchor="ctr" anchorCtr="0">
            <a:noAutofit/>
          </a:bodyPr>
          <a:lstStyle/>
          <a:p>
            <a:pPr marL="0" lvl="0" indent="0" algn="ctr" defTabSz="40005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  <a:buNone/>
            </a:pPr>
            <a:r>
              <a:rPr lang="en-GB" sz="900" b="1" kern="1200">
                <a:latin typeface="Arial" panose="020B0604020202020204" pitchFamily="34" charset="0"/>
                <a:cs typeface="Arial" panose="020B0604020202020204" pitchFamily="34" charset="0"/>
              </a:rPr>
              <a:t>Quantity display</a:t>
            </a:r>
          </a:p>
        </xdr:txBody>
      </xdr:sp>
      <xdr:sp macro="" textlink="">
        <xdr:nvSpPr>
          <xdr:cNvPr id="23" name="Freeform: Shape 22">
            <a:extLst>
              <a:ext uri="{FF2B5EF4-FFF2-40B4-BE49-F238E27FC236}">
                <a16:creationId xmlns:a16="http://schemas.microsoft.com/office/drawing/2014/main" id="{CDFBC923-CCB5-46C2-AB33-55723609BC8C}"/>
              </a:ext>
            </a:extLst>
          </xdr:cNvPr>
          <xdr:cNvSpPr/>
        </xdr:nvSpPr>
        <xdr:spPr>
          <a:xfrm rot="3248252">
            <a:off x="12845395" y="3256441"/>
            <a:ext cx="575143" cy="129123"/>
          </a:xfrm>
          <a:custGeom>
            <a:avLst/>
            <a:gdLst>
              <a:gd name="connsiteX0" fmla="*/ 0 w 575143"/>
              <a:gd name="connsiteY0" fmla="*/ 64562 h 129123"/>
              <a:gd name="connsiteX1" fmla="*/ 64562 w 575143"/>
              <a:gd name="connsiteY1" fmla="*/ 0 h 129123"/>
              <a:gd name="connsiteX2" fmla="*/ 64562 w 575143"/>
              <a:gd name="connsiteY2" fmla="*/ 25825 h 129123"/>
              <a:gd name="connsiteX3" fmla="*/ 510582 w 575143"/>
              <a:gd name="connsiteY3" fmla="*/ 25825 h 129123"/>
              <a:gd name="connsiteX4" fmla="*/ 510582 w 575143"/>
              <a:gd name="connsiteY4" fmla="*/ 0 h 129123"/>
              <a:gd name="connsiteX5" fmla="*/ 575143 w 575143"/>
              <a:gd name="connsiteY5" fmla="*/ 64562 h 129123"/>
              <a:gd name="connsiteX6" fmla="*/ 510582 w 575143"/>
              <a:gd name="connsiteY6" fmla="*/ 129123 h 129123"/>
              <a:gd name="connsiteX7" fmla="*/ 510582 w 575143"/>
              <a:gd name="connsiteY7" fmla="*/ 103298 h 129123"/>
              <a:gd name="connsiteX8" fmla="*/ 64562 w 575143"/>
              <a:gd name="connsiteY8" fmla="*/ 103298 h 129123"/>
              <a:gd name="connsiteX9" fmla="*/ 64562 w 575143"/>
              <a:gd name="connsiteY9" fmla="*/ 129123 h 129123"/>
              <a:gd name="connsiteX10" fmla="*/ 0 w 575143"/>
              <a:gd name="connsiteY10" fmla="*/ 64562 h 129123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</a:cxnLst>
            <a:rect l="l" t="t" r="r" b="b"/>
            <a:pathLst>
              <a:path w="575143" h="129123">
                <a:moveTo>
                  <a:pt x="0" y="64562"/>
                </a:moveTo>
                <a:lnTo>
                  <a:pt x="64562" y="0"/>
                </a:lnTo>
                <a:lnTo>
                  <a:pt x="64562" y="25825"/>
                </a:lnTo>
                <a:lnTo>
                  <a:pt x="510582" y="25825"/>
                </a:lnTo>
                <a:lnTo>
                  <a:pt x="510582" y="0"/>
                </a:lnTo>
                <a:lnTo>
                  <a:pt x="575143" y="64562"/>
                </a:lnTo>
                <a:lnTo>
                  <a:pt x="510582" y="129123"/>
                </a:lnTo>
                <a:lnTo>
                  <a:pt x="510582" y="103298"/>
                </a:lnTo>
                <a:lnTo>
                  <a:pt x="64562" y="103298"/>
                </a:lnTo>
                <a:lnTo>
                  <a:pt x="64562" y="129123"/>
                </a:lnTo>
                <a:lnTo>
                  <a:pt x="0" y="64562"/>
                </a:lnTo>
                <a:close/>
              </a:path>
            </a:pathLst>
          </a:custGeom>
          <a:solidFill>
            <a:schemeClr val="bg1"/>
          </a:solidFill>
        </xdr:spPr>
        <xdr:style>
          <a:lnRef idx="0">
            <a:schemeClr val="accent1">
              <a:tint val="60000"/>
              <a:hueOff val="0"/>
              <a:satOff val="0"/>
              <a:lumOff val="0"/>
              <a:alphaOff val="0"/>
            </a:schemeClr>
          </a:lnRef>
          <a:fillRef idx="1">
            <a:scrgbClr r="0" g="0" b="0"/>
          </a:fillRef>
          <a:effectRef idx="0">
            <a:schemeClr val="accent1">
              <a:tint val="60000"/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  <xdr:txBody>
          <a:bodyPr spcFirstLastPara="0" vert="horz" wrap="square" lIns="38737" tIns="25824" rIns="38736" bIns="25825" numCol="1" spcCol="1270" anchor="ctr" anchorCtr="0">
            <a:noAutofit/>
          </a:bodyPr>
          <a:lstStyle/>
          <a:p>
            <a:pPr marL="0" lvl="0" indent="0" algn="ctr" defTabSz="22225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  <a:buNone/>
            </a:pPr>
            <a:endParaRPr lang="en-GB" sz="500" kern="1200"/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C9B90B-3D8C-490E-BF1A-3D1055181BB5}">
  <sheetPr codeName="Sheet2">
    <tabColor rgb="FFFFFF00"/>
  </sheetPr>
  <dimension ref="C2:O29"/>
  <sheetViews>
    <sheetView workbookViewId="0">
      <selection activeCell="E17" sqref="E17"/>
    </sheetView>
  </sheetViews>
  <sheetFormatPr defaultRowHeight="15" x14ac:dyDescent="0.25"/>
  <cols>
    <col min="1" max="2" width="9.140625" style="4"/>
    <col min="3" max="3" width="12.7109375" style="4" customWidth="1"/>
    <col min="4" max="4" width="15.7109375" style="4" customWidth="1"/>
    <col min="5" max="5" width="40.7109375" style="4" customWidth="1"/>
    <col min="6" max="7" width="15.7109375" style="4" customWidth="1"/>
    <col min="8" max="8" width="40.7109375" style="4" customWidth="1"/>
    <col min="9" max="9" width="15.7109375" style="4" customWidth="1"/>
    <col min="10" max="15" width="10.7109375" style="4" customWidth="1"/>
    <col min="16" max="16384" width="9.140625" style="4"/>
  </cols>
  <sheetData>
    <row r="2" spans="3:15" ht="15.75" thickBot="1" x14ac:dyDescent="0.3"/>
    <row r="3" spans="3:15" x14ac:dyDescent="0.25">
      <c r="C3" s="22" t="s">
        <v>9</v>
      </c>
      <c r="D3" s="19" t="s">
        <v>22</v>
      </c>
      <c r="E3" s="18" t="s">
        <v>20</v>
      </c>
      <c r="F3" s="23" t="s">
        <v>22</v>
      </c>
      <c r="G3" s="19" t="s">
        <v>23</v>
      </c>
      <c r="H3" s="18" t="s">
        <v>21</v>
      </c>
      <c r="I3" s="5" t="s">
        <v>23</v>
      </c>
      <c r="J3" s="9"/>
      <c r="K3" s="9"/>
      <c r="L3" s="9"/>
      <c r="M3" s="9"/>
      <c r="N3" s="9"/>
      <c r="O3" s="10"/>
    </row>
    <row r="4" spans="3:15" ht="17.25" x14ac:dyDescent="0.25">
      <c r="C4" s="11" t="s">
        <v>15</v>
      </c>
      <c r="D4" s="17">
        <f>IF(E4="","",1)</f>
        <v>1</v>
      </c>
      <c r="E4" s="16" t="s">
        <v>30</v>
      </c>
      <c r="F4" s="24">
        <f>D4</f>
        <v>1</v>
      </c>
      <c r="G4" s="17">
        <f>IF(H4="","",1)</f>
        <v>1</v>
      </c>
      <c r="H4" s="16" t="s">
        <v>42</v>
      </c>
      <c r="I4" s="24">
        <f>G4</f>
        <v>1</v>
      </c>
      <c r="J4" s="5"/>
      <c r="K4" s="5"/>
      <c r="L4" s="5"/>
      <c r="M4" s="5"/>
      <c r="N4" s="5"/>
      <c r="O4" s="6"/>
    </row>
    <row r="5" spans="3:15" ht="15" customHeight="1" x14ac:dyDescent="0.25">
      <c r="C5" s="11" t="s">
        <v>16</v>
      </c>
      <c r="D5" s="17">
        <f>IF(E5="","",2)</f>
        <v>2</v>
      </c>
      <c r="E5" s="16" t="s">
        <v>33</v>
      </c>
      <c r="F5" s="24">
        <f t="shared" ref="F5:F28" si="0">D5</f>
        <v>2</v>
      </c>
      <c r="G5" s="17">
        <f>IF(H5="","",2)</f>
        <v>2</v>
      </c>
      <c r="H5" s="16" t="s">
        <v>36</v>
      </c>
      <c r="I5" s="24">
        <f t="shared" ref="I5:I28" si="1">G5</f>
        <v>2</v>
      </c>
      <c r="J5" s="5"/>
      <c r="K5" s="5"/>
      <c r="L5" s="5"/>
      <c r="M5" s="5"/>
      <c r="N5" s="5"/>
      <c r="O5" s="6"/>
    </row>
    <row r="6" spans="3:15" ht="15" customHeight="1" x14ac:dyDescent="0.25">
      <c r="C6" s="11" t="s">
        <v>17</v>
      </c>
      <c r="D6" s="17">
        <f>IF(E6="","",3)</f>
        <v>3</v>
      </c>
      <c r="E6" s="16" t="s">
        <v>34</v>
      </c>
      <c r="F6" s="24">
        <f t="shared" si="0"/>
        <v>3</v>
      </c>
      <c r="G6" s="17">
        <f>IF(H6="","",3)</f>
        <v>3</v>
      </c>
      <c r="H6" s="16" t="s">
        <v>35</v>
      </c>
      <c r="I6" s="24">
        <f t="shared" si="1"/>
        <v>3</v>
      </c>
      <c r="J6" s="5"/>
      <c r="K6" s="5"/>
      <c r="L6" s="5"/>
      <c r="M6" s="5"/>
      <c r="N6" s="5"/>
      <c r="O6" s="6"/>
    </row>
    <row r="7" spans="3:15" ht="15" customHeight="1" x14ac:dyDescent="0.25">
      <c r="C7" s="11" t="s">
        <v>18</v>
      </c>
      <c r="D7" s="17">
        <f>IF(E7="","",4)</f>
        <v>4</v>
      </c>
      <c r="E7" s="16" t="s">
        <v>35</v>
      </c>
      <c r="F7" s="24">
        <f t="shared" si="0"/>
        <v>4</v>
      </c>
      <c r="G7" s="17">
        <f>IF(H7="","",4)</f>
        <v>4</v>
      </c>
      <c r="H7" s="16" t="s">
        <v>37</v>
      </c>
      <c r="I7" s="24">
        <f t="shared" si="1"/>
        <v>4</v>
      </c>
      <c r="J7" s="5"/>
      <c r="K7" s="5"/>
      <c r="L7" s="5"/>
      <c r="M7" s="5"/>
      <c r="N7" s="5"/>
      <c r="O7" s="6"/>
    </row>
    <row r="8" spans="3:15" x14ac:dyDescent="0.25">
      <c r="C8" s="11" t="s">
        <v>19</v>
      </c>
      <c r="D8" s="17">
        <f>IF(E8="","",5)</f>
        <v>5</v>
      </c>
      <c r="E8" s="16" t="s">
        <v>36</v>
      </c>
      <c r="F8" s="24">
        <f t="shared" si="0"/>
        <v>5</v>
      </c>
      <c r="G8" s="17">
        <f>IF(H8="","",5)</f>
        <v>5</v>
      </c>
      <c r="H8" s="16" t="s">
        <v>38</v>
      </c>
      <c r="I8" s="24">
        <f t="shared" si="1"/>
        <v>5</v>
      </c>
      <c r="J8" s="5"/>
      <c r="K8" s="5"/>
      <c r="L8" s="5"/>
      <c r="M8" s="5"/>
      <c r="N8" s="5"/>
      <c r="O8" s="6"/>
    </row>
    <row r="9" spans="3:15" x14ac:dyDescent="0.25">
      <c r="C9" s="11" t="s">
        <v>10</v>
      </c>
      <c r="D9" s="17">
        <f>IF(E9="","",6)</f>
        <v>6</v>
      </c>
      <c r="E9" s="16" t="s">
        <v>37</v>
      </c>
      <c r="F9" s="24">
        <f t="shared" si="0"/>
        <v>6</v>
      </c>
      <c r="G9" s="17">
        <f>IF(H9="","",6)</f>
        <v>6</v>
      </c>
      <c r="H9" s="16" t="s">
        <v>39</v>
      </c>
      <c r="I9" s="24">
        <f t="shared" si="1"/>
        <v>6</v>
      </c>
      <c r="J9" s="5"/>
      <c r="K9" s="5"/>
      <c r="L9" s="5"/>
      <c r="M9" s="5"/>
      <c r="N9" s="5"/>
      <c r="O9" s="6"/>
    </row>
    <row r="10" spans="3:15" x14ac:dyDescent="0.25">
      <c r="C10" s="11"/>
      <c r="D10" s="17">
        <f>IF(E10="","",7)</f>
        <v>7</v>
      </c>
      <c r="E10" s="16" t="s">
        <v>38</v>
      </c>
      <c r="F10" s="24">
        <f t="shared" si="0"/>
        <v>7</v>
      </c>
      <c r="G10" s="17">
        <f>IF(H10="","",7)</f>
        <v>7</v>
      </c>
      <c r="H10" s="16" t="s">
        <v>43</v>
      </c>
      <c r="I10" s="24">
        <f t="shared" si="1"/>
        <v>7</v>
      </c>
      <c r="J10" s="5"/>
      <c r="K10" s="5"/>
      <c r="L10" s="5"/>
      <c r="M10" s="5"/>
      <c r="N10" s="5"/>
      <c r="O10" s="6"/>
    </row>
    <row r="11" spans="3:15" x14ac:dyDescent="0.25">
      <c r="C11" s="11"/>
      <c r="D11" s="17">
        <f>IF(E11="","",8)</f>
        <v>8</v>
      </c>
      <c r="E11" s="16" t="s">
        <v>39</v>
      </c>
      <c r="F11" s="24">
        <f t="shared" si="0"/>
        <v>8</v>
      </c>
      <c r="G11" s="17" t="str">
        <f>IF(H11="","",8)</f>
        <v/>
      </c>
      <c r="H11" s="16"/>
      <c r="I11" s="24" t="str">
        <f t="shared" si="1"/>
        <v/>
      </c>
      <c r="J11" s="5"/>
      <c r="K11" s="5"/>
      <c r="L11" s="5"/>
      <c r="M11" s="5"/>
      <c r="N11" s="5"/>
      <c r="O11" s="6"/>
    </row>
    <row r="12" spans="3:15" x14ac:dyDescent="0.25">
      <c r="C12" s="11"/>
      <c r="D12" s="17">
        <f>IF(E12="","",9)</f>
        <v>9</v>
      </c>
      <c r="E12" s="16" t="s">
        <v>40</v>
      </c>
      <c r="F12" s="24">
        <f t="shared" si="0"/>
        <v>9</v>
      </c>
      <c r="G12" s="17" t="str">
        <f>IF(H12="","",9)</f>
        <v/>
      </c>
      <c r="H12" s="16"/>
      <c r="I12" s="24" t="str">
        <f t="shared" si="1"/>
        <v/>
      </c>
      <c r="J12" s="5"/>
      <c r="K12" s="5"/>
      <c r="L12" s="5"/>
      <c r="M12" s="5"/>
      <c r="N12" s="5"/>
      <c r="O12" s="6"/>
    </row>
    <row r="13" spans="3:15" x14ac:dyDescent="0.25">
      <c r="C13" s="11"/>
      <c r="D13" s="17">
        <f>IF(E13="","",10)</f>
        <v>10</v>
      </c>
      <c r="E13" s="16" t="s">
        <v>43</v>
      </c>
      <c r="F13" s="24">
        <f t="shared" si="0"/>
        <v>10</v>
      </c>
      <c r="G13" s="17" t="str">
        <f>IF(H13="","",10)</f>
        <v/>
      </c>
      <c r="H13" s="16"/>
      <c r="I13" s="24" t="str">
        <f t="shared" si="1"/>
        <v/>
      </c>
      <c r="J13" s="5"/>
      <c r="K13" s="5"/>
      <c r="L13" s="5"/>
      <c r="M13" s="5"/>
      <c r="N13" s="5"/>
      <c r="O13" s="6"/>
    </row>
    <row r="14" spans="3:15" x14ac:dyDescent="0.25">
      <c r="C14" s="11"/>
      <c r="D14" s="17">
        <f>IF(E14="","",11)</f>
        <v>11</v>
      </c>
      <c r="E14" s="16" t="s">
        <v>55</v>
      </c>
      <c r="F14" s="24">
        <f t="shared" si="0"/>
        <v>11</v>
      </c>
      <c r="G14" s="17" t="str">
        <f>IF(H14="","",11)</f>
        <v/>
      </c>
      <c r="H14" s="16"/>
      <c r="I14" s="24" t="str">
        <f t="shared" si="1"/>
        <v/>
      </c>
      <c r="J14" s="5"/>
      <c r="K14" s="5"/>
      <c r="L14" s="5"/>
      <c r="M14" s="5"/>
      <c r="N14" s="5"/>
      <c r="O14" s="6"/>
    </row>
    <row r="15" spans="3:15" x14ac:dyDescent="0.25">
      <c r="C15" s="11"/>
      <c r="D15" s="17" t="str">
        <f>IF(E15="","",12)</f>
        <v/>
      </c>
      <c r="E15" s="16"/>
      <c r="F15" s="24" t="str">
        <f t="shared" si="0"/>
        <v/>
      </c>
      <c r="G15" s="17" t="str">
        <f>IF(H15="","",12)</f>
        <v/>
      </c>
      <c r="H15" s="16"/>
      <c r="I15" s="24" t="str">
        <f t="shared" si="1"/>
        <v/>
      </c>
      <c r="J15" s="5"/>
      <c r="K15" s="5"/>
      <c r="L15" s="5"/>
      <c r="M15" s="5"/>
      <c r="N15" s="5"/>
      <c r="O15" s="6"/>
    </row>
    <row r="16" spans="3:15" x14ac:dyDescent="0.25">
      <c r="C16" s="11"/>
      <c r="D16" s="17" t="str">
        <f>IF(E16="","",13)</f>
        <v/>
      </c>
      <c r="E16" s="16"/>
      <c r="F16" s="24" t="str">
        <f t="shared" si="0"/>
        <v/>
      </c>
      <c r="G16" s="17" t="str">
        <f>IF(H16="","",13)</f>
        <v/>
      </c>
      <c r="H16" s="16"/>
      <c r="I16" s="24" t="str">
        <f t="shared" si="1"/>
        <v/>
      </c>
      <c r="J16" s="5"/>
      <c r="K16" s="5"/>
      <c r="L16" s="5"/>
      <c r="M16" s="5"/>
      <c r="N16" s="5"/>
      <c r="O16" s="6"/>
    </row>
    <row r="17" spans="3:15" x14ac:dyDescent="0.25">
      <c r="C17" s="11"/>
      <c r="D17" s="17" t="str">
        <f>IF(E17="","",14)</f>
        <v/>
      </c>
      <c r="E17" s="16"/>
      <c r="F17" s="24" t="str">
        <f t="shared" si="0"/>
        <v/>
      </c>
      <c r="G17" s="17" t="str">
        <f>IF(H17="","",14)</f>
        <v/>
      </c>
      <c r="H17" s="16"/>
      <c r="I17" s="24" t="str">
        <f t="shared" si="1"/>
        <v/>
      </c>
      <c r="J17" s="5"/>
      <c r="K17" s="5"/>
      <c r="L17" s="5"/>
      <c r="M17" s="5"/>
      <c r="N17" s="5"/>
      <c r="O17" s="6"/>
    </row>
    <row r="18" spans="3:15" x14ac:dyDescent="0.25">
      <c r="C18" s="11"/>
      <c r="D18" s="17" t="str">
        <f>IF(E18="","",15)</f>
        <v/>
      </c>
      <c r="E18" s="16"/>
      <c r="F18" s="24" t="str">
        <f t="shared" si="0"/>
        <v/>
      </c>
      <c r="G18" s="17" t="str">
        <f>IF(H18="","",15)</f>
        <v/>
      </c>
      <c r="H18" s="16"/>
      <c r="I18" s="24" t="str">
        <f t="shared" si="1"/>
        <v/>
      </c>
      <c r="J18" s="5"/>
      <c r="K18" s="5"/>
      <c r="L18" s="5"/>
      <c r="M18" s="5"/>
      <c r="N18" s="5"/>
      <c r="O18" s="6"/>
    </row>
    <row r="19" spans="3:15" x14ac:dyDescent="0.25">
      <c r="C19" s="11"/>
      <c r="D19" s="17" t="str">
        <f>IF(E19="","",16)</f>
        <v/>
      </c>
      <c r="E19" s="16"/>
      <c r="F19" s="24" t="str">
        <f t="shared" si="0"/>
        <v/>
      </c>
      <c r="G19" s="17" t="str">
        <f>IF(H19="","",16)</f>
        <v/>
      </c>
      <c r="H19" s="16"/>
      <c r="I19" s="24" t="str">
        <f t="shared" si="1"/>
        <v/>
      </c>
      <c r="J19" s="5"/>
      <c r="K19" s="5"/>
      <c r="L19" s="5"/>
      <c r="M19" s="5"/>
      <c r="N19" s="5"/>
      <c r="O19" s="6"/>
    </row>
    <row r="20" spans="3:15" x14ac:dyDescent="0.25">
      <c r="C20" s="11"/>
      <c r="D20" s="17" t="str">
        <f>IF(E20="","",17)</f>
        <v/>
      </c>
      <c r="E20" s="16"/>
      <c r="F20" s="24" t="str">
        <f t="shared" si="0"/>
        <v/>
      </c>
      <c r="G20" s="17" t="str">
        <f>IF(H20="","",17)</f>
        <v/>
      </c>
      <c r="H20" s="16"/>
      <c r="I20" s="24" t="str">
        <f t="shared" si="1"/>
        <v/>
      </c>
      <c r="J20" s="5"/>
      <c r="K20" s="5"/>
      <c r="L20" s="5"/>
      <c r="M20" s="5"/>
      <c r="N20" s="5"/>
      <c r="O20" s="6"/>
    </row>
    <row r="21" spans="3:15" x14ac:dyDescent="0.25">
      <c r="C21" s="11"/>
      <c r="D21" s="17" t="str">
        <f>IF(E21="","",18)</f>
        <v/>
      </c>
      <c r="E21" s="16"/>
      <c r="F21" s="24" t="str">
        <f t="shared" si="0"/>
        <v/>
      </c>
      <c r="G21" s="17" t="str">
        <f>IF(H21="","",18)</f>
        <v/>
      </c>
      <c r="H21" s="16"/>
      <c r="I21" s="24" t="str">
        <f t="shared" si="1"/>
        <v/>
      </c>
      <c r="J21" s="5"/>
      <c r="K21" s="5"/>
      <c r="L21" s="5"/>
      <c r="M21" s="5"/>
      <c r="N21" s="5"/>
      <c r="O21" s="6"/>
    </row>
    <row r="22" spans="3:15" x14ac:dyDescent="0.25">
      <c r="C22" s="11"/>
      <c r="D22" s="17" t="str">
        <f>IF(E22="","",19)</f>
        <v/>
      </c>
      <c r="E22" s="16"/>
      <c r="F22" s="24" t="str">
        <f t="shared" si="0"/>
        <v/>
      </c>
      <c r="G22" s="17" t="str">
        <f>IF(H22="","",19)</f>
        <v/>
      </c>
      <c r="H22" s="16"/>
      <c r="I22" s="24" t="str">
        <f t="shared" si="1"/>
        <v/>
      </c>
      <c r="J22" s="5"/>
      <c r="K22" s="5"/>
      <c r="L22" s="5"/>
      <c r="M22" s="5"/>
      <c r="N22" s="5"/>
      <c r="O22" s="6"/>
    </row>
    <row r="23" spans="3:15" x14ac:dyDescent="0.25">
      <c r="C23" s="11"/>
      <c r="D23" s="17" t="str">
        <f>IF(E23="","",20)</f>
        <v/>
      </c>
      <c r="E23" s="16"/>
      <c r="F23" s="24" t="str">
        <f t="shared" si="0"/>
        <v/>
      </c>
      <c r="G23" s="17" t="str">
        <f>IF(H23="","",20)</f>
        <v/>
      </c>
      <c r="H23" s="16"/>
      <c r="I23" s="24" t="str">
        <f t="shared" si="1"/>
        <v/>
      </c>
      <c r="J23" s="5"/>
      <c r="K23" s="5"/>
      <c r="L23" s="5"/>
      <c r="M23" s="5"/>
      <c r="N23" s="5"/>
      <c r="O23" s="6"/>
    </row>
    <row r="24" spans="3:15" x14ac:dyDescent="0.25">
      <c r="C24" s="11"/>
      <c r="D24" s="17" t="str">
        <f>IF(E24="","",21)</f>
        <v/>
      </c>
      <c r="E24" s="16"/>
      <c r="F24" s="24" t="str">
        <f t="shared" si="0"/>
        <v/>
      </c>
      <c r="G24" s="17" t="str">
        <f>IF(H24="","",21)</f>
        <v/>
      </c>
      <c r="H24" s="16"/>
      <c r="I24" s="24" t="str">
        <f t="shared" si="1"/>
        <v/>
      </c>
      <c r="J24" s="5"/>
      <c r="K24" s="5"/>
      <c r="L24" s="5"/>
      <c r="M24" s="5"/>
      <c r="N24" s="5"/>
      <c r="O24" s="6"/>
    </row>
    <row r="25" spans="3:15" x14ac:dyDescent="0.25">
      <c r="C25" s="11"/>
      <c r="D25" s="17" t="str">
        <f>IF(E25="","",22)</f>
        <v/>
      </c>
      <c r="E25" s="16"/>
      <c r="F25" s="24" t="str">
        <f t="shared" si="0"/>
        <v/>
      </c>
      <c r="G25" s="17" t="str">
        <f>IF(H25="","",22)</f>
        <v/>
      </c>
      <c r="H25" s="16"/>
      <c r="I25" s="24" t="str">
        <f t="shared" si="1"/>
        <v/>
      </c>
      <c r="J25" s="5"/>
      <c r="K25" s="5"/>
      <c r="L25" s="5"/>
      <c r="M25" s="5"/>
      <c r="N25" s="5"/>
      <c r="O25" s="6"/>
    </row>
    <row r="26" spans="3:15" x14ac:dyDescent="0.25">
      <c r="C26" s="11"/>
      <c r="D26" s="17" t="str">
        <f>IF(E26="","",23)</f>
        <v/>
      </c>
      <c r="E26" s="16"/>
      <c r="F26" s="24" t="str">
        <f t="shared" si="0"/>
        <v/>
      </c>
      <c r="G26" s="17" t="str">
        <f>IF(H26="","",23)</f>
        <v/>
      </c>
      <c r="H26" s="16"/>
      <c r="I26" s="24" t="str">
        <f t="shared" si="1"/>
        <v/>
      </c>
      <c r="J26" s="5"/>
      <c r="K26" s="5"/>
      <c r="L26" s="5"/>
      <c r="M26" s="5"/>
      <c r="N26" s="5"/>
      <c r="O26" s="6"/>
    </row>
    <row r="27" spans="3:15" x14ac:dyDescent="0.25">
      <c r="C27" s="11"/>
      <c r="D27" s="17" t="str">
        <f>IF(E27="","",24)</f>
        <v/>
      </c>
      <c r="E27" s="16"/>
      <c r="F27" s="24" t="str">
        <f t="shared" si="0"/>
        <v/>
      </c>
      <c r="G27" s="17" t="str">
        <f>IF(H27="","",24)</f>
        <v/>
      </c>
      <c r="H27" s="16"/>
      <c r="I27" s="24" t="str">
        <f t="shared" si="1"/>
        <v/>
      </c>
      <c r="J27" s="5"/>
      <c r="K27" s="5"/>
      <c r="L27" s="5"/>
      <c r="M27" s="5"/>
      <c r="N27" s="5"/>
      <c r="O27" s="6"/>
    </row>
    <row r="28" spans="3:15" ht="15.75" thickBot="1" x14ac:dyDescent="0.3">
      <c r="C28" s="12"/>
      <c r="D28" s="21" t="str">
        <f>IF(E28="","",25)</f>
        <v/>
      </c>
      <c r="E28" s="20"/>
      <c r="F28" s="24" t="str">
        <f t="shared" si="0"/>
        <v/>
      </c>
      <c r="G28" s="21" t="str">
        <f>IF(H28="","",25)</f>
        <v/>
      </c>
      <c r="H28" s="20"/>
      <c r="I28" s="24" t="str">
        <f t="shared" si="1"/>
        <v/>
      </c>
      <c r="J28" s="7"/>
      <c r="K28" s="7"/>
      <c r="L28" s="7"/>
      <c r="M28" s="7"/>
      <c r="N28" s="7"/>
      <c r="O28" s="8"/>
    </row>
    <row r="29" spans="3:15" x14ac:dyDescent="0.25">
      <c r="D29" s="4">
        <f>MAX(D4:D28)</f>
        <v>11</v>
      </c>
      <c r="G29" s="4">
        <f>MAX(G4:G28)</f>
        <v>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5859E5-3B6A-4C47-9F0B-B0ADD8E4F1DE}">
  <sheetPr codeName="Sheet1">
    <tabColor rgb="FF002060"/>
  </sheetPr>
  <dimension ref="A1:R29"/>
  <sheetViews>
    <sheetView zoomScale="115" zoomScaleNormal="115" zoomScaleSheetLayoutView="115" workbookViewId="0">
      <pane ySplit="5" topLeftCell="A6" activePane="bottomLeft" state="frozen"/>
      <selection pane="bottomLeft" activeCell="J2" sqref="J2:Q2"/>
    </sheetView>
  </sheetViews>
  <sheetFormatPr defaultRowHeight="15" x14ac:dyDescent="0.25"/>
  <cols>
    <col min="1" max="2" width="2.7109375" style="2" customWidth="1"/>
    <col min="3" max="6" width="3.7109375" style="2" customWidth="1"/>
    <col min="7" max="7" width="40.7109375" style="2" customWidth="1"/>
    <col min="8" max="12" width="11.140625" style="2" customWidth="1"/>
    <col min="13" max="15" width="12.140625" style="2" customWidth="1"/>
    <col min="16" max="17" width="12.140625" style="2" hidden="1" customWidth="1"/>
    <col min="18" max="19" width="2.7109375" style="2" customWidth="1"/>
    <col min="20" max="16384" width="9.140625" style="2"/>
  </cols>
  <sheetData>
    <row r="1" spans="1:18" ht="15.75" thickBot="1" x14ac:dyDescent="0.3">
      <c r="A1" s="106" t="s">
        <v>27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</row>
    <row r="2" spans="1:18" ht="60" customHeight="1" x14ac:dyDescent="0.25">
      <c r="A2" s="106"/>
      <c r="B2" s="3"/>
      <c r="C2" s="104"/>
      <c r="D2" s="105"/>
      <c r="E2" s="105"/>
      <c r="F2" s="105"/>
      <c r="G2" s="105"/>
      <c r="H2" s="105"/>
      <c r="I2" s="105"/>
      <c r="J2" s="109"/>
      <c r="K2" s="110"/>
      <c r="L2" s="110"/>
      <c r="M2" s="110"/>
      <c r="N2" s="110"/>
      <c r="O2" s="110"/>
      <c r="P2" s="110"/>
      <c r="Q2" s="111"/>
      <c r="R2" s="3"/>
    </row>
    <row r="3" spans="1:18" ht="20.100000000000001" customHeight="1" x14ac:dyDescent="0.25">
      <c r="A3" s="106"/>
      <c r="B3" s="3"/>
      <c r="C3" s="108" t="s">
        <v>0</v>
      </c>
      <c r="D3" s="103"/>
      <c r="E3" s="103"/>
      <c r="F3" s="103"/>
      <c r="G3" s="107" t="s">
        <v>1</v>
      </c>
      <c r="H3" s="74" t="s">
        <v>2</v>
      </c>
      <c r="I3" s="102" t="s">
        <v>28</v>
      </c>
      <c r="J3" s="102"/>
      <c r="K3" s="74" t="s">
        <v>3</v>
      </c>
      <c r="L3" s="74" t="s">
        <v>4</v>
      </c>
      <c r="M3" s="74" t="s">
        <v>5</v>
      </c>
      <c r="N3" s="74" t="s">
        <v>6</v>
      </c>
      <c r="O3" s="74" t="s">
        <v>7</v>
      </c>
      <c r="P3" s="74" t="s">
        <v>5</v>
      </c>
      <c r="Q3" s="82" t="s">
        <v>6</v>
      </c>
      <c r="R3" s="3"/>
    </row>
    <row r="4" spans="1:18" ht="20.100000000000001" customHeight="1" x14ac:dyDescent="0.25">
      <c r="A4" s="106"/>
      <c r="B4" s="3"/>
      <c r="C4" s="108"/>
      <c r="D4" s="103"/>
      <c r="E4" s="103"/>
      <c r="F4" s="103"/>
      <c r="G4" s="107"/>
      <c r="H4" s="74">
        <v>0</v>
      </c>
      <c r="I4" s="103" t="s">
        <v>20</v>
      </c>
      <c r="J4" s="103"/>
      <c r="K4" s="74"/>
      <c r="L4" s="74"/>
      <c r="M4" s="74">
        <v>1</v>
      </c>
      <c r="N4" s="74">
        <v>2</v>
      </c>
      <c r="O4" s="75">
        <v>45408</v>
      </c>
      <c r="P4" s="93">
        <v>1</v>
      </c>
      <c r="Q4" s="94">
        <v>2</v>
      </c>
      <c r="R4" s="3"/>
    </row>
    <row r="5" spans="1:18" ht="80.099999999999994" customHeight="1" x14ac:dyDescent="0.25">
      <c r="A5" s="106"/>
      <c r="B5" s="3"/>
      <c r="C5" s="83" t="s">
        <v>31</v>
      </c>
      <c r="D5" s="76" t="s">
        <v>24</v>
      </c>
      <c r="E5" s="77" t="s">
        <v>25</v>
      </c>
      <c r="F5" s="78" t="s">
        <v>26</v>
      </c>
      <c r="G5" s="79" t="s">
        <v>8</v>
      </c>
      <c r="H5" s="79" t="s">
        <v>20</v>
      </c>
      <c r="I5" s="79" t="s">
        <v>29</v>
      </c>
      <c r="J5" s="79" t="s">
        <v>9</v>
      </c>
      <c r="K5" s="79" t="s">
        <v>10</v>
      </c>
      <c r="L5" s="79" t="s">
        <v>11</v>
      </c>
      <c r="M5" s="80" t="s">
        <v>12</v>
      </c>
      <c r="N5" s="80" t="s">
        <v>13</v>
      </c>
      <c r="O5" s="79" t="s">
        <v>14</v>
      </c>
      <c r="P5" s="79" t="s">
        <v>58</v>
      </c>
      <c r="Q5" s="84" t="s">
        <v>57</v>
      </c>
      <c r="R5" s="3"/>
    </row>
    <row r="6" spans="1:18" ht="15" hidden="1" customHeight="1" x14ac:dyDescent="0.25">
      <c r="A6" s="25"/>
      <c r="B6" s="3"/>
      <c r="C6" s="85"/>
      <c r="D6" s="81"/>
      <c r="E6" s="79"/>
      <c r="F6" s="79"/>
      <c r="G6" s="79"/>
      <c r="H6" s="79"/>
      <c r="I6" s="79"/>
      <c r="J6" s="79"/>
      <c r="K6" s="79"/>
      <c r="L6" s="79"/>
      <c r="M6" s="79"/>
      <c r="N6" s="79"/>
      <c r="O6" s="79"/>
      <c r="P6" s="79"/>
      <c r="Q6" s="84"/>
      <c r="R6" s="3"/>
    </row>
    <row r="7" spans="1:18" ht="15" customHeight="1" x14ac:dyDescent="0.25">
      <c r="A7" s="73"/>
      <c r="B7" s="3" t="s">
        <v>53</v>
      </c>
      <c r="C7" s="98">
        <v>1</v>
      </c>
      <c r="D7" s="99">
        <v>0</v>
      </c>
      <c r="E7" s="100">
        <v>0</v>
      </c>
      <c r="F7" s="100">
        <v>0</v>
      </c>
      <c r="G7" s="100" t="str">
        <f>VLOOKUP(C7,Location_table,2,FALSE)</f>
        <v>a</v>
      </c>
      <c r="H7" s="100"/>
      <c r="I7" s="100"/>
      <c r="J7" s="100"/>
      <c r="K7" s="100"/>
      <c r="L7" s="100"/>
      <c r="M7" s="100"/>
      <c r="N7" s="100"/>
      <c r="O7" s="100"/>
      <c r="P7" s="100"/>
      <c r="Q7" s="15"/>
      <c r="R7" s="3" t="s">
        <v>41</v>
      </c>
    </row>
    <row r="8" spans="1:18" ht="15" customHeight="1" x14ac:dyDescent="0.25">
      <c r="A8" s="73"/>
      <c r="B8" s="3" t="s">
        <v>54</v>
      </c>
      <c r="C8" s="98">
        <f>VLOOKUP(H8,Location_table2,2,FALSE)</f>
        <v>1</v>
      </c>
      <c r="D8" s="99">
        <f>VLOOKUP(I8,Package_table2,2,FALSE)</f>
        <v>4</v>
      </c>
      <c r="E8" s="100">
        <v>1</v>
      </c>
      <c r="F8" s="100">
        <v>0</v>
      </c>
      <c r="G8" s="100" t="s">
        <v>59</v>
      </c>
      <c r="H8" s="100" t="s">
        <v>30</v>
      </c>
      <c r="I8" s="100" t="s">
        <v>37</v>
      </c>
      <c r="J8" s="100"/>
      <c r="K8" s="100"/>
      <c r="L8" s="100"/>
      <c r="M8" s="100"/>
      <c r="N8" s="100"/>
      <c r="O8" s="100">
        <f>PRODUCT(K8:N8)</f>
        <v>0</v>
      </c>
      <c r="P8" s="100"/>
      <c r="Q8" s="15">
        <f>PRODUCT(O8:P8)</f>
        <v>0</v>
      </c>
      <c r="R8" s="3"/>
    </row>
    <row r="9" spans="1:18" ht="15" customHeight="1" x14ac:dyDescent="0.25">
      <c r="A9" s="73"/>
      <c r="B9" s="3" t="s">
        <v>52</v>
      </c>
      <c r="C9" s="98">
        <f>VLOOKUP(H9,Location_table2,2,FALSE)</f>
        <v>1</v>
      </c>
      <c r="D9" s="99">
        <f>VLOOKUP(I9,Package_table2,2,FALSE)</f>
        <v>4</v>
      </c>
      <c r="E9" s="100">
        <v>1</v>
      </c>
      <c r="F9" s="100">
        <v>1</v>
      </c>
      <c r="G9" s="100" t="s">
        <v>60</v>
      </c>
      <c r="H9" s="100" t="s">
        <v>30</v>
      </c>
      <c r="I9" s="100" t="s">
        <v>37</v>
      </c>
      <c r="J9" s="100"/>
      <c r="K9" s="100"/>
      <c r="L9" s="100"/>
      <c r="M9" s="100"/>
      <c r="N9" s="100"/>
      <c r="O9" s="100">
        <f>PRODUCT(K9:N9)</f>
        <v>0</v>
      </c>
      <c r="P9" s="100"/>
      <c r="Q9" s="15">
        <f>PRODUCT(O9:P9)</f>
        <v>0</v>
      </c>
      <c r="R9" s="3"/>
    </row>
    <row r="10" spans="1:18" ht="15" customHeight="1" x14ac:dyDescent="0.25">
      <c r="A10" s="73"/>
      <c r="B10" s="3" t="s">
        <v>52</v>
      </c>
      <c r="C10" s="98">
        <f>VLOOKUP(H10,Location_table2,2,FALSE)</f>
        <v>1</v>
      </c>
      <c r="D10" s="99">
        <f>VLOOKUP(I10,Package_table2,2,FALSE)</f>
        <v>4</v>
      </c>
      <c r="E10" s="100">
        <v>1</v>
      </c>
      <c r="F10" s="100">
        <v>2</v>
      </c>
      <c r="G10" s="100" t="s">
        <v>61</v>
      </c>
      <c r="H10" s="100" t="s">
        <v>30</v>
      </c>
      <c r="I10" s="100" t="s">
        <v>37</v>
      </c>
      <c r="J10" s="100"/>
      <c r="K10" s="100"/>
      <c r="L10" s="100"/>
      <c r="M10" s="100"/>
      <c r="N10" s="100"/>
      <c r="O10" s="100">
        <f>PRODUCT(K10:N10)</f>
        <v>0</v>
      </c>
      <c r="P10" s="100"/>
      <c r="Q10" s="15">
        <f>PRODUCT(O10:P10)</f>
        <v>0</v>
      </c>
      <c r="R10" s="3"/>
    </row>
    <row r="11" spans="1:18" ht="15" customHeight="1" x14ac:dyDescent="0.25">
      <c r="A11" s="73"/>
      <c r="B11" s="3" t="s">
        <v>53</v>
      </c>
      <c r="C11" s="98">
        <v>2</v>
      </c>
      <c r="D11" s="99">
        <v>0</v>
      </c>
      <c r="E11" s="100">
        <v>0</v>
      </c>
      <c r="F11" s="100">
        <v>0</v>
      </c>
      <c r="G11" s="100" t="str">
        <f t="shared" ref="G11:G20" si="0">VLOOKUP(C11,Location_table,2,FALSE)</f>
        <v>b</v>
      </c>
      <c r="H11" s="100"/>
      <c r="I11" s="100"/>
      <c r="J11" s="100"/>
      <c r="K11" s="100"/>
      <c r="L11" s="100"/>
      <c r="M11" s="100"/>
      <c r="N11" s="100"/>
      <c r="O11" s="100"/>
      <c r="P11" s="100"/>
      <c r="Q11" s="15"/>
      <c r="R11" s="3" t="s">
        <v>41</v>
      </c>
    </row>
    <row r="12" spans="1:18" ht="15" customHeight="1" x14ac:dyDescent="0.25">
      <c r="A12" s="73"/>
      <c r="B12" s="3" t="s">
        <v>53</v>
      </c>
      <c r="C12" s="98">
        <v>3</v>
      </c>
      <c r="D12" s="99">
        <v>0</v>
      </c>
      <c r="E12" s="100">
        <v>0</v>
      </c>
      <c r="F12" s="100">
        <v>0</v>
      </c>
      <c r="G12" s="100" t="str">
        <f t="shared" si="0"/>
        <v>c</v>
      </c>
      <c r="H12" s="100"/>
      <c r="I12" s="100"/>
      <c r="J12" s="100"/>
      <c r="K12" s="100"/>
      <c r="L12" s="100"/>
      <c r="M12" s="100"/>
      <c r="N12" s="100"/>
      <c r="O12" s="100"/>
      <c r="P12" s="100"/>
      <c r="Q12" s="15"/>
      <c r="R12" s="3" t="s">
        <v>41</v>
      </c>
    </row>
    <row r="13" spans="1:18" ht="15" customHeight="1" x14ac:dyDescent="0.25">
      <c r="A13" s="73"/>
      <c r="B13" s="3" t="s">
        <v>53</v>
      </c>
      <c r="C13" s="98">
        <v>4</v>
      </c>
      <c r="D13" s="99">
        <v>0</v>
      </c>
      <c r="E13" s="100">
        <v>0</v>
      </c>
      <c r="F13" s="100">
        <v>0</v>
      </c>
      <c r="G13" s="100" t="str">
        <f t="shared" si="0"/>
        <v>d</v>
      </c>
      <c r="H13" s="100"/>
      <c r="I13" s="100"/>
      <c r="J13" s="100"/>
      <c r="K13" s="100"/>
      <c r="L13" s="100"/>
      <c r="M13" s="100"/>
      <c r="N13" s="100"/>
      <c r="O13" s="100"/>
      <c r="P13" s="100"/>
      <c r="Q13" s="15"/>
      <c r="R13" s="3" t="s">
        <v>41</v>
      </c>
    </row>
    <row r="14" spans="1:18" ht="15" customHeight="1" x14ac:dyDescent="0.25">
      <c r="A14" s="73"/>
      <c r="B14" s="3" t="s">
        <v>53</v>
      </c>
      <c r="C14" s="98">
        <v>5</v>
      </c>
      <c r="D14" s="99">
        <v>0</v>
      </c>
      <c r="E14" s="100">
        <v>0</v>
      </c>
      <c r="F14" s="100">
        <v>0</v>
      </c>
      <c r="G14" s="100" t="str">
        <f t="shared" si="0"/>
        <v>e</v>
      </c>
      <c r="H14" s="100"/>
      <c r="I14" s="100"/>
      <c r="J14" s="100"/>
      <c r="K14" s="100"/>
      <c r="L14" s="100"/>
      <c r="M14" s="100"/>
      <c r="N14" s="100"/>
      <c r="O14" s="100"/>
      <c r="P14" s="100"/>
      <c r="Q14" s="15"/>
      <c r="R14" s="3" t="s">
        <v>41</v>
      </c>
    </row>
    <row r="15" spans="1:18" ht="15" customHeight="1" x14ac:dyDescent="0.25">
      <c r="A15" s="73"/>
      <c r="B15" s="3" t="s">
        <v>53</v>
      </c>
      <c r="C15" s="98">
        <v>6</v>
      </c>
      <c r="D15" s="99">
        <v>0</v>
      </c>
      <c r="E15" s="100">
        <v>0</v>
      </c>
      <c r="F15" s="100">
        <v>0</v>
      </c>
      <c r="G15" s="100" t="str">
        <f t="shared" si="0"/>
        <v>f</v>
      </c>
      <c r="H15" s="100"/>
      <c r="I15" s="100"/>
      <c r="J15" s="100"/>
      <c r="K15" s="100"/>
      <c r="L15" s="100"/>
      <c r="M15" s="100"/>
      <c r="N15" s="100"/>
      <c r="O15" s="100"/>
      <c r="P15" s="100"/>
      <c r="Q15" s="15"/>
      <c r="R15" s="3" t="s">
        <v>41</v>
      </c>
    </row>
    <row r="16" spans="1:18" ht="15" customHeight="1" x14ac:dyDescent="0.25">
      <c r="A16" s="73"/>
      <c r="B16" s="3" t="s">
        <v>53</v>
      </c>
      <c r="C16" s="98">
        <v>7</v>
      </c>
      <c r="D16" s="99">
        <v>0</v>
      </c>
      <c r="E16" s="100">
        <v>0</v>
      </c>
      <c r="F16" s="100">
        <v>0</v>
      </c>
      <c r="G16" s="100" t="str">
        <f t="shared" si="0"/>
        <v>g</v>
      </c>
      <c r="H16" s="100"/>
      <c r="I16" s="100"/>
      <c r="J16" s="100"/>
      <c r="K16" s="100"/>
      <c r="L16" s="100"/>
      <c r="M16" s="100"/>
      <c r="N16" s="100"/>
      <c r="O16" s="100"/>
      <c r="P16" s="100"/>
      <c r="Q16" s="15"/>
      <c r="R16" s="3" t="s">
        <v>41</v>
      </c>
    </row>
    <row r="17" spans="1:18" ht="15" customHeight="1" x14ac:dyDescent="0.25">
      <c r="A17" s="73"/>
      <c r="B17" s="3" t="s">
        <v>53</v>
      </c>
      <c r="C17" s="98">
        <v>8</v>
      </c>
      <c r="D17" s="99">
        <v>0</v>
      </c>
      <c r="E17" s="100">
        <v>0</v>
      </c>
      <c r="F17" s="100">
        <v>0</v>
      </c>
      <c r="G17" s="100" t="str">
        <f t="shared" si="0"/>
        <v>h</v>
      </c>
      <c r="H17" s="100"/>
      <c r="I17" s="100"/>
      <c r="J17" s="100"/>
      <c r="K17" s="100"/>
      <c r="L17" s="100"/>
      <c r="M17" s="100"/>
      <c r="N17" s="100"/>
      <c r="O17" s="100"/>
      <c r="P17" s="100"/>
      <c r="Q17" s="15"/>
      <c r="R17" s="3" t="s">
        <v>41</v>
      </c>
    </row>
    <row r="18" spans="1:18" ht="15" customHeight="1" x14ac:dyDescent="0.25">
      <c r="A18" s="73"/>
      <c r="B18" s="3" t="s">
        <v>53</v>
      </c>
      <c r="C18" s="98">
        <v>9</v>
      </c>
      <c r="D18" s="99">
        <v>0</v>
      </c>
      <c r="E18" s="100">
        <v>0</v>
      </c>
      <c r="F18" s="100">
        <v>0</v>
      </c>
      <c r="G18" s="100" t="str">
        <f t="shared" si="0"/>
        <v>i</v>
      </c>
      <c r="H18" s="100"/>
      <c r="I18" s="100"/>
      <c r="J18" s="100"/>
      <c r="K18" s="100"/>
      <c r="L18" s="100"/>
      <c r="M18" s="100"/>
      <c r="N18" s="100"/>
      <c r="O18" s="100"/>
      <c r="P18" s="100"/>
      <c r="Q18" s="15"/>
      <c r="R18" s="3" t="s">
        <v>41</v>
      </c>
    </row>
    <row r="19" spans="1:18" ht="15" customHeight="1" x14ac:dyDescent="0.25">
      <c r="A19" s="73"/>
      <c r="B19" s="3" t="s">
        <v>53</v>
      </c>
      <c r="C19" s="98">
        <v>10</v>
      </c>
      <c r="D19" s="99">
        <v>0</v>
      </c>
      <c r="E19" s="100">
        <v>0</v>
      </c>
      <c r="F19" s="100">
        <v>0</v>
      </c>
      <c r="G19" s="100" t="str">
        <f t="shared" si="0"/>
        <v>j</v>
      </c>
      <c r="H19" s="100"/>
      <c r="I19" s="100"/>
      <c r="J19" s="100"/>
      <c r="K19" s="100"/>
      <c r="L19" s="100"/>
      <c r="M19" s="100"/>
      <c r="N19" s="100"/>
      <c r="O19" s="100"/>
      <c r="P19" s="100"/>
      <c r="Q19" s="15"/>
      <c r="R19" s="3" t="s">
        <v>41</v>
      </c>
    </row>
    <row r="20" spans="1:18" ht="15" customHeight="1" x14ac:dyDescent="0.25">
      <c r="A20" s="73"/>
      <c r="B20" s="3" t="s">
        <v>53</v>
      </c>
      <c r="C20" s="98">
        <v>11</v>
      </c>
      <c r="D20" s="99">
        <v>0</v>
      </c>
      <c r="E20" s="100">
        <v>0</v>
      </c>
      <c r="F20" s="100">
        <v>0</v>
      </c>
      <c r="G20" s="100" t="str">
        <f t="shared" si="0"/>
        <v>k</v>
      </c>
      <c r="H20" s="100"/>
      <c r="I20" s="100"/>
      <c r="J20" s="100"/>
      <c r="K20" s="100"/>
      <c r="L20" s="100"/>
      <c r="M20" s="100"/>
      <c r="N20" s="100"/>
      <c r="O20" s="100"/>
      <c r="P20" s="100"/>
      <c r="Q20" s="15"/>
      <c r="R20" s="3" t="s">
        <v>41</v>
      </c>
    </row>
    <row r="21" spans="1:18" ht="15" customHeight="1" thickBot="1" x14ac:dyDescent="0.3">
      <c r="B21" s="3"/>
      <c r="C21" s="86"/>
      <c r="D21" s="87"/>
      <c r="E21" s="87"/>
      <c r="F21" s="88"/>
      <c r="G21" s="89"/>
      <c r="H21" s="90"/>
      <c r="I21" s="90"/>
      <c r="J21" s="90"/>
      <c r="K21" s="90"/>
      <c r="L21" s="90"/>
      <c r="M21" s="91"/>
      <c r="N21" s="91"/>
      <c r="O21" s="90"/>
      <c r="P21" s="90"/>
      <c r="Q21" s="92"/>
      <c r="R21" s="3"/>
    </row>
    <row r="22" spans="1:18" x14ac:dyDescent="0.25">
      <c r="B22" s="72" t="s">
        <v>56</v>
      </c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</row>
    <row r="29" spans="1:18" x14ac:dyDescent="0.25">
      <c r="G29" s="13"/>
    </row>
  </sheetData>
  <sortState ref="B7:R21">
    <sortCondition ref="C21"/>
    <sortCondition ref="D21"/>
    <sortCondition ref="E21"/>
    <sortCondition ref="F21"/>
  </sortState>
  <mergeCells count="7">
    <mergeCell ref="I3:J3"/>
    <mergeCell ref="I4:J4"/>
    <mergeCell ref="C2:I2"/>
    <mergeCell ref="A1:A5"/>
    <mergeCell ref="G3:G4"/>
    <mergeCell ref="C3:F4"/>
    <mergeCell ref="J2:Q2"/>
  </mergeCells>
  <dataValidations count="3">
    <dataValidation type="list" allowBlank="1" showInputMessage="1" showErrorMessage="1" sqref="H18 H19 H20 H7 H8 H9 H10 H11 H12 H13 H14 H15 H16 H17" xr:uid="{3FE88238-E534-4B7E-BCCA-668F7AEC6974}">
      <formula1>Location</formula1>
    </dataValidation>
    <dataValidation type="list" allowBlank="1" showInputMessage="1" showErrorMessage="1" sqref="I18 I19 I20 I7 I8 I9 I10 I11 I12 I13 I14 I15 I16 I17" xr:uid="{81B4EA2A-ABA1-4777-9DF0-6E46BBBDFF67}">
      <formula1>Package</formula1>
    </dataValidation>
    <dataValidation type="list" allowBlank="1" showInputMessage="1" showErrorMessage="1" sqref="J18 J19 J20 J7 J8 J9 J10 J11 J12 J13 J14 J15 J16 J17" xr:uid="{DCA1EC1B-387B-48CB-A9E7-926CF236CB95}">
      <formula1>Unit</formula1>
    </dataValidation>
  </dataValidations>
  <pageMargins left="0.7" right="0.7" top="0.75" bottom="0.75" header="0.3" footer="0.3"/>
  <pageSetup paperSize="9" scale="57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3" id="{A246A60C-C228-4FEE-BB61-05FAB607E268}">
            <x14:iconSet iconSet="3TrafficLights2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TrafficLights2" iconId="0"/>
              <x14:cfIcon iconSet="3TrafficLights2" iconId="2"/>
            </x14:iconSet>
          </x14:cfRule>
          <xm:sqref>A19:A20</xm:sqref>
        </x14:conditionalFormatting>
        <x14:conditionalFormatting xmlns:xm="http://schemas.microsoft.com/office/excel/2006/main">
          <x14:cfRule type="iconSet" priority="12" id="{4B4AE713-6636-4981-A7B3-8CA753086CE1}">
            <x14:iconSet iconSet="3TrafficLights2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TrafficLights2" iconId="0"/>
              <x14:cfIcon iconSet="3TrafficLights2" iconId="2"/>
            </x14:iconSet>
          </x14:cfRule>
          <xm:sqref>A20</xm:sqref>
        </x14:conditionalFormatting>
        <x14:conditionalFormatting xmlns:xm="http://schemas.microsoft.com/office/excel/2006/main">
          <x14:cfRule type="iconSet" priority="78" id="{DD4B9376-05BF-44B2-9DAA-2441B4DB016B}">
            <x14:iconSet iconSet="3TrafficLights2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TrafficLights2" iconId="0"/>
              <x14:cfIcon iconSet="3TrafficLights2" iconId="2"/>
            </x14:iconSet>
          </x14:cfRule>
          <xm:sqref>A18:A20</xm:sqref>
        </x14:conditionalFormatting>
        <x14:conditionalFormatting xmlns:xm="http://schemas.microsoft.com/office/excel/2006/main">
          <x14:cfRule type="iconSet" priority="11" id="{4AA820F6-622D-4496-9DBC-833279D77D75}">
            <x14:iconSet iconSet="3TrafficLights2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TrafficLights2" iconId="0"/>
              <x14:cfIcon iconSet="3TrafficLights2" iconId="2"/>
            </x14:iconSet>
          </x14:cfRule>
          <xm:sqref>A7:A17</xm:sqref>
        </x14:conditionalFormatting>
        <x14:conditionalFormatting xmlns:xm="http://schemas.microsoft.com/office/excel/2006/main">
          <x14:cfRule type="iconSet" priority="10" id="{86A43431-D75D-414F-9064-16E43EFE904B}">
            <x14:iconSet iconSet="3TrafficLights2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TrafficLights2" iconId="0"/>
              <x14:cfIcon iconSet="3TrafficLights2" iconId="2"/>
            </x14:iconSet>
          </x14:cfRule>
          <xm:sqref>A8:A17</xm:sqref>
        </x14:conditionalFormatting>
        <x14:conditionalFormatting xmlns:xm="http://schemas.microsoft.com/office/excel/2006/main">
          <x14:cfRule type="iconSet" priority="9" id="{CDACD1FF-ABE7-4E23-976C-1782C14D390E}">
            <x14:iconSet iconSet="3TrafficLights2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TrafficLights2" iconId="0"/>
              <x14:cfIcon iconSet="3TrafficLights2" iconId="2"/>
            </x14:iconSet>
          </x14:cfRule>
          <xm:sqref>A9:A17</xm:sqref>
        </x14:conditionalFormatting>
        <x14:conditionalFormatting xmlns:xm="http://schemas.microsoft.com/office/excel/2006/main">
          <x14:cfRule type="iconSet" priority="8" id="{57A2D07E-93F8-44EE-BD39-5EBA22248EB0}">
            <x14:iconSet iconSet="3TrafficLights2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TrafficLights2" iconId="0"/>
              <x14:cfIcon iconSet="3TrafficLights2" iconId="2"/>
            </x14:iconSet>
          </x14:cfRule>
          <xm:sqref>A10:A17</xm:sqref>
        </x14:conditionalFormatting>
        <x14:conditionalFormatting xmlns:xm="http://schemas.microsoft.com/office/excel/2006/main">
          <x14:cfRule type="iconSet" priority="7" id="{C3D3A4DB-8D7D-443F-9AED-C062E3B45D7F}">
            <x14:iconSet iconSet="3TrafficLights2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TrafficLights2" iconId="0"/>
              <x14:cfIcon iconSet="3TrafficLights2" iconId="2"/>
            </x14:iconSet>
          </x14:cfRule>
          <xm:sqref>A11:A17</xm:sqref>
        </x14:conditionalFormatting>
        <x14:conditionalFormatting xmlns:xm="http://schemas.microsoft.com/office/excel/2006/main">
          <x14:cfRule type="iconSet" priority="6" id="{E3305E7A-4624-497D-BA44-DD3979B0DB9C}">
            <x14:iconSet iconSet="3TrafficLights2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TrafficLights2" iconId="0"/>
              <x14:cfIcon iconSet="3TrafficLights2" iconId="2"/>
            </x14:iconSet>
          </x14:cfRule>
          <xm:sqref>A12:A17</xm:sqref>
        </x14:conditionalFormatting>
        <x14:conditionalFormatting xmlns:xm="http://schemas.microsoft.com/office/excel/2006/main">
          <x14:cfRule type="iconSet" priority="5" id="{D8730F4F-984A-4F1B-8BB3-66E4F332B80A}">
            <x14:iconSet iconSet="3TrafficLights2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TrafficLights2" iconId="0"/>
              <x14:cfIcon iconSet="3TrafficLights2" iconId="2"/>
            </x14:iconSet>
          </x14:cfRule>
          <xm:sqref>A13:A17</xm:sqref>
        </x14:conditionalFormatting>
        <x14:conditionalFormatting xmlns:xm="http://schemas.microsoft.com/office/excel/2006/main">
          <x14:cfRule type="iconSet" priority="4" id="{DA0D895F-E71A-4107-A012-907C6E147551}">
            <x14:iconSet iconSet="3TrafficLights2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TrafficLights2" iconId="0"/>
              <x14:cfIcon iconSet="3TrafficLights2" iconId="2"/>
            </x14:iconSet>
          </x14:cfRule>
          <xm:sqref>A14:A17</xm:sqref>
        </x14:conditionalFormatting>
        <x14:conditionalFormatting xmlns:xm="http://schemas.microsoft.com/office/excel/2006/main">
          <x14:cfRule type="iconSet" priority="3" id="{7997A1C4-5F73-4623-9FDC-6E483D68A9B9}">
            <x14:iconSet iconSet="3TrafficLights2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TrafficLights2" iconId="0"/>
              <x14:cfIcon iconSet="3TrafficLights2" iconId="2"/>
            </x14:iconSet>
          </x14:cfRule>
          <xm:sqref>A15:A17</xm:sqref>
        </x14:conditionalFormatting>
        <x14:conditionalFormatting xmlns:xm="http://schemas.microsoft.com/office/excel/2006/main">
          <x14:cfRule type="iconSet" priority="2" id="{7E927430-879F-472B-BFDE-866B945FBEFF}">
            <x14:iconSet iconSet="3TrafficLights2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TrafficLights2" iconId="0"/>
              <x14:cfIcon iconSet="3TrafficLights2" iconId="2"/>
            </x14:iconSet>
          </x14:cfRule>
          <xm:sqref>A16:A17</xm:sqref>
        </x14:conditionalFormatting>
        <x14:conditionalFormatting xmlns:xm="http://schemas.microsoft.com/office/excel/2006/main">
          <x14:cfRule type="iconSet" priority="1" id="{7BE96CE3-DEBA-4999-9EEB-A8E084FEC818}">
            <x14:iconSet iconSet="3TrafficLights2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3TrafficLights2" iconId="0"/>
              <x14:cfIcon iconSet="3TrafficLights2" iconId="2"/>
            </x14:iconSet>
          </x14:cfRule>
          <xm:sqref>A17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3A8A1F-B171-4308-A025-963CCD5BE355}">
  <sheetPr codeName="Sheet4">
    <tabColor rgb="FFFFFF00"/>
  </sheetPr>
  <dimension ref="A1"/>
  <sheetViews>
    <sheetView workbookViewId="0">
      <selection activeCell="M34" sqref="M34"/>
    </sheetView>
  </sheetViews>
  <sheetFormatPr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5935F4-D132-496A-B4DD-2D8B8B1AAB4B}">
  <sheetPr codeName="Sheet3">
    <tabColor theme="1"/>
  </sheetPr>
  <dimension ref="A1:X48"/>
  <sheetViews>
    <sheetView tabSelected="1" zoomScaleNormal="100" workbookViewId="0">
      <selection activeCell="C27" sqref="C27:S27"/>
    </sheetView>
  </sheetViews>
  <sheetFormatPr defaultRowHeight="15" x14ac:dyDescent="0.25"/>
  <cols>
    <col min="1" max="16384" width="9.140625" style="27"/>
  </cols>
  <sheetData>
    <row r="1" spans="1:1" s="71" customFormat="1" ht="15.75" thickBot="1" x14ac:dyDescent="0.3">
      <c r="A1" s="71" t="s">
        <v>32</v>
      </c>
    </row>
    <row r="2" spans="1:1" customFormat="1" ht="15.75" thickTop="1" x14ac:dyDescent="0.25">
      <c r="A2" t="s">
        <v>20</v>
      </c>
    </row>
    <row r="3" spans="1:1" customFormat="1" x14ac:dyDescent="0.25">
      <c r="A3" t="s">
        <v>29</v>
      </c>
    </row>
    <row r="4" spans="1:1" customFormat="1" x14ac:dyDescent="0.25"/>
    <row r="5" spans="1:1" customFormat="1" x14ac:dyDescent="0.25"/>
    <row r="6" spans="1:1" customFormat="1" x14ac:dyDescent="0.25"/>
    <row r="7" spans="1:1" customFormat="1" x14ac:dyDescent="0.25"/>
    <row r="8" spans="1:1" customFormat="1" x14ac:dyDescent="0.25"/>
    <row r="9" spans="1:1" customFormat="1" x14ac:dyDescent="0.25"/>
    <row r="10" spans="1:1" customFormat="1" x14ac:dyDescent="0.25"/>
    <row r="11" spans="1:1" customFormat="1" x14ac:dyDescent="0.25"/>
    <row r="12" spans="1:1" customFormat="1" x14ac:dyDescent="0.25"/>
    <row r="13" spans="1:1" customFormat="1" x14ac:dyDescent="0.25"/>
    <row r="14" spans="1:1" customFormat="1" x14ac:dyDescent="0.25"/>
    <row r="15" spans="1:1" customFormat="1" x14ac:dyDescent="0.25"/>
    <row r="16" spans="1:1" customFormat="1" x14ac:dyDescent="0.25"/>
    <row r="17" spans="1:24" customFormat="1" x14ac:dyDescent="0.25"/>
    <row r="18" spans="1:24" customFormat="1" x14ac:dyDescent="0.25"/>
    <row r="19" spans="1:24" customFormat="1" x14ac:dyDescent="0.25"/>
    <row r="20" spans="1:24" customFormat="1" x14ac:dyDescent="0.25"/>
    <row r="21" spans="1:24" customFormat="1" x14ac:dyDescent="0.25"/>
    <row r="22" spans="1:24" s="26" customFormat="1" x14ac:dyDescent="0.25"/>
    <row r="23" spans="1:24" ht="30" customHeight="1" x14ac:dyDescent="0.45">
      <c r="A23" s="39" t="s">
        <v>44</v>
      </c>
    </row>
    <row r="24" spans="1:24" ht="30" customHeight="1" thickBot="1" x14ac:dyDescent="0.3"/>
    <row r="25" spans="1:24" ht="30" customHeight="1" thickBot="1" x14ac:dyDescent="0.5">
      <c r="B25" s="38" t="s">
        <v>45</v>
      </c>
      <c r="C25" s="40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7"/>
      <c r="V25" s="69"/>
      <c r="W25" s="70" t="s">
        <v>51</v>
      </c>
      <c r="X25" s="37"/>
    </row>
    <row r="26" spans="1:24" ht="30" customHeight="1" thickBot="1" x14ac:dyDescent="0.3">
      <c r="B26" s="28"/>
      <c r="C26" s="29"/>
      <c r="D26" s="29"/>
      <c r="E26" s="29"/>
      <c r="F26" s="29"/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29"/>
      <c r="T26" s="30"/>
      <c r="V26" s="123"/>
      <c r="W26" s="124"/>
      <c r="X26" s="125"/>
    </row>
    <row r="27" spans="1:24" ht="30" customHeight="1" x14ac:dyDescent="0.25">
      <c r="B27" s="31"/>
      <c r="C27" s="63" t="s">
        <v>48</v>
      </c>
      <c r="D27" s="46" t="s">
        <v>48</v>
      </c>
      <c r="E27" s="42" t="s">
        <v>48</v>
      </c>
      <c r="F27" s="42" t="s">
        <v>48</v>
      </c>
      <c r="G27" s="43" t="s">
        <v>48</v>
      </c>
      <c r="H27" s="121" t="s">
        <v>48</v>
      </c>
      <c r="I27" s="121"/>
      <c r="J27" s="121"/>
      <c r="K27" s="121"/>
      <c r="L27" s="121"/>
      <c r="M27" s="121"/>
      <c r="N27" s="121"/>
      <c r="O27" s="121"/>
      <c r="P27" s="121"/>
      <c r="Q27" s="121"/>
      <c r="R27" s="122"/>
      <c r="S27" s="64" t="s">
        <v>48</v>
      </c>
      <c r="T27" s="32"/>
      <c r="V27" s="126"/>
      <c r="W27" s="127"/>
      <c r="X27" s="128"/>
    </row>
    <row r="28" spans="1:24" ht="30" customHeight="1" thickBot="1" x14ac:dyDescent="0.3">
      <c r="B28" s="33"/>
      <c r="C28" s="34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34"/>
      <c r="T28" s="35"/>
      <c r="V28" s="129"/>
      <c r="W28" s="130"/>
      <c r="X28" s="131"/>
    </row>
    <row r="29" spans="1:24" ht="30" customHeight="1" thickBot="1" x14ac:dyDescent="0.3"/>
    <row r="30" spans="1:24" ht="30" customHeight="1" thickBot="1" x14ac:dyDescent="0.5">
      <c r="B30" s="38" t="s">
        <v>46</v>
      </c>
      <c r="C30" s="40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7"/>
      <c r="V30" s="69"/>
      <c r="W30" s="70" t="s">
        <v>51</v>
      </c>
      <c r="X30" s="37"/>
    </row>
    <row r="31" spans="1:24" ht="30" customHeight="1" thickBot="1" x14ac:dyDescent="0.3">
      <c r="B31" s="28"/>
      <c r="C31" s="29"/>
      <c r="D31" s="29"/>
      <c r="E31" s="29"/>
      <c r="F31" s="29"/>
      <c r="G31" s="29"/>
      <c r="H31" s="29"/>
      <c r="I31" s="29"/>
      <c r="J31" s="29"/>
      <c r="K31" s="29"/>
      <c r="L31" s="29"/>
      <c r="M31" s="29"/>
      <c r="N31" s="29"/>
      <c r="O31" s="29"/>
      <c r="P31" s="29"/>
      <c r="Q31" s="29"/>
      <c r="R31" s="29"/>
      <c r="S31" s="29"/>
      <c r="T31" s="30"/>
      <c r="V31" s="112"/>
      <c r="W31" s="113"/>
      <c r="X31" s="114"/>
    </row>
    <row r="32" spans="1:24" ht="30" customHeight="1" x14ac:dyDescent="0.25">
      <c r="B32" s="31"/>
      <c r="C32" s="63" t="s">
        <v>48</v>
      </c>
      <c r="D32" s="45" t="s">
        <v>48</v>
      </c>
      <c r="E32" s="47" t="s">
        <v>48</v>
      </c>
      <c r="F32" s="42" t="s">
        <v>48</v>
      </c>
      <c r="G32" s="43" t="s">
        <v>48</v>
      </c>
      <c r="H32" s="121" t="s">
        <v>48</v>
      </c>
      <c r="I32" s="121"/>
      <c r="J32" s="121"/>
      <c r="K32" s="121"/>
      <c r="L32" s="121"/>
      <c r="M32" s="121"/>
      <c r="N32" s="121"/>
      <c r="O32" s="121"/>
      <c r="P32" s="121"/>
      <c r="Q32" s="121"/>
      <c r="R32" s="122"/>
      <c r="S32" s="64" t="s">
        <v>48</v>
      </c>
      <c r="T32" s="32"/>
      <c r="V32" s="115"/>
      <c r="W32" s="116"/>
      <c r="X32" s="117"/>
    </row>
    <row r="33" spans="2:24" ht="30" customHeight="1" thickBot="1" x14ac:dyDescent="0.3">
      <c r="B33" s="33"/>
      <c r="C33" s="34"/>
      <c r="D33" s="34"/>
      <c r="E33" s="34"/>
      <c r="F33" s="34"/>
      <c r="G33" s="34"/>
      <c r="H33" s="34"/>
      <c r="I33" s="34"/>
      <c r="J33" s="34"/>
      <c r="K33" s="34"/>
      <c r="L33" s="34"/>
      <c r="M33" s="34"/>
      <c r="N33" s="34"/>
      <c r="O33" s="34"/>
      <c r="P33" s="34"/>
      <c r="Q33" s="34"/>
      <c r="R33" s="34"/>
      <c r="S33" s="34"/>
      <c r="T33" s="35"/>
      <c r="V33" s="118"/>
      <c r="W33" s="119"/>
      <c r="X33" s="120"/>
    </row>
    <row r="34" spans="2:24" ht="30" customHeight="1" thickBot="1" x14ac:dyDescent="0.3"/>
    <row r="35" spans="2:24" ht="30" customHeight="1" thickBot="1" x14ac:dyDescent="0.5">
      <c r="B35" s="38" t="s">
        <v>47</v>
      </c>
      <c r="C35" s="40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7"/>
      <c r="V35" s="69"/>
      <c r="W35" s="70" t="s">
        <v>51</v>
      </c>
      <c r="X35" s="37"/>
    </row>
    <row r="36" spans="2:24" ht="30" customHeight="1" x14ac:dyDescent="0.25">
      <c r="B36" s="28"/>
      <c r="C36" s="29"/>
      <c r="D36" s="29"/>
      <c r="E36" s="29"/>
      <c r="F36" s="29"/>
      <c r="G36" s="29"/>
      <c r="H36" s="29"/>
      <c r="I36" s="29"/>
      <c r="J36" s="29"/>
      <c r="K36" s="29"/>
      <c r="L36" s="29"/>
      <c r="M36" s="29"/>
      <c r="N36" s="29"/>
      <c r="O36" s="29"/>
      <c r="P36" s="29"/>
      <c r="Q36" s="29"/>
      <c r="R36" s="29"/>
      <c r="S36" s="29"/>
      <c r="T36" s="30"/>
      <c r="V36" s="112"/>
      <c r="W36" s="113"/>
      <c r="X36" s="114"/>
    </row>
    <row r="37" spans="2:24" ht="30" customHeight="1" x14ac:dyDescent="0.25">
      <c r="B37" s="31"/>
      <c r="C37" s="62" t="s">
        <v>48</v>
      </c>
      <c r="D37" s="48" t="s">
        <v>48</v>
      </c>
      <c r="E37" s="49" t="s">
        <v>48</v>
      </c>
      <c r="F37" s="49" t="s">
        <v>48</v>
      </c>
      <c r="G37" s="101" t="s">
        <v>48</v>
      </c>
      <c r="H37" s="50" t="s">
        <v>48</v>
      </c>
      <c r="I37" s="51" t="s">
        <v>48</v>
      </c>
      <c r="J37" s="51" t="s">
        <v>48</v>
      </c>
      <c r="K37" s="53" t="s">
        <v>48</v>
      </c>
      <c r="L37" s="51" t="s">
        <v>48</v>
      </c>
      <c r="M37" s="51" t="s">
        <v>48</v>
      </c>
      <c r="N37" s="51" t="s">
        <v>48</v>
      </c>
      <c r="O37" s="51" t="s">
        <v>48</v>
      </c>
      <c r="P37" s="95" t="s">
        <v>48</v>
      </c>
      <c r="Q37" s="95" t="s">
        <v>48</v>
      </c>
      <c r="R37" s="52" t="s">
        <v>48</v>
      </c>
      <c r="S37" s="61" t="s">
        <v>48</v>
      </c>
      <c r="T37" s="32"/>
      <c r="V37" s="115"/>
      <c r="W37" s="116"/>
      <c r="X37" s="117"/>
    </row>
    <row r="38" spans="2:24" ht="30" customHeight="1" thickBot="1" x14ac:dyDescent="0.3">
      <c r="B38" s="33"/>
      <c r="C38" s="34"/>
      <c r="D38" s="34"/>
      <c r="E38" s="34"/>
      <c r="F38" s="34"/>
      <c r="G38" s="34"/>
      <c r="H38" s="34"/>
      <c r="I38" s="34"/>
      <c r="J38" s="34"/>
      <c r="K38" s="34"/>
      <c r="L38" s="34"/>
      <c r="M38" s="34"/>
      <c r="N38" s="34"/>
      <c r="O38" s="34"/>
      <c r="P38" s="34"/>
      <c r="Q38" s="34"/>
      <c r="R38" s="34"/>
      <c r="S38" s="34"/>
      <c r="T38" s="35"/>
      <c r="V38" s="118"/>
      <c r="W38" s="119"/>
      <c r="X38" s="120"/>
    </row>
    <row r="39" spans="2:24" ht="30" customHeight="1" thickBot="1" x14ac:dyDescent="0.3"/>
    <row r="40" spans="2:24" ht="30" customHeight="1" thickBot="1" x14ac:dyDescent="0.5">
      <c r="B40" s="38" t="s">
        <v>49</v>
      </c>
      <c r="C40" s="40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7"/>
      <c r="V40" s="69"/>
      <c r="W40" s="70" t="s">
        <v>51</v>
      </c>
      <c r="X40" s="37"/>
    </row>
    <row r="41" spans="2:24" ht="30" customHeight="1" x14ac:dyDescent="0.25">
      <c r="B41" s="28"/>
      <c r="C41" s="29"/>
      <c r="D41" s="29"/>
      <c r="E41" s="29"/>
      <c r="F41" s="29"/>
      <c r="G41" s="29"/>
      <c r="H41" s="29"/>
      <c r="I41" s="29"/>
      <c r="J41" s="29"/>
      <c r="K41" s="29"/>
      <c r="L41" s="29"/>
      <c r="M41" s="29"/>
      <c r="N41" s="29"/>
      <c r="O41" s="29"/>
      <c r="P41" s="29"/>
      <c r="Q41" s="29"/>
      <c r="R41" s="29"/>
      <c r="S41" s="29"/>
      <c r="T41" s="30"/>
      <c r="V41" s="112"/>
      <c r="W41" s="113"/>
      <c r="X41" s="114"/>
    </row>
    <row r="42" spans="2:24" ht="30" customHeight="1" x14ac:dyDescent="0.25">
      <c r="B42" s="31"/>
      <c r="C42" s="62" t="s">
        <v>48</v>
      </c>
      <c r="D42" s="54" t="s">
        <v>48</v>
      </c>
      <c r="E42" s="55" t="s">
        <v>48</v>
      </c>
      <c r="F42" s="55" t="s">
        <v>48</v>
      </c>
      <c r="G42" s="56" t="s">
        <v>48</v>
      </c>
      <c r="H42" s="57" t="s">
        <v>48</v>
      </c>
      <c r="I42" s="58" t="s">
        <v>48</v>
      </c>
      <c r="J42" s="58" t="s">
        <v>48</v>
      </c>
      <c r="K42" s="59" t="s">
        <v>48</v>
      </c>
      <c r="L42" s="58" t="s">
        <v>48</v>
      </c>
      <c r="M42" s="58" t="s">
        <v>48</v>
      </c>
      <c r="N42" s="58" t="s">
        <v>48</v>
      </c>
      <c r="O42" s="58" t="s">
        <v>48</v>
      </c>
      <c r="P42" s="96" t="s">
        <v>48</v>
      </c>
      <c r="Q42" s="96" t="s">
        <v>48</v>
      </c>
      <c r="R42" s="60" t="s">
        <v>48</v>
      </c>
      <c r="S42" s="61" t="s">
        <v>48</v>
      </c>
      <c r="T42" s="32"/>
      <c r="V42" s="115"/>
      <c r="W42" s="116"/>
      <c r="X42" s="117"/>
    </row>
    <row r="43" spans="2:24" ht="30" customHeight="1" thickBot="1" x14ac:dyDescent="0.3">
      <c r="B43" s="33"/>
      <c r="C43" s="34"/>
      <c r="D43" s="34"/>
      <c r="E43" s="34"/>
      <c r="F43" s="34"/>
      <c r="G43" s="34"/>
      <c r="H43" s="34"/>
      <c r="I43" s="34"/>
      <c r="J43" s="34"/>
      <c r="K43" s="34"/>
      <c r="L43" s="34"/>
      <c r="M43" s="34"/>
      <c r="N43" s="34"/>
      <c r="O43" s="34"/>
      <c r="P43" s="34"/>
      <c r="Q43" s="34"/>
      <c r="R43" s="34"/>
      <c r="S43" s="34"/>
      <c r="T43" s="35"/>
      <c r="V43" s="118"/>
      <c r="W43" s="119"/>
      <c r="X43" s="120"/>
    </row>
    <row r="44" spans="2:24" ht="30" customHeight="1" thickBot="1" x14ac:dyDescent="0.3"/>
    <row r="45" spans="2:24" ht="30" customHeight="1" thickBot="1" x14ac:dyDescent="0.5">
      <c r="B45" s="38" t="s">
        <v>50</v>
      </c>
      <c r="C45" s="40"/>
      <c r="D45" s="36"/>
      <c r="E45" s="36"/>
      <c r="F45" s="36"/>
      <c r="G45" s="36"/>
      <c r="H45" s="36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6"/>
      <c r="T45" s="37"/>
      <c r="V45" s="69"/>
      <c r="W45" s="70" t="s">
        <v>51</v>
      </c>
      <c r="X45" s="37"/>
    </row>
    <row r="46" spans="2:24" ht="30" customHeight="1" x14ac:dyDescent="0.25">
      <c r="B46" s="28"/>
      <c r="C46" s="29"/>
      <c r="D46" s="29"/>
      <c r="E46" s="29"/>
      <c r="F46" s="29"/>
      <c r="G46" s="29"/>
      <c r="H46" s="29"/>
      <c r="I46" s="29"/>
      <c r="J46" s="29"/>
      <c r="K46" s="29"/>
      <c r="L46" s="29"/>
      <c r="M46" s="29"/>
      <c r="N46" s="29"/>
      <c r="O46" s="29"/>
      <c r="P46" s="29"/>
      <c r="Q46" s="29"/>
      <c r="R46" s="29"/>
      <c r="S46" s="29"/>
      <c r="T46" s="30"/>
      <c r="V46" s="112"/>
      <c r="W46" s="113"/>
      <c r="X46" s="114"/>
    </row>
    <row r="47" spans="2:24" ht="30" customHeight="1" thickBot="1" x14ac:dyDescent="0.3">
      <c r="B47" s="31"/>
      <c r="C47" s="44"/>
      <c r="D47" s="65" t="s">
        <v>48</v>
      </c>
      <c r="E47" s="66" t="s">
        <v>48</v>
      </c>
      <c r="F47" s="66" t="s">
        <v>48</v>
      </c>
      <c r="G47" s="66" t="s">
        <v>48</v>
      </c>
      <c r="H47" s="67" t="s">
        <v>48</v>
      </c>
      <c r="I47" s="66" t="s">
        <v>48</v>
      </c>
      <c r="J47" s="66" t="s">
        <v>48</v>
      </c>
      <c r="K47" s="67" t="s">
        <v>48</v>
      </c>
      <c r="L47" s="66" t="s">
        <v>48</v>
      </c>
      <c r="M47" s="66" t="s">
        <v>48</v>
      </c>
      <c r="N47" s="66" t="s">
        <v>48</v>
      </c>
      <c r="O47" s="66" t="s">
        <v>48</v>
      </c>
      <c r="P47" s="97" t="s">
        <v>48</v>
      </c>
      <c r="Q47" s="97" t="s">
        <v>48</v>
      </c>
      <c r="R47" s="68" t="s">
        <v>48</v>
      </c>
      <c r="S47" s="41"/>
      <c r="T47" s="32"/>
      <c r="V47" s="115"/>
      <c r="W47" s="116"/>
      <c r="X47" s="117"/>
    </row>
    <row r="48" spans="2:24" ht="30" customHeight="1" thickBot="1" x14ac:dyDescent="0.3">
      <c r="B48" s="33"/>
      <c r="C48" s="34"/>
      <c r="D48" s="34"/>
      <c r="E48" s="34"/>
      <c r="F48" s="34"/>
      <c r="G48" s="34"/>
      <c r="H48" s="34"/>
      <c r="I48" s="34"/>
      <c r="J48" s="34"/>
      <c r="K48" s="34"/>
      <c r="L48" s="34"/>
      <c r="M48" s="34"/>
      <c r="N48" s="34"/>
      <c r="O48" s="34"/>
      <c r="P48" s="34"/>
      <c r="Q48" s="34"/>
      <c r="R48" s="34"/>
      <c r="S48" s="34"/>
      <c r="T48" s="35"/>
      <c r="V48" s="118"/>
      <c r="W48" s="119"/>
      <c r="X48" s="120"/>
    </row>
  </sheetData>
  <mergeCells count="7">
    <mergeCell ref="V41:X43"/>
    <mergeCell ref="V46:X48"/>
    <mergeCell ref="H27:R27"/>
    <mergeCell ref="H32:R32"/>
    <mergeCell ref="V26:X28"/>
    <mergeCell ref="V31:X33"/>
    <mergeCell ref="V36:X3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19</vt:i4>
      </vt:variant>
    </vt:vector>
  </HeadingPairs>
  <TitlesOfParts>
    <vt:vector size="23" baseType="lpstr">
      <vt:lpstr>Data</vt:lpstr>
      <vt:lpstr>BOQ Model</vt:lpstr>
      <vt:lpstr>Price reference</vt:lpstr>
      <vt:lpstr>Hidden data</vt:lpstr>
      <vt:lpstr>Category_format</vt:lpstr>
      <vt:lpstr>Category_N</vt:lpstr>
      <vt:lpstr>Location</vt:lpstr>
      <vt:lpstr>Location_format</vt:lpstr>
      <vt:lpstr>Location_N</vt:lpstr>
      <vt:lpstr>Location_table</vt:lpstr>
      <vt:lpstr>Location_table2</vt:lpstr>
      <vt:lpstr>Package</vt:lpstr>
      <vt:lpstr>Package_format</vt:lpstr>
      <vt:lpstr>Package_N</vt:lpstr>
      <vt:lpstr>Package_table</vt:lpstr>
      <vt:lpstr>Package_table2</vt:lpstr>
      <vt:lpstr>'BOQ Model'!Print_Area</vt:lpstr>
      <vt:lpstr>Sort</vt:lpstr>
      <vt:lpstr>Subcategory_format</vt:lpstr>
      <vt:lpstr>Subcategory_N</vt:lpstr>
      <vt:lpstr>Table</vt:lpstr>
      <vt:lpstr>Total_format</vt:lpstr>
      <vt:lpstr>Unit</vt:lpstr>
    </vt:vector>
  </TitlesOfParts>
  <Company>CNIM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BRUETSHY, Paul</dc:creator>
  <cp:lastModifiedBy>BRUETSHY, Paul</cp:lastModifiedBy>
  <dcterms:created xsi:type="dcterms:W3CDTF">2024-04-26T10:42:28Z</dcterms:created>
  <dcterms:modified xsi:type="dcterms:W3CDTF">2024-05-30T12:34:18Z</dcterms:modified>
</cp:coreProperties>
</file>