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filterPrivacy="1" codeName="ThisWorkbook"/>
  <xr:revisionPtr revIDLastSave="0" documentId="13_ncr:1_{77ED3B7A-1C4B-4C90-B224-B5B7580FE0CD}" xr6:coauthVersionLast="47" xr6:coauthVersionMax="47" xr10:uidLastSave="{00000000-0000-0000-0000-000000000000}"/>
  <bookViews>
    <workbookView xWindow="-19320" yWindow="735" windowWidth="19440" windowHeight="15000" activeTab="1" xr2:uid="{00000000-000D-0000-FFFF-FFFF00000000}"/>
  </bookViews>
  <sheets>
    <sheet name="DASHBOARD" sheetId="4" r:id="rId1"/>
    <sheet name="SAISIES" sheetId="1" r:id="rId2"/>
    <sheet name="DATABASE" sheetId="3" state="hidden" r:id="rId3"/>
  </sheets>
  <definedNames>
    <definedName name="_EmptyCell">""</definedName>
    <definedName name="_xlnm.Print_Area" localSheetId="1">SAISIES!$A$1:$H$5</definedName>
  </definedNames>
  <calcPr calcId="191029"/>
  <pivotCaches>
    <pivotCache cacheId="6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6" i="4" l="1"/>
  <c r="R18" i="4"/>
  <c r="R4" i="4"/>
  <c r="S5" i="4"/>
  <c r="R5" i="4" s="1"/>
  <c r="S6" i="4"/>
  <c r="S7" i="4"/>
  <c r="R7" i="4" s="1"/>
  <c r="S8" i="4"/>
  <c r="S9" i="4"/>
  <c r="S10" i="4"/>
  <c r="S11" i="4"/>
  <c r="S12" i="4"/>
  <c r="R12" i="4" s="1"/>
  <c r="S13" i="4"/>
  <c r="R13" i="4" s="1"/>
  <c r="S14" i="4"/>
  <c r="S15" i="4"/>
  <c r="S16" i="4"/>
  <c r="S17" i="4"/>
  <c r="S18" i="4"/>
  <c r="S4" i="4"/>
  <c r="J3" i="1"/>
  <c r="R17" i="4" s="1"/>
  <c r="J4" i="1"/>
  <c r="R8" i="4" s="1"/>
  <c r="J5" i="1"/>
  <c r="J6" i="1"/>
  <c r="R9" i="4" s="1"/>
  <c r="J7" i="1"/>
  <c r="J8" i="1"/>
  <c r="R10" i="4" s="1"/>
  <c r="J9" i="1"/>
  <c r="J10" i="1"/>
  <c r="R11" i="4" s="1"/>
  <c r="J11" i="1"/>
  <c r="J12" i="1"/>
  <c r="R6" i="4" l="1"/>
  <c r="R14" i="4"/>
  <c r="R15" i="4"/>
  <c r="G12" i="1"/>
  <c r="G10" i="1"/>
  <c r="G8" i="1"/>
  <c r="G7" i="1"/>
  <c r="G6" i="1"/>
  <c r="G3" i="1"/>
  <c r="H3" i="1" s="1"/>
  <c r="G4" i="1"/>
  <c r="H4" i="1" s="1"/>
  <c r="G5" i="1" l="1"/>
  <c r="H5" i="1" s="1"/>
  <c r="H6" i="1"/>
  <c r="H7" i="1"/>
  <c r="H8" i="1"/>
  <c r="G9" i="1"/>
  <c r="H9" i="1" s="1"/>
  <c r="H10" i="1"/>
  <c r="G11" i="1"/>
  <c r="H11" i="1" s="1"/>
  <c r="H12" i="1"/>
</calcChain>
</file>

<file path=xl/sharedStrings.xml><?xml version="1.0" encoding="utf-8"?>
<sst xmlns="http://schemas.openxmlformats.org/spreadsheetml/2006/main" count="135" uniqueCount="56">
  <si>
    <t>NIU</t>
  </si>
  <si>
    <t>REEL</t>
  </si>
  <si>
    <t>SIMPLIFIE</t>
  </si>
  <si>
    <t>LIBERATOIRE</t>
  </si>
  <si>
    <t>Total général</t>
  </si>
  <si>
    <t>OK</t>
  </si>
  <si>
    <t>COMPANY</t>
  </si>
  <si>
    <t>M059300000567Q</t>
  </si>
  <si>
    <t>M039900009601D</t>
  </si>
  <si>
    <t>M041411616458T</t>
  </si>
  <si>
    <t>M111712669030W</t>
  </si>
  <si>
    <t>M021912756000B</t>
  </si>
  <si>
    <t>M012416373243L</t>
  </si>
  <si>
    <t>M021912755993A</t>
  </si>
  <si>
    <t>M010900028387X</t>
  </si>
  <si>
    <t>M022118499606A</t>
  </si>
  <si>
    <t>M052116245003E</t>
  </si>
  <si>
    <t>TRAQUEUR D'ACF GROUPE JET</t>
  </si>
  <si>
    <t>ONBL</t>
  </si>
  <si>
    <t>ENTREPRISE</t>
  </si>
  <si>
    <t>REGIME</t>
  </si>
  <si>
    <t>ACF DISPO</t>
  </si>
  <si>
    <t>DATE EXPIRATION</t>
  </si>
  <si>
    <t>JOURS RESTANTS</t>
  </si>
  <si>
    <t>ALERTES</t>
  </si>
  <si>
    <t>OUI</t>
  </si>
  <si>
    <t>NON</t>
  </si>
  <si>
    <t>générée à payer</t>
  </si>
  <si>
    <t>Commentaires</t>
  </si>
  <si>
    <t>AMR (2022)</t>
  </si>
  <si>
    <t>Attente mutation</t>
  </si>
  <si>
    <t>DELAI (JRS)</t>
  </si>
  <si>
    <t>TCD GENERAL</t>
  </si>
  <si>
    <t>ACF VALIDES</t>
  </si>
  <si>
    <t>ACF &lt; 10 JOURS RESTANTS</t>
  </si>
  <si>
    <t>NBRE ACF</t>
  </si>
  <si>
    <t>GRAPHIQUE EN ALERTE/OK</t>
  </si>
  <si>
    <t>ACF EXPIRÉE OU LITIGIEUSE</t>
  </si>
  <si>
    <t>DOCUMENT</t>
  </si>
  <si>
    <t>ACF</t>
  </si>
  <si>
    <t>Caution!</t>
  </si>
  <si>
    <t>Expirée</t>
  </si>
  <si>
    <t>Données !</t>
  </si>
  <si>
    <t>SOCIETE TEST 01</t>
  </si>
  <si>
    <t>SOCIETE TEST 02</t>
  </si>
  <si>
    <t>SOCIETE TEST 03</t>
  </si>
  <si>
    <t>SOCIETE TEST 04</t>
  </si>
  <si>
    <t>SOCIETE TEST 05</t>
  </si>
  <si>
    <t>SOCIETE TEST 06</t>
  </si>
  <si>
    <t>SOCIETE TEST 07</t>
  </si>
  <si>
    <t>SOCIETE TEST 08</t>
  </si>
  <si>
    <t>SOCIETE TEST 09</t>
  </si>
  <si>
    <t>SOCIETE TEST 10</t>
  </si>
  <si>
    <t>Email</t>
  </si>
  <si>
    <t xml:space="preserve"> JOURS RESTANTS</t>
  </si>
  <si>
    <t>PLAGE A FILTRE, COPIER ET COLLER DANS OUTLOOK A l'email à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</si>
</sst>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7" xfId="0" applyBorder="1"/>
    <xf numFmtId="14" fontId="0" fillId="0" borderId="7" xfId="0" applyNumberFormat="1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4" fillId="0" borderId="0" xfId="0" applyFont="1"/>
    <xf numFmtId="1" fontId="1" fillId="0" borderId="6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0" fillId="0" borderId="3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left" indent="1"/>
    </xf>
    <xf numFmtId="0" fontId="5" fillId="0" borderId="5" xfId="0" applyFont="1" applyBorder="1" applyAlignment="1">
      <alignment horizontal="center" vertical="center" wrapText="1"/>
    </xf>
    <xf numFmtId="0" fontId="6" fillId="0" borderId="0" xfId="1"/>
    <xf numFmtId="0" fontId="1" fillId="2" borderId="9" xfId="0" applyFont="1" applyFill="1" applyBorder="1"/>
    <xf numFmtId="0" fontId="2" fillId="0" borderId="0" xfId="0" applyFont="1" applyAlignment="1">
      <alignment horizontal="center"/>
    </xf>
    <xf numFmtId="0" fontId="0" fillId="0" borderId="10" xfId="0" applyBorder="1"/>
    <xf numFmtId="0" fontId="0" fillId="0" borderId="2" xfId="0" applyNumberFormat="1" applyBorder="1" applyAlignment="1">
      <alignment horizontal="center" vertical="center"/>
    </xf>
    <xf numFmtId="0" fontId="6" fillId="0" borderId="0" xfId="1" applyNumberFormat="1"/>
    <xf numFmtId="0" fontId="0" fillId="0" borderId="10" xfId="0" applyNumberFormat="1" applyBorder="1" applyAlignment="1">
      <alignment horizontal="center" vertical="center"/>
    </xf>
    <xf numFmtId="0" fontId="0" fillId="0" borderId="0" xfId="0" applyBorder="1"/>
    <xf numFmtId="0" fontId="6" fillId="0" borderId="0" xfId="1" applyNumberFormat="1" applyBorder="1"/>
  </cellXfs>
  <cellStyles count="2">
    <cellStyle name="Hyperlink" xfId="1" builtinId="8"/>
    <cellStyle name="Normal" xfId="0" builtinId="0"/>
  </cellStyles>
  <dxfs count="17">
    <dxf>
      <font>
        <b/>
        <i val="0"/>
        <color theme="9" tint="-0.499984740745262"/>
      </font>
      <fill>
        <patternFill>
          <bgColor theme="9" tint="0.79998168889431442"/>
        </patternFill>
      </fill>
    </dxf>
    <dxf>
      <font>
        <b/>
        <i val="0"/>
        <color theme="5" tint="-0.24994659260841701"/>
      </font>
      <fill>
        <patternFill>
          <bgColor rgb="FFFFFF00"/>
        </patternFill>
      </fill>
    </dxf>
    <dxf>
      <font>
        <b/>
        <i val="0"/>
        <color rgb="FFC00000"/>
      </font>
      <fill>
        <patternFill>
          <bgColor rgb="FFFFB9B9"/>
        </patternFill>
      </fill>
    </dxf>
    <dxf>
      <font>
        <b/>
        <i/>
        <color rgb="FFC00000"/>
      </font>
    </dxf>
    <dxf>
      <numFmt numFmtId="0" formatCode="General"/>
    </dxf>
    <dxf>
      <numFmt numFmtId="0" formatCode="General"/>
      <alignment horizontal="center"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B9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[table-test.xlsm]DASHBOARD!Tableau croisé dynamique7</c:name>
    <c:fmtId val="0"/>
  </c:pivotSource>
  <c:chart>
    <c:title>
      <c:tx>
        <c:strRef>
          <c:f>DASHBOARD!$M$1</c:f>
          <c:strCache>
            <c:ptCount val="1"/>
            <c:pt idx="0">
              <c:v>GRAPHIQUE EN ALERTE/OK</c:v>
            </c:pt>
          </c:strCache>
        </c:strRef>
      </c:tx>
      <c:layout>
        <c:manualLayout>
          <c:xMode val="edge"/>
          <c:yMode val="edge"/>
          <c:x val="3.8250593862441375E-2"/>
          <c:y val="2.77777588816516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>
              <a:lumMod val="5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60000"/>
              <a:lumOff val="4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rgbClr val="C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6"/>
        <c:spPr>
          <a:noFill/>
          <a:ln w="19050">
            <a:noFill/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19836624830248886"/>
          <c:y val="6.0896337699337777E-2"/>
          <c:w val="0.45809087089171857"/>
          <c:h val="0.87847428780034231"/>
        </c:manualLayout>
      </c:layout>
      <c:pieChart>
        <c:varyColors val="1"/>
        <c:ser>
          <c:idx val="0"/>
          <c:order val="0"/>
          <c:tx>
            <c:strRef>
              <c:f>DASHBOARD!$M$1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>
                <a:glow rad="139700">
                  <a:schemeClr val="accent6">
                    <a:satMod val="175000"/>
                    <a:alpha val="40000"/>
                  </a:schemeClr>
                </a:glow>
              </a:effectLst>
              <a:scene3d>
                <a:camera prst="orthographicFront"/>
                <a:lightRig rig="threePt" dir="t"/>
              </a:scene3d>
              <a:sp3d>
                <a:bevelT w="152400" h="50800" prst="softRound"/>
              </a:sp3d>
            </c:spPr>
            <c:extLst>
              <c:ext xmlns:c16="http://schemas.microsoft.com/office/drawing/2014/chart" uri="{C3380CC4-5D6E-409C-BE32-E72D297353CC}">
                <c16:uniqueId val="{00000001-69C7-4943-8ABB-4AB47791CB7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9C7-4943-8ABB-4AB47791CB7F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9C7-4943-8ABB-4AB47791CB7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>
                <a:glow rad="139700">
                  <a:schemeClr val="accent4">
                    <a:satMod val="175000"/>
                    <a:alpha val="40000"/>
                  </a:schemeClr>
                </a:glow>
              </a:effectLst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7-69C7-4943-8ABB-4AB47791CB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DASHBOARD!$M$1</c:f>
              <c:strCache>
                <c:ptCount val="4"/>
                <c:pt idx="0">
                  <c:v>OK</c:v>
                </c:pt>
                <c:pt idx="1">
                  <c:v>Expirée</c:v>
                </c:pt>
                <c:pt idx="2">
                  <c:v>Données !</c:v>
                </c:pt>
                <c:pt idx="3">
                  <c:v>Caution!</c:v>
                </c:pt>
              </c:strCache>
            </c:strRef>
          </c:cat>
          <c:val>
            <c:numRef>
              <c:f>DASHBOARD!$M$1</c:f>
              <c:numCache>
                <c:formatCode>General</c:formatCode>
                <c:ptCount val="4"/>
                <c:pt idx="0">
                  <c:v>2</c:v>
                </c:pt>
                <c:pt idx="1">
                  <c:v>5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9C7-4943-8ABB-4AB47791CB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[table-test.xlsm]DASHBOARD!Tableau croisé dynamique1</c:name>
    <c:fmtId val="7"/>
  </c:pivotSource>
  <c:chart>
    <c:title>
      <c:tx>
        <c:strRef>
          <c:f>DASHBOARD!$P$1</c:f>
          <c:strCache>
            <c:ptCount val="1"/>
            <c:pt idx="0">
              <c:v>PLAGE A FILTRE, COPIER ET COLLER DANS OUTLOOK A l'email à droite</c:v>
            </c:pt>
          </c:strCache>
        </c:strRef>
      </c:tx>
      <c:layout>
        <c:manualLayout>
          <c:xMode val="edge"/>
          <c:yMode val="edge"/>
          <c:x val="4.3534558180227459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C00000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6">
              <a:lumMod val="5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4">
              <a:lumMod val="60000"/>
              <a:lumOff val="40000"/>
            </a:schemeClr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2000" b="1" i="0" u="none" strike="noStrike" kern="1200" baseline="0">
                  <a:solidFill>
                    <a:srgbClr val="C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1"/>
          <c:showVal val="1"/>
          <c:showCatName val="1"/>
          <c:showSerName val="1"/>
          <c:showPercent val="1"/>
          <c:showBubbleSiz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5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6"/>
        <c:spPr>
          <a:noFill/>
          <a:ln w="19050">
            <a:noFill/>
          </a:ln>
          <a:effectLst/>
        </c:spPr>
      </c:pivotFmt>
      <c:pivotFmt>
        <c:idx val="7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9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10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2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13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6"/>
          </a:solidFill>
          <a:ln w="19050">
            <a:solidFill>
              <a:schemeClr val="lt1"/>
            </a:solidFill>
          </a:ln>
          <a:effectLst>
            <a:glow rad="139700">
              <a:schemeClr val="accent6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 w="152400" h="50800" prst="softRound"/>
          </a:sp3d>
        </c:spPr>
      </c:pivotFmt>
      <c:pivotFmt>
        <c:idx val="16"/>
        <c:spPr>
          <a:solidFill>
            <a:schemeClr val="accent4"/>
          </a:solidFill>
          <a:ln w="19050">
            <a:solidFill>
              <a:schemeClr val="lt1"/>
            </a:solidFill>
          </a:ln>
          <a:effectLst>
            <a:glow rad="139700">
              <a:schemeClr val="accent4">
                <a:satMod val="175000"/>
                <a:alpha val="40000"/>
              </a:schemeClr>
            </a:glow>
          </a:effectLst>
          <a:scene3d>
            <a:camera prst="orthographicFront"/>
            <a:lightRig rig="threePt" dir="t"/>
          </a:scene3d>
          <a:sp3d>
            <a:bevelT/>
          </a:sp3d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9.5361878048505738E-2"/>
          <c:y val="0.21515404528501239"/>
          <c:w val="0.45809087089171857"/>
          <c:h val="0.87847428780034231"/>
        </c:manualLayout>
      </c:layout>
      <c:pieChart>
        <c:varyColors val="1"/>
        <c:ser>
          <c:idx val="0"/>
          <c:order val="0"/>
          <c:tx>
            <c:strRef>
              <c:f>DASHBOARD!$P$1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765-4138-A5C7-49BABCA8B6D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765-4138-A5C7-49BABCA8B6D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765-4138-A5C7-49BABCA8B6D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E765-4138-A5C7-49BABCA8B6D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E765-4138-A5C7-49BABCA8B6D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E765-4138-A5C7-49BABCA8B6D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E765-4138-A5C7-49BABCA8B6D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E765-4138-A5C7-49BABCA8B6D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E765-4138-A5C7-49BABCA8B6D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E765-4138-A5C7-49BABCA8B6DA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DASHBOARD!$P$1</c:f>
              <c:multiLvlStrCache>
                <c:ptCount val="10"/>
                <c:lvl>
                  <c:pt idx="0">
                    <c:v>SOCIETE TEST 05</c:v>
                  </c:pt>
                  <c:pt idx="1">
                    <c:v>SOCIETE TEST 10</c:v>
                  </c:pt>
                  <c:pt idx="2">
                    <c:v>SOCIETE TEST 02</c:v>
                  </c:pt>
                  <c:pt idx="3">
                    <c:v>SOCIETE TEST 04</c:v>
                  </c:pt>
                  <c:pt idx="4">
                    <c:v>SOCIETE TEST 06</c:v>
                  </c:pt>
                  <c:pt idx="5">
                    <c:v>SOCIETE TEST 08</c:v>
                  </c:pt>
                  <c:pt idx="6">
                    <c:v>SOCIETE TEST 09</c:v>
                  </c:pt>
                  <c:pt idx="7">
                    <c:v>SOCIETE TEST 03</c:v>
                  </c:pt>
                  <c:pt idx="8">
                    <c:v>SOCIETE TEST 07</c:v>
                  </c:pt>
                  <c:pt idx="9">
                    <c:v>SOCIETE TEST 01</c:v>
                  </c:pt>
                </c:lvl>
                <c:lvl>
                  <c:pt idx="0">
                    <c:v>OK</c:v>
                  </c:pt>
                  <c:pt idx="2">
                    <c:v>Expirée</c:v>
                  </c:pt>
                  <c:pt idx="7">
                    <c:v>Données !</c:v>
                  </c:pt>
                  <c:pt idx="9">
                    <c:v>Caution!</c:v>
                  </c:pt>
                </c:lvl>
              </c:multiLvlStrCache>
            </c:multiLvlStrRef>
          </c:cat>
          <c:val>
            <c:numRef>
              <c:f>DASHBOARD!$P$1</c:f>
              <c:numCache>
                <c:formatCode>General</c:formatCode>
                <c:ptCount val="10"/>
                <c:pt idx="0">
                  <c:v>65</c:v>
                </c:pt>
                <c:pt idx="1">
                  <c:v>80</c:v>
                </c:pt>
                <c:pt idx="2">
                  <c:v>-1</c:v>
                </c:pt>
                <c:pt idx="3">
                  <c:v>-76</c:v>
                </c:pt>
                <c:pt idx="4">
                  <c:v>-57</c:v>
                </c:pt>
                <c:pt idx="5">
                  <c:v>-1</c:v>
                </c:pt>
                <c:pt idx="6">
                  <c:v>-1</c:v>
                </c:pt>
                <c:pt idx="7">
                  <c:v>0</c:v>
                </c:pt>
                <c:pt idx="8">
                  <c:v>0</c:v>
                </c:pt>
                <c:pt idx="9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E765-4138-A5C7-49BABCA8B6D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57556516278838643"/>
          <c:y val="4.2380036129459148E-2"/>
          <c:w val="0.41066547404466008"/>
          <c:h val="0.930367063772310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581027</xdr:colOff>
      <xdr:row>14</xdr:row>
      <xdr:rowOff>114300</xdr:rowOff>
    </xdr:from>
    <xdr:to>
      <xdr:col>13</xdr:col>
      <xdr:colOff>361951</xdr:colOff>
      <xdr:row>39</xdr:row>
      <xdr:rowOff>57150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47625</xdr:colOff>
      <xdr:row>14</xdr:row>
      <xdr:rowOff>109536</xdr:rowOff>
    </xdr:from>
    <xdr:to>
      <xdr:col>5</xdr:col>
      <xdr:colOff>485775</xdr:colOff>
      <xdr:row>32</xdr:row>
      <xdr:rowOff>114299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171450</xdr:colOff>
      <xdr:row>0</xdr:row>
      <xdr:rowOff>38100</xdr:rowOff>
    </xdr:from>
    <xdr:to>
      <xdr:col>5</xdr:col>
      <xdr:colOff>676275</xdr:colOff>
      <xdr:row>0</xdr:row>
      <xdr:rowOff>285750</xdr:rowOff>
    </xdr:to>
    <xdr:sp macro="[0]!EnvoyerMails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00BA499-1228-DE5B-9122-67D46E5E4E35}"/>
            </a:ext>
          </a:extLst>
        </xdr:cNvPr>
        <xdr:cNvSpPr/>
      </xdr:nvSpPr>
      <xdr:spPr>
        <a:xfrm>
          <a:off x="5553075" y="38100"/>
          <a:ext cx="1228725" cy="2476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Envoyer les mails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5840.573844328705" createdVersion="5" refreshedVersion="5" minRefreshableVersion="3" recordCount="10" xr:uid="{00000000-000A-0000-FFFF-FFFF09000000}">
  <cacheSource type="worksheet">
    <worksheetSource name="Tableau1"/>
  </cacheSource>
  <cacheFields count="10">
    <cacheField name="ENTREPRISE" numFmtId="0">
      <sharedItems count="25">
        <s v="SOCIETE TEST 01"/>
        <s v="SOCIETE TEST 02"/>
        <s v="SOCIETE TEST 03"/>
        <s v="SOCIETE TEST 04"/>
        <s v="SOCIETE TEST 05"/>
        <s v="SOCIETE TEST 06"/>
        <s v="SOCIETE TEST 07"/>
        <s v="SOCIETE TEST 08"/>
        <s v="SOCIETE TEST 09"/>
        <s v="SOCIETE TEST 10"/>
        <s v="CFPM JET" u="1"/>
        <s v="JET&amp;BM SARL" u="1"/>
        <s v="CAPI CAMEROUN S.A" u="1"/>
        <s v="ITMS SARL" u="1"/>
        <s v="JET &amp; BM SARL" u="1"/>
        <s v="GIC COPACAM S.A." u="1"/>
        <s v="SCI JET" u="1"/>
        <s v="JET INDUSTRY S.A" u="1"/>
        <s v="CFPM " u="1"/>
        <s v="JET INVESTMENT SARL" u="1"/>
        <s v="KENZO AND CO. LTD SARL" u="1"/>
        <s v="CAPI CAMEROUN S.A." u="1"/>
        <s v="GIC COPACAM S.A" u="1"/>
        <s v="EVORA-T IMMO" u="1"/>
        <s v="JET INDUSTRY S.A." u="1"/>
      </sharedItems>
    </cacheField>
    <cacheField name="NIU" numFmtId="0">
      <sharedItems/>
    </cacheField>
    <cacheField name="DOCUMENT" numFmtId="0">
      <sharedItems/>
    </cacheField>
    <cacheField name="REGIME" numFmtId="0">
      <sharedItems/>
    </cacheField>
    <cacheField name="ACF DISPO" numFmtId="0">
      <sharedItems/>
    </cacheField>
    <cacheField name="DATE EXPIRATION" numFmtId="14">
      <sharedItems containsNonDate="0" containsDate="1" containsString="0" containsBlank="1" minDate="2025-04-17T00:00:00" maxDate="2025-09-21T00:00:00"/>
    </cacheField>
    <cacheField name="JOURS RESTANTS" numFmtId="1">
      <sharedItems containsMixedTypes="1" containsNumber="1" containsInteger="1" minValue="-76" maxValue="80"/>
    </cacheField>
    <cacheField name="ALERTES" numFmtId="0">
      <sharedItems count="4">
        <s v="Caution!"/>
        <s v="Expirée"/>
        <s v="Données !"/>
        <s v="OK"/>
      </sharedItems>
    </cacheField>
    <cacheField name="Commentaires" numFmtId="0">
      <sharedItems containsBlank="1"/>
    </cacheField>
    <cacheField name="Email" numFmtId="0">
      <sharedItems count="10">
        <s v="mail1@emailtest.com"/>
        <s v="mail2@emailtest.com"/>
        <s v="mail3@emailtest.com"/>
        <s v="mail4@emailtest.com"/>
        <s v="mail5@emailtest.com"/>
        <s v="mail6@emailtest.com"/>
        <s v="mail7@emailtest.com"/>
        <s v="mail8@emailtest.com"/>
        <s v="mail9@emailtest.com"/>
        <s v="mail10@emailtest.co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s v="M059300000567Q"/>
    <s v="ACF"/>
    <s v="REEL"/>
    <s v="OUI"/>
    <d v="2025-07-09T00:00:00"/>
    <n v="7"/>
    <x v="0"/>
    <m/>
    <x v="0"/>
  </r>
  <r>
    <x v="1"/>
    <s v="M039900009601D"/>
    <s v="ACF"/>
    <s v="REEL"/>
    <s v="OUI"/>
    <d v="2025-07-01T00:00:00"/>
    <n v="-1"/>
    <x v="1"/>
    <s v="générée à payer"/>
    <x v="1"/>
  </r>
  <r>
    <x v="2"/>
    <s v="M041411616458T"/>
    <s v="ACF"/>
    <s v="REEL"/>
    <s v="NON"/>
    <m/>
    <s v=""/>
    <x v="2"/>
    <s v="Attente mutation"/>
    <x v="2"/>
  </r>
  <r>
    <x v="3"/>
    <s v="M111712669030W"/>
    <s v="ACF"/>
    <s v="SIMPLIFIE"/>
    <s v="OUI"/>
    <d v="2025-04-17T00:00:00"/>
    <n v="-76"/>
    <x v="1"/>
    <m/>
    <x v="3"/>
  </r>
  <r>
    <x v="4"/>
    <s v="M021912756000B"/>
    <s v="ACF"/>
    <s v="SIMPLIFIE"/>
    <s v="OUI"/>
    <d v="2025-09-05T00:00:00"/>
    <n v="65"/>
    <x v="3"/>
    <m/>
    <x v="4"/>
  </r>
  <r>
    <x v="5"/>
    <s v="M012416373243L"/>
    <s v="ACF"/>
    <s v="REEL"/>
    <s v="OUI"/>
    <d v="2025-05-06T00:00:00"/>
    <n v="-57"/>
    <x v="1"/>
    <m/>
    <x v="5"/>
  </r>
  <r>
    <x v="6"/>
    <s v="M021912755993A"/>
    <s v="ACF"/>
    <s v="SIMPLIFIE"/>
    <s v="NON"/>
    <m/>
    <s v=""/>
    <x v="2"/>
    <s v="AMR (2022)"/>
    <x v="6"/>
  </r>
  <r>
    <x v="7"/>
    <s v="M010900028387X"/>
    <s v="ACF"/>
    <s v="REEL"/>
    <s v="OUI"/>
    <d v="2025-07-01T00:00:00"/>
    <n v="-1"/>
    <x v="1"/>
    <s v="générée à payer"/>
    <x v="7"/>
  </r>
  <r>
    <x v="8"/>
    <s v="M022118499606A"/>
    <s v="ACF"/>
    <s v="REEL"/>
    <s v="OUI"/>
    <d v="2025-07-01T00:00:00"/>
    <n v="-1"/>
    <x v="1"/>
    <s v="générée à payer"/>
    <x v="8"/>
  </r>
  <r>
    <x v="9"/>
    <s v="M052116245003E"/>
    <s v="ACF"/>
    <s v="ONBL"/>
    <s v="OUI"/>
    <d v="2025-09-20T00:00:00"/>
    <n v="80"/>
    <x v="3"/>
    <m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5000000}" name="Tableau croisé dynamique5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PANY">
  <location ref="J3:K11" firstHeaderRow="1" firstDataRow="1" firstDataCol="1"/>
  <pivotFields count="10">
    <pivotField axis="axisRow" showAll="0" measureFilter="1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8">
    <i>
      <x v="16"/>
    </i>
    <i>
      <x v="17"/>
    </i>
    <i>
      <x v="18"/>
    </i>
    <i>
      <x v="20"/>
    </i>
    <i>
      <x v="21"/>
    </i>
    <i>
      <x v="22"/>
    </i>
    <i>
      <x v="23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filters count="1">
    <filter fld="0" type="valueLessThanOrEqual" evalOrder="-1" id="3" iMeasureFld="0">
      <autoFilter ref="A1">
        <filterColumn colId="0">
          <customFilters>
            <customFilter operator="lessThanOr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4000000}" name="Tableau croisé dynamique4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PANY">
  <location ref="G3:H5" firstHeaderRow="1" firstDataRow="1" firstDataCol="1"/>
  <pivotFields count="10">
    <pivotField axis="axisRow" showAll="0" measureFilter="1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2">
    <i>
      <x v="15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filters count="1">
    <filter fld="0" type="valueBetween" evalOrder="-1" id="3" iMeasureFld="0">
      <autoFilter ref="A1">
        <filterColumn colId="0">
          <customFilters and="1">
            <customFilter operator="greaterThanOrEqual" val="1"/>
            <customFilter operator="lessThanOrEqual" val="1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3000000}" name="Tableau croisé dynamique3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 rowHeaderCaption="COMPANY">
  <location ref="D3:E7" firstHeaderRow="1" firstDataRow="1" firstDataCol="1"/>
  <pivotFields count="10">
    <pivotField axis="axisRow" showAll="0" measureFilter="1" sortType="descending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4">
    <i>
      <x v="24"/>
    </i>
    <i>
      <x v="19"/>
    </i>
    <i>
      <x v="15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5" iMeasureFld="0">
      <autoFilter ref="A1">
        <filterColumn colId="0">
          <customFilters>
            <customFilter operator="greaterThanOrEqual" val="1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0" rowHeaderCaption="COMPANY">
  <location ref="P3:Q18" firstHeaderRow="1" firstDataRow="1" firstDataCol="1"/>
  <pivotFields count="10">
    <pivotField axis="axisRow" showAll="0">
      <items count="26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showAll="0"/>
    <pivotField showAll="0" defaultSubtotal="0"/>
    <pivotField showAll="0"/>
    <pivotField showAll="0"/>
    <pivotField showAll="0"/>
    <pivotField dataField="1" showAll="0"/>
    <pivotField axis="axisRow" showAll="0" sortType="descending">
      <items count="5">
        <item x="3"/>
        <item x="1"/>
        <item x="2"/>
        <item x="0"/>
        <item t="default"/>
      </items>
    </pivotField>
    <pivotField showAll="0"/>
    <pivotField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</pivotFields>
  <rowFields count="2">
    <field x="7"/>
    <field x="0"/>
  </rowFields>
  <rowItems count="15">
    <i>
      <x/>
    </i>
    <i r="1">
      <x v="19"/>
    </i>
    <i r="1">
      <x v="24"/>
    </i>
    <i>
      <x v="1"/>
    </i>
    <i r="1">
      <x v="16"/>
    </i>
    <i r="1">
      <x v="18"/>
    </i>
    <i r="1">
      <x v="20"/>
    </i>
    <i r="1">
      <x v="22"/>
    </i>
    <i r="1">
      <x v="23"/>
    </i>
    <i>
      <x v="2"/>
    </i>
    <i r="1">
      <x v="17"/>
    </i>
    <i r="1">
      <x v="21"/>
    </i>
    <i>
      <x v="3"/>
    </i>
    <i r="1">
      <x v="15"/>
    </i>
    <i t="grand">
      <x/>
    </i>
  </rowItems>
  <colItems count="1">
    <i/>
  </colItems>
  <dataFields count="1">
    <dataField name=" JOURS RESTANTS" fld="6" baseField="0" baseItem="12"/>
  </dataFields>
  <chartFormats count="30"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5"/>
          </reference>
          <reference field="7" count="1" selected="0">
            <x v="0"/>
          </reference>
        </references>
      </pivotArea>
    </chartFormat>
    <chartFormat chart="7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5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7" count="1" selected="0">
            <x v="0"/>
          </reference>
        </references>
      </pivotArea>
    </chartFormat>
    <chartFormat chart="7" format="16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7" count="1" selected="0">
            <x v="0"/>
          </reference>
        </references>
      </pivotArea>
    </chartFormat>
    <chartFormat chart="7" format="17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7" count="1" selected="0">
            <x v="0"/>
          </reference>
        </references>
      </pivotArea>
    </chartFormat>
    <chartFormat chart="7" format="18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7" count="1" selected="0">
            <x v="0"/>
          </reference>
        </references>
      </pivotArea>
    </chartFormat>
    <chartFormat chart="7" format="19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7" count="1" selected="0">
            <x v="0"/>
          </reference>
        </references>
      </pivotArea>
    </chartFormat>
    <chartFormat chart="7" format="20">
      <pivotArea type="data" outline="0" fieldPosition="0">
        <references count="3">
          <reference field="4294967294" count="1" selected="0">
            <x v="0"/>
          </reference>
          <reference field="0" count="1" selected="0">
            <x v="12"/>
          </reference>
          <reference field="7" count="1" selected="0">
            <x v="0"/>
          </reference>
        </references>
      </pivotArea>
    </chartFormat>
    <chartFormat chart="7" format="21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7" count="1" selected="0">
            <x v="0"/>
          </reference>
        </references>
      </pivotArea>
    </chartFormat>
    <chartFormat chart="7" format="22">
      <pivotArea type="data" outline="0" fieldPosition="0">
        <references count="3">
          <reference field="4294967294" count="1" selected="0">
            <x v="0"/>
          </reference>
          <reference field="0" count="1" selected="0">
            <x v="14"/>
          </reference>
          <reference field="7" count="1" selected="0">
            <x v="0"/>
          </reference>
        </references>
      </pivotArea>
    </chartFormat>
    <chartFormat chart="7" format="23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7" count="1" selected="0">
            <x v="3"/>
          </reference>
        </references>
      </pivotArea>
    </chartFormat>
    <chartFormat chart="7" format="24">
      <pivotArea type="data" outline="0" fieldPosition="0">
        <references count="3">
          <reference field="4294967294" count="1" selected="0">
            <x v="0"/>
          </reference>
          <reference field="0" count="1" selected="0">
            <x v="10"/>
          </reference>
          <reference field="7" count="1" selected="0">
            <x v="0"/>
          </reference>
        </references>
      </pivotArea>
    </chartFormat>
    <chartFormat chart="7" format="25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7" count="1" selected="0">
            <x v="1"/>
          </reference>
        </references>
      </pivotArea>
    </chartFormat>
    <chartFormat chart="7" format="26">
      <pivotArea type="data" outline="0" fieldPosition="0">
        <references count="3">
          <reference field="4294967294" count="1" selected="0">
            <x v="0"/>
          </reference>
          <reference field="0" count="1" selected="0">
            <x v="6"/>
          </reference>
          <reference field="7" count="1" selected="0">
            <x v="1"/>
          </reference>
        </references>
      </pivotArea>
    </chartFormat>
    <chartFormat chart="7" format="27">
      <pivotArea type="data" outline="0" fieldPosition="0">
        <references count="3">
          <reference field="4294967294" count="1" selected="0">
            <x v="0"/>
          </reference>
          <reference field="0" count="1" selected="0">
            <x v="9"/>
          </reference>
          <reference field="7" count="1" selected="0">
            <x v="1"/>
          </reference>
        </references>
      </pivotArea>
    </chartFormat>
    <chartFormat chart="7" format="28">
      <pivotArea type="data" outline="0" fieldPosition="0">
        <references count="3">
          <reference field="4294967294" count="1" selected="0">
            <x v="0"/>
          </reference>
          <reference field="0" count="1" selected="0">
            <x v="11"/>
          </reference>
          <reference field="7" count="1" selected="0">
            <x v="1"/>
          </reference>
        </references>
      </pivotArea>
    </chartFormat>
    <chartFormat chart="7" format="29">
      <pivotArea type="data" outline="0" fieldPosition="0">
        <references count="3">
          <reference field="4294967294" count="1" selected="0">
            <x v="0"/>
          </reference>
          <reference field="0" count="1" selected="0">
            <x v="13"/>
          </reference>
          <reference field="7" count="1" selected="0">
            <x v="1"/>
          </reference>
        </references>
      </pivotArea>
    </chartFormat>
    <chartFormat chart="7" format="30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7" count="1" selected="0">
            <x v="2"/>
          </reference>
        </references>
      </pivotArea>
    </chartFormat>
    <chartFormat chart="7" format="31">
      <pivotArea type="data" outline="0" fieldPosition="0">
        <references count="3">
          <reference field="4294967294" count="1" selected="0">
            <x v="0"/>
          </reference>
          <reference field="0" count="1" selected="0">
            <x v="8"/>
          </reference>
          <reference field="7" count="1" selected="0">
            <x v="2"/>
          </reference>
        </references>
      </pivotArea>
    </chartFormat>
    <chartFormat chart="7" format="33">
      <pivotArea type="data" outline="0" fieldPosition="0">
        <references count="3">
          <reference field="4294967294" count="1" selected="0">
            <x v="0"/>
          </reference>
          <reference field="0" count="1" selected="0">
            <x v="19"/>
          </reference>
          <reference field="7" count="1" selected="0">
            <x v="0"/>
          </reference>
        </references>
      </pivotArea>
    </chartFormat>
    <chartFormat chart="7" format="34">
      <pivotArea type="data" outline="0" fieldPosition="0">
        <references count="3">
          <reference field="4294967294" count="1" selected="0">
            <x v="0"/>
          </reference>
          <reference field="0" count="1" selected="0">
            <x v="24"/>
          </reference>
          <reference field="7" count="1" selected="0">
            <x v="0"/>
          </reference>
        </references>
      </pivotArea>
    </chartFormat>
    <chartFormat chart="7" format="35">
      <pivotArea type="data" outline="0" fieldPosition="0">
        <references count="3">
          <reference field="4294967294" count="1" selected="0">
            <x v="0"/>
          </reference>
          <reference field="0" count="1" selected="0">
            <x v="16"/>
          </reference>
          <reference field="7" count="1" selected="0">
            <x v="1"/>
          </reference>
        </references>
      </pivotArea>
    </chartFormat>
    <chartFormat chart="7" format="36">
      <pivotArea type="data" outline="0" fieldPosition="0">
        <references count="3">
          <reference field="4294967294" count="1" selected="0">
            <x v="0"/>
          </reference>
          <reference field="0" count="1" selected="0">
            <x v="18"/>
          </reference>
          <reference field="7" count="1" selected="0">
            <x v="1"/>
          </reference>
        </references>
      </pivotArea>
    </chartFormat>
    <chartFormat chart="7" format="37">
      <pivotArea type="data" outline="0" fieldPosition="0">
        <references count="3">
          <reference field="4294967294" count="1" selected="0">
            <x v="0"/>
          </reference>
          <reference field="0" count="1" selected="0">
            <x v="20"/>
          </reference>
          <reference field="7" count="1" selected="0">
            <x v="1"/>
          </reference>
        </references>
      </pivotArea>
    </chartFormat>
    <chartFormat chart="7" format="38">
      <pivotArea type="data" outline="0" fieldPosition="0">
        <references count="3">
          <reference field="4294967294" count="1" selected="0">
            <x v="0"/>
          </reference>
          <reference field="0" count="1" selected="0">
            <x v="22"/>
          </reference>
          <reference field="7" count="1" selected="0">
            <x v="1"/>
          </reference>
        </references>
      </pivotArea>
    </chartFormat>
    <chartFormat chart="7" format="39">
      <pivotArea type="data" outline="0" fieldPosition="0">
        <references count="3">
          <reference field="4294967294" count="1" selected="0">
            <x v="0"/>
          </reference>
          <reference field="0" count="1" selected="0">
            <x v="23"/>
          </reference>
          <reference field="7" count="1" selected="0">
            <x v="1"/>
          </reference>
        </references>
      </pivotArea>
    </chartFormat>
    <chartFormat chart="7" format="40">
      <pivotArea type="data" outline="0" fieldPosition="0">
        <references count="3">
          <reference field="4294967294" count="1" selected="0">
            <x v="0"/>
          </reference>
          <reference field="0" count="1" selected="0">
            <x v="17"/>
          </reference>
          <reference field="7" count="1" selected="0">
            <x v="2"/>
          </reference>
        </references>
      </pivotArea>
    </chartFormat>
    <chartFormat chart="7" format="41">
      <pivotArea type="data" outline="0" fieldPosition="0">
        <references count="3">
          <reference field="4294967294" count="1" selected="0">
            <x v="0"/>
          </reference>
          <reference field="0" count="1" selected="0">
            <x v="21"/>
          </reference>
          <reference field="7" count="1" selected="0">
            <x v="2"/>
          </reference>
        </references>
      </pivotArea>
    </chartFormat>
    <chartFormat chart="7" format="42">
      <pivotArea type="data" outline="0" fieldPosition="0">
        <references count="3">
          <reference field="4294967294" count="1" selected="0">
            <x v="0"/>
          </reference>
          <reference field="0" count="1" selected="0">
            <x v="15"/>
          </reference>
          <reference field="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2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OMPANY">
  <location ref="A3:B14" firstHeaderRow="1" firstDataRow="1" firstDataCol="1"/>
  <pivotFields count="10">
    <pivotField axis="axisRow" showAll="0" sortType="descending" defaultSubtotal="0">
      <items count="25">
        <item m="1" x="12"/>
        <item m="1" x="18"/>
        <item m="1" x="23"/>
        <item m="1" x="22"/>
        <item m="1" x="13"/>
        <item m="1" x="17"/>
        <item m="1" x="19"/>
        <item m="1" x="11"/>
        <item m="1" x="20"/>
        <item m="1" x="16"/>
        <item m="1" x="21"/>
        <item m="1" x="15"/>
        <item m="1" x="14"/>
        <item m="1" x="24"/>
        <item m="1" x="10"/>
        <item x="0"/>
        <item x="1"/>
        <item x="2"/>
        <item x="3"/>
        <item x="4"/>
        <item x="5"/>
        <item x="6"/>
        <item x="7"/>
        <item x="8"/>
        <item x="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showAll="0" defaultSubtotal="0"/>
    <pivotField showAll="0" defaultSubtotal="0"/>
    <pivotField showAll="0" defaultSubtotal="0"/>
  </pivotFields>
  <rowFields count="1">
    <field x="0"/>
  </rowFields>
  <rowItems count="11">
    <i>
      <x v="24"/>
    </i>
    <i>
      <x v="19"/>
    </i>
    <i>
      <x v="15"/>
    </i>
    <i>
      <x v="21"/>
    </i>
    <i>
      <x v="17"/>
    </i>
    <i>
      <x v="16"/>
    </i>
    <i>
      <x v="23"/>
    </i>
    <i>
      <x v="22"/>
    </i>
    <i>
      <x v="20"/>
    </i>
    <i>
      <x v="18"/>
    </i>
    <i t="grand">
      <x/>
    </i>
  </rowItems>
  <colItems count="1">
    <i/>
  </colItems>
  <dataFields count="1">
    <dataField name="DELAI (JRS)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7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5" rowHeaderCaption="COMPANY">
  <location ref="M3:N8" firstHeaderRow="1" firstDataRow="1" firstDataCol="1"/>
  <pivotFields count="10"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dataField="1" showAll="0" defaultSubtotal="0"/>
    <pivotField axis="axisRow" showAll="0" sortType="descending" defaultSubtotal="0">
      <items count="4">
        <item x="3"/>
        <item x="1"/>
        <item x="2"/>
        <item x="0"/>
      </items>
    </pivotField>
    <pivotField showAll="0" defaultSubtotal="0"/>
    <pivotField showAll="0" defaultSubtotal="0"/>
  </pivotFields>
  <rowFields count="1">
    <field x="7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BRE ACF" fld="6" subtotal="count" baseField="0" baseItem="0"/>
  </dataFields>
  <chartFormats count="11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7" count="1" selected="0">
            <x v="2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3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4" format="1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4" format="13">
      <pivotArea type="data" outline="0" fieldPosition="0">
        <references count="2">
          <reference field="4294967294" count="1" selected="0">
            <x v="0"/>
          </reference>
          <reference field="7" count="1" selected="0">
            <x v="3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J12" totalsRowShown="0" headerRowDxfId="16" headerRowBorderDxfId="15" tableBorderDxfId="14" totalsRowBorderDxfId="13">
  <tableColumns count="10">
    <tableColumn id="1" xr3:uid="{00000000-0010-0000-0000-000001000000}" name="ENTREPRISE" dataDxfId="12"/>
    <tableColumn id="2" xr3:uid="{00000000-0010-0000-0000-000002000000}" name="NIU" dataDxfId="11"/>
    <tableColumn id="3" xr3:uid="{00000000-0010-0000-0000-000003000000}" name="DOCUMENT" dataDxfId="10"/>
    <tableColumn id="4" xr3:uid="{00000000-0010-0000-0000-000004000000}" name="REGIME" dataDxfId="9"/>
    <tableColumn id="5" xr3:uid="{00000000-0010-0000-0000-000005000000}" name="ACF DISPO" dataDxfId="8"/>
    <tableColumn id="6" xr3:uid="{00000000-0010-0000-0000-000006000000}" name="DATE EXPIRATION" dataDxfId="7"/>
    <tableColumn id="7" xr3:uid="{00000000-0010-0000-0000-000007000000}" name="JOURS RESTANTS" dataDxfId="6">
      <calculatedColumnFormula>IFERROR(IF(OR(A3=_EmptyCell,Tableau1[[#This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calculatedColumnFormula>
    </tableColumn>
    <tableColumn id="8" xr3:uid="{00000000-0010-0000-0000-000008000000}" name="ALERTES" dataDxfId="5">
      <calculatedColumnFormula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calculatedColumnFormula>
    </tableColumn>
    <tableColumn id="9" xr3:uid="{00000000-0010-0000-0000-000009000000}" name="Commentaires"/>
    <tableColumn id="10" xr3:uid="{00000000-0010-0000-0000-00000A000000}" name="Email" dataDxfId="4">
      <calculatedColumnFormula>"mail"&amp;ROW()-2&amp;"@emailtest.com"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il2@emailtest.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mail2@emailtest.com" TargetMode="External"/><Relationship Id="rId1" Type="http://schemas.openxmlformats.org/officeDocument/2006/relationships/hyperlink" Target="mailto:mail@emailtest.com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mail3@emailtest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S18"/>
  <sheetViews>
    <sheetView showGridLines="0" topLeftCell="P1" workbookViewId="0">
      <selection activeCell="S10" sqref="S10"/>
    </sheetView>
  </sheetViews>
  <sheetFormatPr defaultColWidth="11.42578125" defaultRowHeight="15" x14ac:dyDescent="0.25"/>
  <cols>
    <col min="1" max="1" width="23.5703125" hidden="1" customWidth="1"/>
    <col min="2" max="2" width="10.7109375" hidden="1" customWidth="1"/>
    <col min="3" max="3" width="0" hidden="1" customWidth="1"/>
    <col min="4" max="4" width="20" hidden="1" customWidth="1"/>
    <col min="5" max="5" width="10.7109375" hidden="1" customWidth="1"/>
    <col min="6" max="6" width="0" hidden="1" customWidth="1"/>
    <col min="7" max="7" width="20" hidden="1" customWidth="1"/>
    <col min="8" max="8" width="10.7109375" hidden="1" customWidth="1"/>
    <col min="9" max="9" width="0" hidden="1" customWidth="1"/>
    <col min="10" max="10" width="23.5703125" hidden="1" customWidth="1"/>
    <col min="11" max="11" width="10.7109375" hidden="1" customWidth="1"/>
    <col min="12" max="12" width="0" hidden="1" customWidth="1"/>
    <col min="13" max="13" width="12.7109375" hidden="1" customWidth="1"/>
    <col min="14" max="14" width="9.5703125" hidden="1" customWidth="1"/>
    <col min="15" max="15" width="0" hidden="1" customWidth="1"/>
    <col min="16" max="16" width="18.85546875" customWidth="1"/>
    <col min="17" max="17" width="16.5703125" customWidth="1"/>
    <col min="18" max="18" width="21.7109375" bestFit="1" customWidth="1"/>
  </cols>
  <sheetData>
    <row r="1" spans="1:19" s="15" customFormat="1" ht="12.75" x14ac:dyDescent="0.2">
      <c r="A1" s="15" t="s">
        <v>32</v>
      </c>
      <c r="D1" s="15" t="s">
        <v>33</v>
      </c>
      <c r="G1" s="15" t="s">
        <v>34</v>
      </c>
      <c r="J1" s="15" t="s">
        <v>37</v>
      </c>
      <c r="M1" s="15" t="s">
        <v>36</v>
      </c>
      <c r="P1" s="15" t="s">
        <v>55</v>
      </c>
    </row>
    <row r="3" spans="1:19" x14ac:dyDescent="0.25">
      <c r="A3" s="12" t="s">
        <v>6</v>
      </c>
      <c r="B3" t="s">
        <v>31</v>
      </c>
      <c r="D3" s="12" t="s">
        <v>6</v>
      </c>
      <c r="E3" t="s">
        <v>31</v>
      </c>
      <c r="G3" s="12" t="s">
        <v>6</v>
      </c>
      <c r="H3" t="s">
        <v>31</v>
      </c>
      <c r="J3" s="12" t="s">
        <v>6</v>
      </c>
      <c r="K3" t="s">
        <v>31</v>
      </c>
      <c r="M3" s="12" t="s">
        <v>6</v>
      </c>
      <c r="N3" t="s">
        <v>35</v>
      </c>
      <c r="P3" s="12" t="s">
        <v>6</v>
      </c>
      <c r="Q3" t="s">
        <v>54</v>
      </c>
      <c r="R3" s="27"/>
    </row>
    <row r="4" spans="1:19" x14ac:dyDescent="0.25">
      <c r="A4" s="13" t="s">
        <v>52</v>
      </c>
      <c r="B4">
        <v>80</v>
      </c>
      <c r="D4" s="13" t="s">
        <v>52</v>
      </c>
      <c r="E4">
        <v>80</v>
      </c>
      <c r="G4" s="13" t="s">
        <v>43</v>
      </c>
      <c r="H4">
        <v>7</v>
      </c>
      <c r="J4" s="13" t="s">
        <v>44</v>
      </c>
      <c r="K4">
        <v>-1</v>
      </c>
      <c r="M4" s="13" t="s">
        <v>5</v>
      </c>
      <c r="N4">
        <v>2</v>
      </c>
      <c r="P4" s="13" t="s">
        <v>5</v>
      </c>
      <c r="Q4">
        <v>145</v>
      </c>
      <c r="R4" t="str">
        <f>IF(S4="SO",VLOOKUP(P4,Tableau1[],10,FALSE),"")</f>
        <v/>
      </c>
      <c r="S4" t="str">
        <f>LEFT(P4,2)</f>
        <v>OK</v>
      </c>
    </row>
    <row r="5" spans="1:19" x14ac:dyDescent="0.25">
      <c r="A5" s="13" t="s">
        <v>47</v>
      </c>
      <c r="B5">
        <v>65</v>
      </c>
      <c r="D5" s="13" t="s">
        <v>47</v>
      </c>
      <c r="E5">
        <v>65</v>
      </c>
      <c r="G5" s="13" t="s">
        <v>4</v>
      </c>
      <c r="H5">
        <v>7</v>
      </c>
      <c r="J5" s="13" t="s">
        <v>45</v>
      </c>
      <c r="K5">
        <v>0</v>
      </c>
      <c r="M5" s="13" t="s">
        <v>41</v>
      </c>
      <c r="N5">
        <v>5</v>
      </c>
      <c r="P5" s="24" t="s">
        <v>47</v>
      </c>
      <c r="Q5">
        <v>65</v>
      </c>
      <c r="R5" t="str">
        <f>IF(S5="SO",VLOOKUP(P5,Tableau1[],10,FALSE),"")</f>
        <v>mail5@emailtest.com</v>
      </c>
      <c r="S5" t="str">
        <f t="shared" ref="S5:S18" si="0">LEFT(P5,2)</f>
        <v>SO</v>
      </c>
    </row>
    <row r="6" spans="1:19" x14ac:dyDescent="0.25">
      <c r="A6" s="13" t="s">
        <v>43</v>
      </c>
      <c r="B6">
        <v>7</v>
      </c>
      <c r="D6" s="13" t="s">
        <v>43</v>
      </c>
      <c r="E6">
        <v>7</v>
      </c>
      <c r="J6" s="13" t="s">
        <v>46</v>
      </c>
      <c r="K6">
        <v>-76</v>
      </c>
      <c r="M6" s="13" t="s">
        <v>42</v>
      </c>
      <c r="N6">
        <v>2</v>
      </c>
      <c r="P6" s="24" t="s">
        <v>52</v>
      </c>
      <c r="Q6">
        <v>80</v>
      </c>
      <c r="R6" t="str">
        <f>IF(S6="SO",VLOOKUP(P6,Tableau1[],10,FALSE),"")</f>
        <v>mail10@emailtest.com</v>
      </c>
      <c r="S6" t="str">
        <f t="shared" si="0"/>
        <v>SO</v>
      </c>
    </row>
    <row r="7" spans="1:19" x14ac:dyDescent="0.25">
      <c r="A7" s="13" t="s">
        <v>49</v>
      </c>
      <c r="B7">
        <v>0</v>
      </c>
      <c r="D7" s="13" t="s">
        <v>4</v>
      </c>
      <c r="E7">
        <v>152</v>
      </c>
      <c r="J7" s="13" t="s">
        <v>48</v>
      </c>
      <c r="K7">
        <v>-57</v>
      </c>
      <c r="M7" s="13" t="s">
        <v>40</v>
      </c>
      <c r="N7">
        <v>1</v>
      </c>
      <c r="P7" s="13" t="s">
        <v>41</v>
      </c>
      <c r="Q7">
        <v>-136</v>
      </c>
      <c r="R7" t="str">
        <f>IF(S7="SO",VLOOKUP(P7,Tableau1[],10,FALSE),"")</f>
        <v/>
      </c>
      <c r="S7" t="str">
        <f t="shared" si="0"/>
        <v>Ex</v>
      </c>
    </row>
    <row r="8" spans="1:19" x14ac:dyDescent="0.25">
      <c r="A8" s="13" t="s">
        <v>45</v>
      </c>
      <c r="B8">
        <v>0</v>
      </c>
      <c r="J8" s="13" t="s">
        <v>49</v>
      </c>
      <c r="K8">
        <v>0</v>
      </c>
      <c r="M8" s="13" t="s">
        <v>4</v>
      </c>
      <c r="N8">
        <v>10</v>
      </c>
      <c r="P8" s="24" t="s">
        <v>44</v>
      </c>
      <c r="Q8">
        <v>-1</v>
      </c>
      <c r="R8" t="str">
        <f>IF(S8="SO",VLOOKUP(P8,Tableau1[],10,FALSE),"")</f>
        <v>mail2@emailtest.com</v>
      </c>
      <c r="S8" t="str">
        <f t="shared" si="0"/>
        <v>SO</v>
      </c>
    </row>
    <row r="9" spans="1:19" x14ac:dyDescent="0.25">
      <c r="A9" s="13" t="s">
        <v>44</v>
      </c>
      <c r="B9">
        <v>-1</v>
      </c>
      <c r="J9" s="13" t="s">
        <v>50</v>
      </c>
      <c r="K9">
        <v>-1</v>
      </c>
      <c r="P9" s="24" t="s">
        <v>46</v>
      </c>
      <c r="Q9">
        <v>-76</v>
      </c>
      <c r="R9" t="str">
        <f>IF(S9="SO",VLOOKUP(P9,Tableau1[],10,FALSE),"")</f>
        <v>mail4@emailtest.com</v>
      </c>
      <c r="S9" t="str">
        <f t="shared" si="0"/>
        <v>SO</v>
      </c>
    </row>
    <row r="10" spans="1:19" x14ac:dyDescent="0.25">
      <c r="A10" s="13" t="s">
        <v>51</v>
      </c>
      <c r="B10">
        <v>-1</v>
      </c>
      <c r="J10" s="13" t="s">
        <v>51</v>
      </c>
      <c r="K10">
        <v>-1</v>
      </c>
      <c r="P10" s="24" t="s">
        <v>48</v>
      </c>
      <c r="Q10">
        <v>-57</v>
      </c>
      <c r="R10" t="str">
        <f>IF(S10="SO",VLOOKUP(P10,Tableau1[],10,FALSE),"")</f>
        <v>mail6@emailtest.com</v>
      </c>
      <c r="S10" t="str">
        <f t="shared" si="0"/>
        <v>SO</v>
      </c>
    </row>
    <row r="11" spans="1:19" x14ac:dyDescent="0.25">
      <c r="A11" s="13" t="s">
        <v>50</v>
      </c>
      <c r="B11">
        <v>-1</v>
      </c>
      <c r="J11" s="13" t="s">
        <v>4</v>
      </c>
      <c r="K11">
        <v>-136</v>
      </c>
      <c r="P11" s="24" t="s">
        <v>50</v>
      </c>
      <c r="Q11">
        <v>-1</v>
      </c>
      <c r="R11" t="str">
        <f>IF(S11="SO",VLOOKUP(P11,Tableau1[],10,FALSE),"")</f>
        <v>mail8@emailtest.com</v>
      </c>
      <c r="S11" t="str">
        <f t="shared" si="0"/>
        <v>SO</v>
      </c>
    </row>
    <row r="12" spans="1:19" x14ac:dyDescent="0.25">
      <c r="A12" s="13" t="s">
        <v>48</v>
      </c>
      <c r="B12">
        <v>-57</v>
      </c>
      <c r="P12" s="24" t="s">
        <v>51</v>
      </c>
      <c r="Q12">
        <v>-1</v>
      </c>
      <c r="R12" t="str">
        <f>IF(S12="SO",VLOOKUP(P12,Tableau1[],10,FALSE),"")</f>
        <v>mail9@emailtest.com</v>
      </c>
      <c r="S12" t="str">
        <f t="shared" si="0"/>
        <v>SO</v>
      </c>
    </row>
    <row r="13" spans="1:19" x14ac:dyDescent="0.25">
      <c r="A13" s="13" t="s">
        <v>46</v>
      </c>
      <c r="B13">
        <v>-76</v>
      </c>
      <c r="P13" s="13" t="s">
        <v>42</v>
      </c>
      <c r="Q13">
        <v>0</v>
      </c>
      <c r="R13" t="str">
        <f>IF(S13="SO",VLOOKUP(P13,Tableau1[],10,FALSE),"")</f>
        <v/>
      </c>
      <c r="S13" t="str">
        <f t="shared" si="0"/>
        <v>Do</v>
      </c>
    </row>
    <row r="14" spans="1:19" x14ac:dyDescent="0.25">
      <c r="A14" s="13" t="s">
        <v>4</v>
      </c>
      <c r="B14">
        <v>16</v>
      </c>
      <c r="P14" s="24" t="s">
        <v>45</v>
      </c>
      <c r="Q14">
        <v>0</v>
      </c>
      <c r="R14" t="str">
        <f>IF(S14="SO",VLOOKUP(P14,Tableau1[],10,FALSE),"")</f>
        <v>mail3@emailtest.com</v>
      </c>
      <c r="S14" t="str">
        <f t="shared" si="0"/>
        <v>SO</v>
      </c>
    </row>
    <row r="15" spans="1:19" x14ac:dyDescent="0.25">
      <c r="P15" s="24" t="s">
        <v>49</v>
      </c>
      <c r="Q15">
        <v>0</v>
      </c>
      <c r="R15" t="str">
        <f>IF(S15="SO",VLOOKUP(P15,Tableau1[],10,FALSE),"")</f>
        <v>mail7@emailtest.com</v>
      </c>
      <c r="S15" t="str">
        <f t="shared" si="0"/>
        <v>SO</v>
      </c>
    </row>
    <row r="16" spans="1:19" x14ac:dyDescent="0.25">
      <c r="P16" s="13" t="s">
        <v>40</v>
      </c>
      <c r="Q16">
        <v>7</v>
      </c>
      <c r="R16" t="str">
        <f>IF(S16="SO",VLOOKUP(P16,Tableau1[],10,FALSE),"")</f>
        <v/>
      </c>
      <c r="S16" t="str">
        <f t="shared" si="0"/>
        <v>Ca</v>
      </c>
    </row>
    <row r="17" spans="16:19" x14ac:dyDescent="0.25">
      <c r="P17" s="24" t="s">
        <v>43</v>
      </c>
      <c r="Q17">
        <v>7</v>
      </c>
      <c r="R17" t="str">
        <f>IF(S17="SO",VLOOKUP(P17,Tableau1[],10,FALSE),"")</f>
        <v>mail1@emailtest.com</v>
      </c>
      <c r="S17" t="str">
        <f t="shared" si="0"/>
        <v>SO</v>
      </c>
    </row>
    <row r="18" spans="16:19" x14ac:dyDescent="0.25">
      <c r="P18" s="13" t="s">
        <v>4</v>
      </c>
      <c r="Q18">
        <v>16</v>
      </c>
      <c r="R18" t="str">
        <f>IF(S18="SO",VLOOKUP(P18,Tableau1[],10,FALSE),"")</f>
        <v/>
      </c>
      <c r="S18" t="str">
        <f t="shared" si="0"/>
        <v>To</v>
      </c>
    </row>
  </sheetData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J150"/>
  <sheetViews>
    <sheetView tabSelected="1" zoomScaleNormal="100" zoomScaleSheetLayoutView="85" workbookViewId="0">
      <selection activeCell="A17" sqref="A17"/>
    </sheetView>
  </sheetViews>
  <sheetFormatPr defaultColWidth="9.140625" defaultRowHeight="15" x14ac:dyDescent="0.25"/>
  <cols>
    <col min="1" max="1" width="35.85546875" customWidth="1"/>
    <col min="2" max="2" width="16.7109375" bestFit="1" customWidth="1"/>
    <col min="3" max="3" width="12.42578125" customWidth="1"/>
    <col min="4" max="4" width="15.7109375" style="21" customWidth="1"/>
    <col min="5" max="5" width="10.85546875" style="21" customWidth="1"/>
    <col min="6" max="6" width="11.7109375" bestFit="1" customWidth="1"/>
    <col min="7" max="7" width="10.28515625" style="18" customWidth="1"/>
    <col min="8" max="8" width="12" style="9" customWidth="1"/>
    <col min="9" max="9" width="16.5703125" bestFit="1" customWidth="1"/>
    <col min="10" max="10" width="19.5703125" bestFit="1" customWidth="1"/>
  </cols>
  <sheetData>
    <row r="1" spans="1:10" ht="26.25" x14ac:dyDescent="0.4">
      <c r="A1" s="28" t="s">
        <v>17</v>
      </c>
      <c r="B1" s="28"/>
      <c r="C1" s="28"/>
      <c r="D1" s="28"/>
      <c r="E1" s="28"/>
      <c r="F1" s="28"/>
    </row>
    <row r="2" spans="1:10" s="17" customFormat="1" ht="30.75" customHeight="1" x14ac:dyDescent="0.25">
      <c r="A2" s="6" t="s">
        <v>19</v>
      </c>
      <c r="B2" s="7" t="s">
        <v>0</v>
      </c>
      <c r="C2" s="7" t="s">
        <v>38</v>
      </c>
      <c r="D2" s="7" t="s">
        <v>20</v>
      </c>
      <c r="E2" s="7" t="s">
        <v>21</v>
      </c>
      <c r="F2" s="7" t="s">
        <v>22</v>
      </c>
      <c r="G2" s="16" t="s">
        <v>23</v>
      </c>
      <c r="H2" s="8" t="s">
        <v>24</v>
      </c>
      <c r="I2" s="8" t="s">
        <v>28</v>
      </c>
      <c r="J2" s="25" t="s">
        <v>53</v>
      </c>
    </row>
    <row r="3" spans="1:10" x14ac:dyDescent="0.25">
      <c r="A3" s="3" t="s">
        <v>43</v>
      </c>
      <c r="B3" s="1" t="s">
        <v>7</v>
      </c>
      <c r="C3" s="1" t="s">
        <v>39</v>
      </c>
      <c r="D3" s="22" t="s">
        <v>1</v>
      </c>
      <c r="E3" s="22" t="s">
        <v>25</v>
      </c>
      <c r="F3" s="2">
        <v>45847</v>
      </c>
      <c r="G3" s="19">
        <f ca="1">IFERROR(IF(OR(A3=_EmptyCell,Tableau1[[#This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6</v>
      </c>
      <c r="H3" s="1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Caution!</v>
      </c>
      <c r="J3" s="26" t="str">
        <f t="shared" ref="J3:J12" si="0">"mail"&amp;ROW()-2&amp;"@emailtest.com"</f>
        <v>mail1@emailtest.com</v>
      </c>
    </row>
    <row r="4" spans="1:10" x14ac:dyDescent="0.25">
      <c r="A4" s="3" t="s">
        <v>44</v>
      </c>
      <c r="B4" s="4" t="s">
        <v>8</v>
      </c>
      <c r="C4" s="4" t="s">
        <v>39</v>
      </c>
      <c r="D4" s="23" t="s">
        <v>1</v>
      </c>
      <c r="E4" s="23" t="s">
        <v>25</v>
      </c>
      <c r="F4" s="5">
        <v>45839</v>
      </c>
      <c r="G4" s="20">
        <f ca="1">IFERROR(IF(OR(A4=_EmptyCell,Tableau1[[#This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-2</v>
      </c>
      <c r="H4" s="11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I4" t="s">
        <v>27</v>
      </c>
      <c r="J4" s="26" t="str">
        <f t="shared" si="0"/>
        <v>mail2@emailtest.com</v>
      </c>
    </row>
    <row r="5" spans="1:10" x14ac:dyDescent="0.25">
      <c r="A5" s="3" t="s">
        <v>45</v>
      </c>
      <c r="B5" s="1" t="s">
        <v>9</v>
      </c>
      <c r="C5" s="1" t="s">
        <v>39</v>
      </c>
      <c r="D5" s="22" t="s">
        <v>1</v>
      </c>
      <c r="E5" s="22" t="s">
        <v>26</v>
      </c>
      <c r="F5" s="2"/>
      <c r="G5" s="19" t="str">
        <f ca="1">IFERROR(IF(OR(A5=_EmptyCell,Tableau1[[#This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/>
      </c>
      <c r="H5" s="14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Données !</v>
      </c>
      <c r="I5" t="s">
        <v>30</v>
      </c>
      <c r="J5" s="26" t="str">
        <f t="shared" si="0"/>
        <v>mail3@emailtest.com</v>
      </c>
    </row>
    <row r="6" spans="1:10" x14ac:dyDescent="0.25">
      <c r="A6" s="3" t="s">
        <v>46</v>
      </c>
      <c r="B6" s="1" t="s">
        <v>10</v>
      </c>
      <c r="C6" s="1" t="s">
        <v>39</v>
      </c>
      <c r="D6" s="22" t="s">
        <v>2</v>
      </c>
      <c r="E6" s="22" t="s">
        <v>25</v>
      </c>
      <c r="F6" s="2">
        <v>45764</v>
      </c>
      <c r="G6" s="19">
        <f ca="1">IFERROR(IF(OR(A6=_EmptyCell,Tableau1[[#This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-77</v>
      </c>
      <c r="H6" s="3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J6" s="31" t="str">
        <f t="shared" si="0"/>
        <v>mail4@emailtest.com</v>
      </c>
    </row>
    <row r="7" spans="1:10" x14ac:dyDescent="0.25">
      <c r="A7" s="3" t="s">
        <v>47</v>
      </c>
      <c r="B7" s="1" t="s">
        <v>11</v>
      </c>
      <c r="C7" s="1" t="s">
        <v>39</v>
      </c>
      <c r="D7" s="22" t="s">
        <v>2</v>
      </c>
      <c r="E7" s="22" t="s">
        <v>25</v>
      </c>
      <c r="F7" s="2">
        <v>45905</v>
      </c>
      <c r="G7" s="19">
        <f ca="1">IFERROR(IF(OR(A7=_EmptyCell,Tableau1[[#This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64</v>
      </c>
      <c r="H7" s="3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OK</v>
      </c>
      <c r="J7" s="31" t="str">
        <f t="shared" si="0"/>
        <v>mail5@emailtest.com</v>
      </c>
    </row>
    <row r="8" spans="1:10" x14ac:dyDescent="0.25">
      <c r="A8" s="3" t="s">
        <v>48</v>
      </c>
      <c r="B8" s="1" t="s">
        <v>12</v>
      </c>
      <c r="C8" s="1" t="s">
        <v>39</v>
      </c>
      <c r="D8" s="22" t="s">
        <v>1</v>
      </c>
      <c r="E8" s="22" t="s">
        <v>25</v>
      </c>
      <c r="F8" s="2">
        <v>45783</v>
      </c>
      <c r="G8" s="19">
        <f ca="1">IFERROR(IF(OR(A8=_EmptyCell,Tableau1[[#This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-58</v>
      </c>
      <c r="H8" s="3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J8" s="31" t="str">
        <f t="shared" si="0"/>
        <v>mail6@emailtest.com</v>
      </c>
    </row>
    <row r="9" spans="1:10" x14ac:dyDescent="0.25">
      <c r="A9" s="3" t="s">
        <v>49</v>
      </c>
      <c r="B9" s="1" t="s">
        <v>13</v>
      </c>
      <c r="C9" s="1" t="s">
        <v>39</v>
      </c>
      <c r="D9" s="22" t="s">
        <v>2</v>
      </c>
      <c r="E9" s="22" t="s">
        <v>26</v>
      </c>
      <c r="F9" s="2"/>
      <c r="G9" s="19" t="str">
        <f ca="1">IFERROR(IF(OR(A9=_EmptyCell,Tableau1[[#This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/>
      </c>
      <c r="H9" s="3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Données !</v>
      </c>
      <c r="I9" t="s">
        <v>29</v>
      </c>
      <c r="J9" s="31" t="str">
        <f t="shared" si="0"/>
        <v>mail7@emailtest.com</v>
      </c>
    </row>
    <row r="10" spans="1:10" x14ac:dyDescent="0.25">
      <c r="A10" s="3" t="s">
        <v>50</v>
      </c>
      <c r="B10" s="1" t="s">
        <v>14</v>
      </c>
      <c r="C10" s="1" t="s">
        <v>39</v>
      </c>
      <c r="D10" s="22" t="s">
        <v>1</v>
      </c>
      <c r="E10" s="22" t="s">
        <v>25</v>
      </c>
      <c r="F10" s="2">
        <v>45839</v>
      </c>
      <c r="G10" s="19">
        <f ca="1">IFERROR(IF(OR(A10=_EmptyCell,Tableau1[[#This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-2</v>
      </c>
      <c r="H10" s="3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I10" t="s">
        <v>27</v>
      </c>
      <c r="J10" s="31" t="str">
        <f t="shared" si="0"/>
        <v>mail8@emailtest.com</v>
      </c>
    </row>
    <row r="11" spans="1:10" x14ac:dyDescent="0.25">
      <c r="A11" s="3" t="s">
        <v>51</v>
      </c>
      <c r="B11" s="1" t="s">
        <v>15</v>
      </c>
      <c r="C11" s="1" t="s">
        <v>39</v>
      </c>
      <c r="D11" s="22" t="s">
        <v>1</v>
      </c>
      <c r="E11" s="22" t="s">
        <v>25</v>
      </c>
      <c r="F11" s="2">
        <v>45839</v>
      </c>
      <c r="G11" s="19">
        <f ca="1">IFERROR(IF(OR(A11=_EmptyCell,Tableau1[[#This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-2</v>
      </c>
      <c r="H11" s="30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Expirée</v>
      </c>
      <c r="I11" t="s">
        <v>27</v>
      </c>
      <c r="J11" s="31" t="str">
        <f t="shared" si="0"/>
        <v>mail9@emailtest.com</v>
      </c>
    </row>
    <row r="12" spans="1:10" x14ac:dyDescent="0.25">
      <c r="A12" s="29" t="s">
        <v>52</v>
      </c>
      <c r="B12" s="4" t="s">
        <v>16</v>
      </c>
      <c r="C12" s="4" t="s">
        <v>39</v>
      </c>
      <c r="D12" s="23" t="s">
        <v>18</v>
      </c>
      <c r="E12" s="23" t="s">
        <v>25</v>
      </c>
      <c r="F12" s="5">
        <v>45920</v>
      </c>
      <c r="G12" s="20">
        <f ca="1">IFERROR(IF(OR(A12=_EmptyCell,Tableau1[[#This Row],[ACF DISPO]]=_EmptyCell,Tableau1[[#This Row],[ACF DISPO]]="NON",Tableau1[[#This Row],[DATE EXPIRATION]]=_EmptyCell),_EmptyCell,IF(Tableau1[[#This Row],[DATE EXPIRATION]]&lt;TODAY(),Tableau1[[#This Row],[DATE EXPIRATION]]-TODAY(),IF(ROUNDUP((YEARFRAC(TODAY(),Tableau1[[#This Row],[DATE EXPIRATION]],1))*365,0)+1=1,0,ROUNDUP((YEARFRAC(TODAY(),Tableau1[[#This Row],[DATE EXPIRATION]],1))*365,0)))),_EmptyCell)</f>
        <v>79</v>
      </c>
      <c r="H12" s="32" t="str">
        <f ca="1">IF(Tableau1[[#This Row],[JOURS RESTANTS]]=_EmptyCell,"Données !",IF(AND(Tableau1[[#This Row],[JOURS RESTANTS]]&gt;0,Tableau1[[#This Row],[JOURS RESTANTS]]&lt;=10),"Caution!",IF(Tableau1[[#This Row],[JOURS RESTANTS]]&gt;10,"OK",IF(Tableau1[[#This Row],[JOURS RESTANTS]]&lt;=0,"Expirée"))))</f>
        <v>OK</v>
      </c>
      <c r="I12" s="33"/>
      <c r="J12" s="34" t="str">
        <f t="shared" si="0"/>
        <v>mail10@emailtest.com</v>
      </c>
    </row>
    <row r="13" spans="1:10" x14ac:dyDescent="0.25">
      <c r="G13" s="21"/>
    </row>
    <row r="14" spans="1:10" x14ac:dyDescent="0.25">
      <c r="G14" s="21"/>
    </row>
    <row r="15" spans="1:10" x14ac:dyDescent="0.25">
      <c r="G15" s="21"/>
    </row>
    <row r="16" spans="1:10" x14ac:dyDescent="0.25">
      <c r="G16" s="21"/>
    </row>
    <row r="17" spans="7:7" x14ac:dyDescent="0.25">
      <c r="G17" s="21"/>
    </row>
    <row r="18" spans="7:7" x14ac:dyDescent="0.25">
      <c r="G18" s="21"/>
    </row>
    <row r="19" spans="7:7" x14ac:dyDescent="0.25">
      <c r="G19" s="21"/>
    </row>
    <row r="20" spans="7:7" x14ac:dyDescent="0.25">
      <c r="G20" s="21"/>
    </row>
    <row r="21" spans="7:7" x14ac:dyDescent="0.25">
      <c r="G21" s="21"/>
    </row>
    <row r="22" spans="7:7" x14ac:dyDescent="0.25">
      <c r="G22" s="21"/>
    </row>
    <row r="23" spans="7:7" x14ac:dyDescent="0.25">
      <c r="G23" s="21"/>
    </row>
    <row r="24" spans="7:7" x14ac:dyDescent="0.25">
      <c r="G24" s="21"/>
    </row>
    <row r="25" spans="7:7" x14ac:dyDescent="0.25">
      <c r="G25" s="21"/>
    </row>
    <row r="26" spans="7:7" x14ac:dyDescent="0.25">
      <c r="G26" s="21"/>
    </row>
    <row r="27" spans="7:7" x14ac:dyDescent="0.25">
      <c r="G27" s="21"/>
    </row>
    <row r="28" spans="7:7" x14ac:dyDescent="0.25">
      <c r="G28" s="21"/>
    </row>
    <row r="29" spans="7:7" x14ac:dyDescent="0.25">
      <c r="G29" s="21"/>
    </row>
    <row r="30" spans="7:7" x14ac:dyDescent="0.25">
      <c r="G30" s="21"/>
    </row>
    <row r="31" spans="7:7" x14ac:dyDescent="0.25">
      <c r="G31" s="21"/>
    </row>
    <row r="32" spans="7:7" x14ac:dyDescent="0.25">
      <c r="G32" s="21"/>
    </row>
    <row r="33" spans="7:7" x14ac:dyDescent="0.25">
      <c r="G33" s="21"/>
    </row>
    <row r="34" spans="7:7" x14ac:dyDescent="0.25">
      <c r="G34" s="21"/>
    </row>
    <row r="35" spans="7:7" x14ac:dyDescent="0.25">
      <c r="G35" s="21"/>
    </row>
    <row r="36" spans="7:7" x14ac:dyDescent="0.25">
      <c r="G36" s="21"/>
    </row>
    <row r="37" spans="7:7" x14ac:dyDescent="0.25">
      <c r="G37" s="21"/>
    </row>
    <row r="38" spans="7:7" x14ac:dyDescent="0.25">
      <c r="G38" s="21"/>
    </row>
    <row r="39" spans="7:7" x14ac:dyDescent="0.25">
      <c r="G39" s="21"/>
    </row>
    <row r="40" spans="7:7" x14ac:dyDescent="0.25">
      <c r="G40" s="21"/>
    </row>
    <row r="41" spans="7:7" x14ac:dyDescent="0.25">
      <c r="G41" s="21"/>
    </row>
    <row r="42" spans="7:7" x14ac:dyDescent="0.25">
      <c r="G42" s="21"/>
    </row>
    <row r="43" spans="7:7" x14ac:dyDescent="0.25">
      <c r="G43" s="21"/>
    </row>
    <row r="44" spans="7:7" x14ac:dyDescent="0.25">
      <c r="G44" s="21"/>
    </row>
    <row r="45" spans="7:7" x14ac:dyDescent="0.25">
      <c r="G45" s="21"/>
    </row>
    <row r="46" spans="7:7" x14ac:dyDescent="0.25">
      <c r="G46" s="21"/>
    </row>
    <row r="47" spans="7:7" x14ac:dyDescent="0.25">
      <c r="G47" s="21"/>
    </row>
    <row r="48" spans="7:7" x14ac:dyDescent="0.25">
      <c r="G48" s="21"/>
    </row>
    <row r="49" spans="7:7" x14ac:dyDescent="0.25">
      <c r="G49" s="21"/>
    </row>
    <row r="50" spans="7:7" x14ac:dyDescent="0.25">
      <c r="G50" s="21"/>
    </row>
    <row r="51" spans="7:7" x14ac:dyDescent="0.25">
      <c r="G51" s="21"/>
    </row>
    <row r="52" spans="7:7" x14ac:dyDescent="0.25">
      <c r="G52" s="21"/>
    </row>
    <row r="53" spans="7:7" x14ac:dyDescent="0.25">
      <c r="G53" s="21"/>
    </row>
    <row r="54" spans="7:7" x14ac:dyDescent="0.25">
      <c r="G54" s="21"/>
    </row>
    <row r="55" spans="7:7" x14ac:dyDescent="0.25">
      <c r="G55" s="21"/>
    </row>
    <row r="56" spans="7:7" x14ac:dyDescent="0.25">
      <c r="G56" s="21"/>
    </row>
    <row r="57" spans="7:7" x14ac:dyDescent="0.25">
      <c r="G57" s="21"/>
    </row>
    <row r="58" spans="7:7" x14ac:dyDescent="0.25">
      <c r="G58" s="21"/>
    </row>
    <row r="59" spans="7:7" x14ac:dyDescent="0.25">
      <c r="G59" s="21"/>
    </row>
    <row r="60" spans="7:7" x14ac:dyDescent="0.25">
      <c r="G60" s="21"/>
    </row>
    <row r="61" spans="7:7" x14ac:dyDescent="0.25">
      <c r="G61" s="21"/>
    </row>
    <row r="62" spans="7:7" x14ac:dyDescent="0.25">
      <c r="G62" s="21"/>
    </row>
    <row r="63" spans="7:7" x14ac:dyDescent="0.25">
      <c r="G63" s="21"/>
    </row>
    <row r="64" spans="7:7" x14ac:dyDescent="0.25">
      <c r="G64" s="21"/>
    </row>
    <row r="65" spans="7:7" x14ac:dyDescent="0.25">
      <c r="G65" s="21"/>
    </row>
    <row r="66" spans="7:7" x14ac:dyDescent="0.25">
      <c r="G66" s="21"/>
    </row>
    <row r="67" spans="7:7" x14ac:dyDescent="0.25">
      <c r="G67" s="21"/>
    </row>
    <row r="68" spans="7:7" x14ac:dyDescent="0.25">
      <c r="G68" s="21"/>
    </row>
    <row r="69" spans="7:7" x14ac:dyDescent="0.25">
      <c r="G69" s="21"/>
    </row>
    <row r="70" spans="7:7" x14ac:dyDescent="0.25">
      <c r="G70" s="21"/>
    </row>
    <row r="71" spans="7:7" x14ac:dyDescent="0.25">
      <c r="G71" s="21"/>
    </row>
    <row r="72" spans="7:7" x14ac:dyDescent="0.25">
      <c r="G72" s="21"/>
    </row>
    <row r="73" spans="7:7" x14ac:dyDescent="0.25">
      <c r="G73" s="21"/>
    </row>
    <row r="74" spans="7:7" x14ac:dyDescent="0.25">
      <c r="G74" s="21"/>
    </row>
    <row r="75" spans="7:7" x14ac:dyDescent="0.25">
      <c r="G75" s="21"/>
    </row>
    <row r="76" spans="7:7" x14ac:dyDescent="0.25">
      <c r="G76" s="21"/>
    </row>
    <row r="77" spans="7:7" x14ac:dyDescent="0.25">
      <c r="G77" s="21"/>
    </row>
    <row r="78" spans="7:7" x14ac:dyDescent="0.25">
      <c r="G78" s="21"/>
    </row>
    <row r="79" spans="7:7" x14ac:dyDescent="0.25">
      <c r="G79" s="21"/>
    </row>
    <row r="80" spans="7:7" x14ac:dyDescent="0.25">
      <c r="G80" s="21"/>
    </row>
    <row r="81" spans="7:7" x14ac:dyDescent="0.25">
      <c r="G81" s="21"/>
    </row>
    <row r="82" spans="7:7" x14ac:dyDescent="0.25">
      <c r="G82" s="21"/>
    </row>
    <row r="83" spans="7:7" x14ac:dyDescent="0.25">
      <c r="G83" s="21"/>
    </row>
    <row r="84" spans="7:7" x14ac:dyDescent="0.25">
      <c r="G84" s="21"/>
    </row>
    <row r="85" spans="7:7" x14ac:dyDescent="0.25">
      <c r="G85" s="21"/>
    </row>
    <row r="86" spans="7:7" x14ac:dyDescent="0.25">
      <c r="G86" s="21"/>
    </row>
    <row r="87" spans="7:7" x14ac:dyDescent="0.25">
      <c r="G87" s="21"/>
    </row>
    <row r="88" spans="7:7" x14ac:dyDescent="0.25">
      <c r="G88" s="21"/>
    </row>
    <row r="89" spans="7:7" x14ac:dyDescent="0.25">
      <c r="G89" s="21"/>
    </row>
    <row r="90" spans="7:7" x14ac:dyDescent="0.25">
      <c r="G90" s="21"/>
    </row>
    <row r="91" spans="7:7" x14ac:dyDescent="0.25">
      <c r="G91" s="21"/>
    </row>
    <row r="92" spans="7:7" x14ac:dyDescent="0.25">
      <c r="G92" s="21"/>
    </row>
    <row r="93" spans="7:7" x14ac:dyDescent="0.25">
      <c r="G93" s="21"/>
    </row>
    <row r="94" spans="7:7" x14ac:dyDescent="0.25">
      <c r="G94" s="21"/>
    </row>
    <row r="95" spans="7:7" x14ac:dyDescent="0.25">
      <c r="G95" s="21"/>
    </row>
    <row r="96" spans="7:7" x14ac:dyDescent="0.25">
      <c r="G96" s="21"/>
    </row>
    <row r="97" spans="7:7" x14ac:dyDescent="0.25">
      <c r="G97" s="21"/>
    </row>
    <row r="98" spans="7:7" x14ac:dyDescent="0.25">
      <c r="G98" s="21"/>
    </row>
    <row r="99" spans="7:7" x14ac:dyDescent="0.25">
      <c r="G99" s="21"/>
    </row>
    <row r="100" spans="7:7" x14ac:dyDescent="0.25">
      <c r="G100" s="21"/>
    </row>
    <row r="101" spans="7:7" x14ac:dyDescent="0.25">
      <c r="G101" s="21"/>
    </row>
    <row r="102" spans="7:7" x14ac:dyDescent="0.25">
      <c r="G102" s="21"/>
    </row>
    <row r="103" spans="7:7" x14ac:dyDescent="0.25">
      <c r="G103" s="21"/>
    </row>
    <row r="104" spans="7:7" x14ac:dyDescent="0.25">
      <c r="G104" s="21"/>
    </row>
    <row r="105" spans="7:7" x14ac:dyDescent="0.25">
      <c r="G105" s="21"/>
    </row>
    <row r="106" spans="7:7" x14ac:dyDescent="0.25">
      <c r="G106" s="21"/>
    </row>
    <row r="107" spans="7:7" x14ac:dyDescent="0.25">
      <c r="G107" s="21"/>
    </row>
    <row r="108" spans="7:7" x14ac:dyDescent="0.25">
      <c r="G108" s="21"/>
    </row>
    <row r="109" spans="7:7" x14ac:dyDescent="0.25">
      <c r="G109" s="21"/>
    </row>
    <row r="110" spans="7:7" x14ac:dyDescent="0.25">
      <c r="G110" s="21"/>
    </row>
    <row r="111" spans="7:7" x14ac:dyDescent="0.25">
      <c r="G111" s="21"/>
    </row>
    <row r="112" spans="7:7" x14ac:dyDescent="0.25">
      <c r="G112" s="21"/>
    </row>
    <row r="113" spans="7:7" x14ac:dyDescent="0.25">
      <c r="G113" s="21"/>
    </row>
    <row r="114" spans="7:7" x14ac:dyDescent="0.25">
      <c r="G114" s="21"/>
    </row>
    <row r="115" spans="7:7" x14ac:dyDescent="0.25">
      <c r="G115" s="21"/>
    </row>
    <row r="116" spans="7:7" x14ac:dyDescent="0.25">
      <c r="G116" s="21"/>
    </row>
    <row r="117" spans="7:7" x14ac:dyDescent="0.25">
      <c r="G117" s="21"/>
    </row>
    <row r="118" spans="7:7" x14ac:dyDescent="0.25">
      <c r="G118" s="21"/>
    </row>
    <row r="119" spans="7:7" x14ac:dyDescent="0.25">
      <c r="G119" s="21"/>
    </row>
    <row r="120" spans="7:7" x14ac:dyDescent="0.25">
      <c r="G120" s="21"/>
    </row>
    <row r="121" spans="7:7" x14ac:dyDescent="0.25">
      <c r="G121" s="21"/>
    </row>
    <row r="122" spans="7:7" x14ac:dyDescent="0.25">
      <c r="G122" s="21"/>
    </row>
    <row r="123" spans="7:7" x14ac:dyDescent="0.25">
      <c r="G123" s="21"/>
    </row>
    <row r="124" spans="7:7" x14ac:dyDescent="0.25">
      <c r="G124" s="21"/>
    </row>
    <row r="125" spans="7:7" x14ac:dyDescent="0.25">
      <c r="G125" s="21"/>
    </row>
    <row r="126" spans="7:7" x14ac:dyDescent="0.25">
      <c r="G126" s="21"/>
    </row>
    <row r="127" spans="7:7" x14ac:dyDescent="0.25">
      <c r="G127" s="21"/>
    </row>
    <row r="128" spans="7:7" x14ac:dyDescent="0.25">
      <c r="G128" s="21"/>
    </row>
    <row r="129" spans="7:7" x14ac:dyDescent="0.25">
      <c r="G129" s="21"/>
    </row>
    <row r="130" spans="7:7" x14ac:dyDescent="0.25">
      <c r="G130" s="21"/>
    </row>
    <row r="131" spans="7:7" x14ac:dyDescent="0.25">
      <c r="G131" s="21"/>
    </row>
    <row r="132" spans="7:7" x14ac:dyDescent="0.25">
      <c r="G132" s="21"/>
    </row>
    <row r="133" spans="7:7" x14ac:dyDescent="0.25">
      <c r="G133" s="21"/>
    </row>
    <row r="134" spans="7:7" x14ac:dyDescent="0.25">
      <c r="G134" s="21"/>
    </row>
    <row r="135" spans="7:7" x14ac:dyDescent="0.25">
      <c r="G135" s="21"/>
    </row>
    <row r="136" spans="7:7" x14ac:dyDescent="0.25">
      <c r="G136" s="21"/>
    </row>
    <row r="137" spans="7:7" x14ac:dyDescent="0.25">
      <c r="G137" s="21"/>
    </row>
    <row r="138" spans="7:7" x14ac:dyDescent="0.25">
      <c r="G138" s="21"/>
    </row>
    <row r="139" spans="7:7" x14ac:dyDescent="0.25">
      <c r="G139" s="21"/>
    </row>
    <row r="140" spans="7:7" x14ac:dyDescent="0.25">
      <c r="G140" s="21"/>
    </row>
    <row r="141" spans="7:7" x14ac:dyDescent="0.25">
      <c r="G141" s="21"/>
    </row>
    <row r="142" spans="7:7" x14ac:dyDescent="0.25">
      <c r="G142" s="21"/>
    </row>
    <row r="143" spans="7:7" x14ac:dyDescent="0.25">
      <c r="G143" s="21"/>
    </row>
    <row r="144" spans="7:7" x14ac:dyDescent="0.25">
      <c r="G144" s="21"/>
    </row>
    <row r="145" spans="7:7" x14ac:dyDescent="0.25">
      <c r="G145" s="21"/>
    </row>
    <row r="146" spans="7:7" x14ac:dyDescent="0.25">
      <c r="G146" s="21"/>
    </row>
    <row r="147" spans="7:7" x14ac:dyDescent="0.25">
      <c r="G147" s="21"/>
    </row>
    <row r="148" spans="7:7" x14ac:dyDescent="0.25">
      <c r="G148" s="21"/>
    </row>
    <row r="149" spans="7:7" x14ac:dyDescent="0.25">
      <c r="G149" s="21"/>
    </row>
    <row r="150" spans="7:7" x14ac:dyDescent="0.25">
      <c r="G150" s="21"/>
    </row>
  </sheetData>
  <mergeCells count="1">
    <mergeCell ref="A1:F1"/>
  </mergeCells>
  <conditionalFormatting sqref="H1:H1048576">
    <cfRule type="containsText" dxfId="3" priority="1" operator="containsText" text="Données">
      <formula>NOT(ISERROR(SEARCH("Données",H1)))</formula>
    </cfRule>
    <cfRule type="containsText" dxfId="2" priority="2" operator="containsText" text="EXPIRée">
      <formula>NOT(ISERROR(SEARCH("EXPIRée",H1)))</formula>
    </cfRule>
    <cfRule type="containsText" dxfId="1" priority="3" operator="containsText" text="Caution">
      <formula>NOT(ISERROR(SEARCH("Caution",H1)))</formula>
    </cfRule>
    <cfRule type="containsText" dxfId="0" priority="4" operator="containsText" text="OK">
      <formula>NOT(ISERROR(SEARCH("OK",H1)))</formula>
    </cfRule>
  </conditionalFormatting>
  <hyperlinks>
    <hyperlink ref="J3" r:id="rId1" display="mail@emailtest.com" xr:uid="{00000000-0004-0000-0100-000000000000}"/>
    <hyperlink ref="J4" r:id="rId2" display="mail2@emailtest.com" xr:uid="{00000000-0004-0000-0100-000001000000}"/>
    <hyperlink ref="J5:J12" r:id="rId3" display="mail2@emailtest.com" xr:uid="{00000000-0004-0000-0100-000002000000}"/>
    <hyperlink ref="J5" r:id="rId4" display="mail3@emailtest.com" xr:uid="{00000000-0004-0000-0100-000003000000}"/>
  </hyperlinks>
  <pageMargins left="0.7" right="0.7" top="0.75" bottom="0.75" header="0.3" footer="0.3"/>
  <pageSetup paperSize="9" scale="61" orientation="portrait" verticalDpi="0" r:id="rId5"/>
  <drawing r:id="rId6"/>
  <tableParts count="1">
    <tablePart r:id="rId7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DATABASE!$A$2:$A$3</xm:f>
          </x14:formula1>
          <xm:sqref>E3:E12</xm:sqref>
        </x14:dataValidation>
        <x14:dataValidation type="list" allowBlank="1" showInputMessage="1" showErrorMessage="1" xr:uid="{00000000-0002-0000-0100-000001000000}">
          <x14:formula1>
            <xm:f>DATABASE!$G$12:$G$15</xm:f>
          </x14:formula1>
          <xm:sqref>D3:D12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2:G15"/>
  <sheetViews>
    <sheetView workbookViewId="0">
      <selection activeCell="D40" sqref="D40"/>
    </sheetView>
  </sheetViews>
  <sheetFormatPr defaultColWidth="9.140625" defaultRowHeight="15" x14ac:dyDescent="0.25"/>
  <cols>
    <col min="7" max="7" width="15" customWidth="1"/>
  </cols>
  <sheetData>
    <row r="2" spans="1:7" x14ac:dyDescent="0.25">
      <c r="A2" t="s">
        <v>25</v>
      </c>
    </row>
    <row r="3" spans="1:7" x14ac:dyDescent="0.25">
      <c r="A3" t="s">
        <v>26</v>
      </c>
    </row>
    <row r="12" spans="1:7" x14ac:dyDescent="0.25">
      <c r="G12" t="s">
        <v>1</v>
      </c>
    </row>
    <row r="13" spans="1:7" x14ac:dyDescent="0.25">
      <c r="G13" t="s">
        <v>2</v>
      </c>
    </row>
    <row r="14" spans="1:7" x14ac:dyDescent="0.25">
      <c r="G14" t="s">
        <v>3</v>
      </c>
    </row>
    <row r="15" spans="1:7" x14ac:dyDescent="0.25">
      <c r="G15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DASHBOARD</vt:lpstr>
      <vt:lpstr>SAISIES</vt:lpstr>
      <vt:lpstr>DATABASE</vt:lpstr>
      <vt:lpstr>SAISIES!Print_Area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2025-07-03T12:12:50Z</dcterms:created>
  <dcterms:modified xsi:type="dcterms:W3CDTF">2025-07-03T12:13:10Z</dcterms:modified>
</cp:coreProperties>
</file>