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7A2975EE-5A5A-4A85-AF34-D17804F39B78}" xr6:coauthVersionLast="47" xr6:coauthVersionMax="47" xr10:uidLastSave="{00000000-0000-0000-0000-000000000000}"/>
  <bookViews>
    <workbookView xWindow="-19320" yWindow="735" windowWidth="19440" windowHeight="15000" xr2:uid="{C498F839-74AB-48DA-B497-99DEEAE7261E}"/>
  </bookViews>
  <sheets>
    <sheet name="DegrouperObjet" sheetId="5" r:id="rId1"/>
    <sheet name="Form1" sheetId="1" r:id="rId2"/>
    <sheet name="Categorie" sheetId="2" r:id="rId3"/>
    <sheet name="TCD" sheetId="3" r:id="rId4"/>
  </sheets>
  <definedNames>
    <definedName name="ExternalData_1" localSheetId="0" hidden="1">DegrouperObjet!$A$1:$K$26</definedName>
  </definedNames>
  <calcPr calcId="191029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 a="1"/>
  <c r="G15" i="2" s="1"/>
  <c r="I23" i="1" a="1"/>
  <c r="I23" i="1" s="1"/>
  <c r="I20" i="1" a="1"/>
  <c r="I20" i="1" s="1"/>
  <c r="I21" i="1" a="1"/>
  <c r="I21" i="1" s="1"/>
  <c r="I22" i="1" a="1"/>
  <c r="I22" i="1" s="1"/>
  <c r="I16" i="1" a="1"/>
  <c r="I16" i="1" s="1"/>
  <c r="I17" i="1" a="1"/>
  <c r="I17" i="1" s="1"/>
  <c r="I18" i="1" a="1"/>
  <c r="I18" i="1" s="1"/>
  <c r="I19" i="1" a="1"/>
  <c r="I19" i="1" s="1"/>
  <c r="I14" i="1" a="1"/>
  <c r="I14" i="1" s="1"/>
  <c r="I15" i="1" a="1"/>
  <c r="I15" i="1" s="1"/>
  <c r="I10" i="1" a="1"/>
  <c r="I10" i="1" s="1"/>
  <c r="I11" i="1" a="1"/>
  <c r="I11" i="1" s="1"/>
  <c r="I12" i="1" a="1"/>
  <c r="I12" i="1" s="1"/>
  <c r="I13" i="1" a="1"/>
  <c r="I13" i="1" s="1"/>
  <c r="I9" i="1" a="1"/>
  <c r="I9" i="1" s="1"/>
  <c r="I7" i="1" a="1"/>
  <c r="I7" i="1" s="1"/>
  <c r="I8" i="1" a="1"/>
  <c r="I8" i="1" s="1"/>
  <c r="I4" i="1" a="1"/>
  <c r="I4" i="1" s="1"/>
  <c r="I5" i="1" a="1"/>
  <c r="I5" i="1" s="1"/>
  <c r="I6" i="1" a="1"/>
  <c r="I6" i="1" s="1"/>
  <c r="I3" i="1" a="1"/>
  <c r="I3" i="1" s="1"/>
  <c r="I2" i="1" a="1"/>
  <c r="I2" i="1" s="1"/>
  <c r="H23" i="1" l="1"/>
  <c r="H22" i="1"/>
  <c r="H21" i="1"/>
  <c r="H20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J23" i="1" l="1"/>
  <c r="J22" i="1"/>
  <c r="J21" i="1"/>
  <c r="J16" i="1"/>
  <c r="J9" i="1"/>
  <c r="J19" i="1"/>
  <c r="J18" i="1"/>
  <c r="J4" i="1"/>
  <c r="J17" i="1"/>
  <c r="J7" i="1"/>
  <c r="J15" i="1"/>
  <c r="J6" i="1"/>
  <c r="J5" i="1"/>
  <c r="J3" i="1"/>
  <c r="J2" i="1"/>
  <c r="G2" i="2" s="1" a="1"/>
  <c r="G2" i="2" s="1"/>
  <c r="J20" i="1"/>
  <c r="J14" i="1"/>
  <c r="J13" i="1"/>
  <c r="J12" i="1"/>
  <c r="J11" i="1"/>
  <c r="J10" i="1"/>
  <c r="J8" i="1"/>
  <c r="D10" i="2" l="1" a="1"/>
  <c r="D10" i="2" s="1"/>
  <c r="E10" i="2" s="1" a="1"/>
  <c r="E10" i="2" s="1"/>
  <c r="D11" i="2" a="1"/>
  <c r="D11" i="2" s="1"/>
  <c r="E11" i="2" s="1" a="1"/>
  <c r="E11" i="2" s="1"/>
  <c r="D12" i="2" a="1"/>
  <c r="D12" i="2" s="1"/>
  <c r="E12" i="2" s="1" a="1"/>
  <c r="E12" i="2" s="1"/>
  <c r="D24" i="2" a="1"/>
  <c r="D24" i="2" s="1"/>
  <c r="E24" i="2" s="1" a="1"/>
  <c r="E24" i="2" s="1"/>
  <c r="D17" i="2" a="1"/>
  <c r="D17" i="2" s="1"/>
  <c r="E17" i="2" s="1" a="1"/>
  <c r="E17" i="2" s="1"/>
  <c r="D18" i="2" a="1"/>
  <c r="D18" i="2" s="1"/>
  <c r="E18" i="2" s="1" a="1"/>
  <c r="E18" i="2" s="1"/>
  <c r="D19" i="2" a="1"/>
  <c r="D19" i="2" s="1"/>
  <c r="E19" i="2" s="1" a="1"/>
  <c r="E19" i="2" s="1"/>
  <c r="D13" i="2" a="1"/>
  <c r="D13" i="2" s="1"/>
  <c r="E13" i="2" s="1" a="1"/>
  <c r="E13" i="2" s="1"/>
  <c r="D25" i="2" a="1"/>
  <c r="D25" i="2" s="1"/>
  <c r="E25" i="2" s="1" a="1"/>
  <c r="E25" i="2" s="1"/>
  <c r="D3" i="2" a="1"/>
  <c r="D3" i="2" s="1"/>
  <c r="E3" i="2" s="1" a="1"/>
  <c r="E3" i="2" s="1"/>
  <c r="D14" i="2" a="1"/>
  <c r="D14" i="2" s="1"/>
  <c r="E14" i="2" s="1" a="1"/>
  <c r="E14" i="2" s="1"/>
  <c r="D26" i="2" a="1"/>
  <c r="D26" i="2" s="1"/>
  <c r="E26" i="2" s="1" a="1"/>
  <c r="E26" i="2" s="1"/>
  <c r="D4" i="2" a="1"/>
  <c r="D4" i="2" s="1"/>
  <c r="E4" i="2" s="1" a="1"/>
  <c r="E4" i="2" s="1"/>
  <c r="D15" i="2" a="1"/>
  <c r="D15" i="2" s="1"/>
  <c r="E15" i="2" s="1" a="1"/>
  <c r="E15" i="2" s="1"/>
  <c r="D16" i="2" a="1"/>
  <c r="D16" i="2" s="1"/>
  <c r="E16" i="2" s="1" a="1"/>
  <c r="E16" i="2" s="1"/>
  <c r="D5" i="2" a="1"/>
  <c r="D5" i="2" s="1"/>
  <c r="E5" i="2" s="1" a="1"/>
  <c r="E5" i="2" s="1"/>
  <c r="D6" i="2" a="1"/>
  <c r="D6" i="2" s="1"/>
  <c r="E6" i="2" s="1" a="1"/>
  <c r="E6" i="2" s="1"/>
  <c r="D7" i="2" a="1"/>
  <c r="D7" i="2" s="1"/>
  <c r="E7" i="2" s="1" a="1"/>
  <c r="E7" i="2" s="1"/>
  <c r="D8" i="2" a="1"/>
  <c r="D8" i="2" s="1"/>
  <c r="E8" i="2" s="1" a="1"/>
  <c r="E8" i="2" s="1"/>
  <c r="D20" i="2" a="1"/>
  <c r="D20" i="2" s="1"/>
  <c r="E20" i="2" s="1" a="1"/>
  <c r="E20" i="2" s="1"/>
  <c r="D9" i="2" a="1"/>
  <c r="D9" i="2" s="1"/>
  <c r="E9" i="2" s="1" a="1"/>
  <c r="E9" i="2" s="1"/>
  <c r="D21" i="2" a="1"/>
  <c r="D21" i="2" s="1"/>
  <c r="E21" i="2" s="1" a="1"/>
  <c r="E21" i="2" s="1"/>
  <c r="D22" i="2" a="1"/>
  <c r="D22" i="2" s="1"/>
  <c r="E22" i="2" s="1" a="1"/>
  <c r="E22" i="2" s="1"/>
  <c r="D23" i="2" a="1"/>
  <c r="D23" i="2" s="1"/>
  <c r="E23" i="2" s="1" a="1"/>
  <c r="E2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5CBBDA-ECF3-4C78-9982-010DC69D91F3}" keepAlive="1" name="Query - DegrouperObjet" description="Connection to the 'DegrouperObjet' query in the workbook." type="5" refreshedVersion="8" background="1" saveData="1">
    <dbPr connection="Provider=Microsoft.Mashup.OleDb.1;Data Source=$Workbook$;Location=DegrouperObjet;Extended Properties=&quot;&quot;" command="SELECT * FROM [DegrouperObjet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<sst xmlns="http://schemas.openxmlformats.org/spreadsheetml/2006/main" count="293" uniqueCount="55">
  <si>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</si>
  <si>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</si>
  <si>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</si>
  <si>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</si>
  <si>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</si>
  <si>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</si>
  <si>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</si>
  <si>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</si>
  <si>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</si>
  <si>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</si>
  <si>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</si>
  <si>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</si>
  <si>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</si>
  <si>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</si>
  <si>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</si>
  <si>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</si>
  <si>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</si>
  <si>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</si>
  <si>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</si>
  <si>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</si>
  <si>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</si>
  <si>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</si>
  <si>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</si>
  <si>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</si>
  <si>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</si>
  <si>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</si>
  <si>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</si>
  <si>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A</t>
  </si>
  <si>
    <t>C</t>
  </si>
  <si>
    <t>B</t>
  </si>
  <si>
    <t>Liste</t>
  </si>
  <si>
    <t>Début réservation</t>
  </si>
  <si>
    <t>Fin réservation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</si>
  <si>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</si>
  <si>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</si>
  <si>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</si>
  <si>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</si>
  <si>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</si>
  <si>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</si>
  <si>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 xml:space="preserve">Lyon </t>
  </si>
  <si>
    <t>Date résa</t>
  </si>
  <si>
    <t xml:space="preserve">Marseille </t>
  </si>
  <si>
    <t xml:space="preserve">Nice </t>
  </si>
  <si>
    <t>Dispo aujourd'hui</t>
  </si>
  <si>
    <t>Objet</t>
  </si>
  <si>
    <t>Validation finale</t>
  </si>
  <si>
    <t>Contrôle des chevauchements</t>
  </si>
  <si>
    <t>Contrôle de la durée
 (&lt;40 j)</t>
  </si>
  <si>
    <t>Intervalle-date</t>
  </si>
  <si>
    <t>Réservation déjà enregistrée</t>
  </si>
  <si>
    <t>Validé</t>
  </si>
  <si>
    <t>Creneau libre</t>
  </si>
  <si>
    <t>Non validé</t>
  </si>
  <si>
    <t>Déjà réservé</t>
  </si>
  <si>
    <t>10;1;2;3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</si>
</sst>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14" fontId="0" fillId="8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9">
    <dxf>
      <numFmt numFmtId="19" formatCode="dd/mm/yyyy"/>
    </dxf>
    <dxf>
      <numFmt numFmtId="19" formatCode="dd/mm/yyyy"/>
    </dxf>
    <dxf>
      <numFmt numFmtId="0" formatCode="General"/>
    </dxf>
    <dxf>
      <numFmt numFmtId="27" formatCode="dd/mm/yyyy\ hh:mm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840.39544699074" createdVersion="8" refreshedVersion="8" minRefreshableVersion="3" recordCount="22" xr:uid="{9A7B617F-8959-4FCB-A6F4-C4C17183AE9C}">
  <cacheSource type="worksheet">
    <worksheetSource name="Tableau1"/>
  </cacheSource>
  <cacheFields count="11">
    <cacheField name="Date résa" numFmtId="164">
      <sharedItems containsSemiMixedTypes="0" containsNonDate="0" containsDate="1" containsString="0" minDate="2025-06-30T10:00:00" maxDate="2025-07-02T00:00:00"/>
    </cacheField>
    <cacheField name="Commune" numFmtId="0">
      <sharedItems/>
    </cacheField>
    <cacheField name="Categorie" numFmtId="0">
      <sharedItems/>
    </cacheField>
    <cacheField name="Objet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30T00:00:00" maxDate="2025-11-15T00:00:00"/>
    </cacheField>
    <cacheField name="Fin réservation" numFmtId="14">
      <sharedItems containsSemiMixedTypes="0" containsNonDate="0" containsDate="1" containsString="0" minDate="2025-07-02T00:00:00" maxDate="2026-01-17T00:00:00"/>
    </cacheField>
    <cacheField name="Intervalle-date" numFmtId="14">
      <sharedItems containsBlank="1" count="17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  <m/>
      </sharedItems>
    </cacheField>
    <cacheField name="Contrôle de la durée_x000a_ (&lt;40 j)" numFmtId="1">
      <sharedItems/>
    </cacheField>
    <cacheField name="Contrôle des chevauchements" numFmtId="0">
      <sharedItems/>
    </cacheField>
    <cacheField name="Validation finale" numFmtId="0">
      <sharedItems count="2">
        <s v="Validé"/>
        <s v="Non validé"/>
      </sharedItems>
    </cacheField>
    <cacheField name="Dispo aujourd'hui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d v="2025-06-30T10:00:00"/>
    <s v="Paris"/>
    <s v="A"/>
    <x v="0"/>
    <d v="2025-07-06T00:00:00"/>
    <d v="2025-07-11T00:00:00"/>
    <x v="0"/>
    <s v="Validé"/>
    <s v="Creneau libre"/>
    <x v="0"/>
    <x v="0"/>
  </r>
  <r>
    <d v="2025-06-30T12:00:00"/>
    <s v="Lyon"/>
    <s v="A"/>
    <x v="0"/>
    <d v="2025-07-07T00:00:00"/>
    <d v="2025-10-12T00:00:00"/>
    <x v="1"/>
    <s v="Non validé"/>
    <s v="Déjà réservé"/>
    <x v="1"/>
    <x v="0"/>
  </r>
  <r>
    <d v="2025-06-30T14:00:00"/>
    <s v="Brest"/>
    <s v="A"/>
    <x v="1"/>
    <d v="2025-11-14T00:00:00"/>
    <d v="2026-01-16T00:00:00"/>
    <x v="2"/>
    <s v="Non validé"/>
    <s v="Creneau libre"/>
    <x v="1"/>
    <x v="0"/>
  </r>
  <r>
    <d v="2025-06-30T14:10:00"/>
    <s v="Lille"/>
    <s v="A"/>
    <x v="2"/>
    <d v="2025-06-30T00:00:00"/>
    <d v="2025-07-11T00:00:00"/>
    <x v="3"/>
    <s v="Validé"/>
    <s v="Creneau libre"/>
    <x v="0"/>
    <x v="0"/>
  </r>
  <r>
    <d v="2025-06-30T14:20:00"/>
    <s v="Strabourg"/>
    <s v="A"/>
    <x v="0"/>
    <d v="2025-07-01T00:00:00"/>
    <d v="2025-07-10T00:00:00"/>
    <x v="4"/>
    <s v="Validé"/>
    <s v="Déjà réservé"/>
    <x v="1"/>
    <x v="0"/>
  </r>
  <r>
    <d v="2025-06-30T16:20:00"/>
    <s v="Lyon"/>
    <s v="B"/>
    <x v="3"/>
    <d v="2025-07-04T00:00:00"/>
    <d v="2025-07-06T00:00:00"/>
    <x v="5"/>
    <s v="Validé"/>
    <s v="Creneau libre"/>
    <x v="0"/>
    <x v="0"/>
  </r>
  <r>
    <d v="2025-06-30T17:20:00"/>
    <s v="Marseille"/>
    <s v="B"/>
    <x v="4"/>
    <d v="2025-07-26T00:00:00"/>
    <d v="2025-08-03T00:00:00"/>
    <x v="6"/>
    <s v="Validé"/>
    <s v="Creneau libre"/>
    <x v="0"/>
    <x v="0"/>
  </r>
  <r>
    <d v="2025-07-01T00:00:00"/>
    <s v="Lyon"/>
    <s v="A"/>
    <x v="2"/>
    <d v="2025-07-01T00:00:00"/>
    <d v="2025-08-04T00:00:00"/>
    <x v="7"/>
    <s v="Validé"/>
    <s v="Déjà réservé"/>
    <x v="1"/>
    <x v="0"/>
  </r>
  <r>
    <d v="2025-07-01T05:00:00"/>
    <s v="Paris"/>
    <s v="C"/>
    <x v="5"/>
    <d v="2025-07-26T00:00:00"/>
    <d v="2025-08-03T00:00:00"/>
    <x v="6"/>
    <s v="Validé"/>
    <s v="Creneau libre"/>
    <x v="0"/>
    <x v="0"/>
  </r>
  <r>
    <d v="2025-07-01T06:00:00"/>
    <s v="Paris"/>
    <s v="B"/>
    <x v="6"/>
    <d v="2025-07-03T00:00:00"/>
    <d v="2025-07-18T00:00:00"/>
    <x v="8"/>
    <s v="Validé"/>
    <s v="Creneau libre"/>
    <x v="0"/>
    <x v="0"/>
  </r>
  <r>
    <d v="2025-07-01T06:10:00"/>
    <s v="Bordeau"/>
    <s v="C"/>
    <x v="7"/>
    <d v="2025-07-01T00:00:00"/>
    <d v="2025-07-05T00:00:00"/>
    <x v="9"/>
    <s v="Validé"/>
    <s v="Creneau libre"/>
    <x v="0"/>
    <x v="0"/>
  </r>
  <r>
    <d v="2025-07-01T06:20:00"/>
    <s v="Strasbourg"/>
    <s v="C"/>
    <x v="5"/>
    <d v="2025-07-02T00:00:00"/>
    <d v="2025-07-06T00:00:00"/>
    <x v="10"/>
    <s v="Validé"/>
    <s v="Déjà réservé"/>
    <x v="1"/>
    <x v="0"/>
  </r>
  <r>
    <d v="2025-07-01T06:25:00"/>
    <s v="Paris"/>
    <s v="C"/>
    <x v="7"/>
    <d v="2025-07-05T00:00:00"/>
    <d v="2025-07-25T00:00:00"/>
    <x v="11"/>
    <s v="Validé"/>
    <s v="Déjà réservé"/>
    <x v="1"/>
    <x v="0"/>
  </r>
  <r>
    <d v="2025-07-01T06:30:00"/>
    <s v="Paris"/>
    <s v="A"/>
    <x v="0"/>
    <d v="2025-07-04T00:00:00"/>
    <d v="2025-07-18T00:00:00"/>
    <x v="12"/>
    <s v="Validé"/>
    <s v="Déjà réservé"/>
    <x v="1"/>
    <x v="0"/>
  </r>
  <r>
    <d v="2025-07-01T06:50:00"/>
    <s v="Marseille"/>
    <s v="A"/>
    <x v="8"/>
    <d v="2025-07-25T00:00:00"/>
    <d v="2025-08-05T00:00:00"/>
    <x v="13"/>
    <s v="Validé"/>
    <s v="Creneau libre"/>
    <x v="0"/>
    <x v="0"/>
  </r>
  <r>
    <d v="2025-07-01T08:00:00"/>
    <s v="Nice"/>
    <s v="C"/>
    <x v="9"/>
    <d v="2025-07-02T00:00:00"/>
    <d v="2025-07-06T00:00:00"/>
    <x v="10"/>
    <s v="Validé"/>
    <s v="Creneau libre"/>
    <x v="0"/>
    <x v="0"/>
  </r>
  <r>
    <d v="2025-07-01T09:00:00"/>
    <s v="Nice"/>
    <s v="C"/>
    <x v="10"/>
    <d v="2025-07-03T00:00:00"/>
    <d v="2025-07-05T00:00:00"/>
    <x v="14"/>
    <s v="Validé"/>
    <s v="Creneau libre"/>
    <x v="0"/>
    <x v="0"/>
  </r>
  <r>
    <d v="2025-07-01T10:00:00"/>
    <s v="Nice"/>
    <s v="C"/>
    <x v="11"/>
    <d v="2025-10-10T00:00:00"/>
    <d v="2025-10-12T00:00:00"/>
    <x v="15"/>
    <s v="Validé"/>
    <s v="Creneau libre"/>
    <x v="0"/>
    <x v="0"/>
  </r>
  <r>
    <d v="2025-07-01T10:30:00"/>
    <s v="Lyon "/>
    <s v="C"/>
    <x v="11"/>
    <d v="2025-10-09T00:00:00"/>
    <d v="2025-10-13T00:00:00"/>
    <x v="16"/>
    <s v="Validé"/>
    <s v="Déjà réservé"/>
    <x v="1"/>
    <x v="0"/>
  </r>
  <r>
    <d v="2025-07-01T10:45:00"/>
    <s v="Paris"/>
    <s v="B"/>
    <x v="6"/>
    <d v="2025-07-01T00:00:00"/>
    <d v="2025-08-30T00:00:00"/>
    <x v="16"/>
    <s v="Non validé"/>
    <s v="Déjà réservé"/>
    <x v="1"/>
    <x v="0"/>
  </r>
  <r>
    <d v="2025-07-01T10:57:00"/>
    <s v="Marseille "/>
    <s v="B"/>
    <x v="6"/>
    <d v="2025-08-25T00:00:00"/>
    <d v="2025-08-27T00:00:00"/>
    <x v="16"/>
    <s v="Validé"/>
    <s v="Déjà réservé"/>
    <x v="1"/>
    <x v="0"/>
  </r>
  <r>
    <d v="2025-07-01T11:00:00"/>
    <s v="Nice "/>
    <s v="B"/>
    <x v="6"/>
    <d v="2025-07-01T00:00:00"/>
    <d v="2025-07-02T00:00:00"/>
    <x v="16"/>
    <s v="Validé"/>
    <s v="Déjà réservé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2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B14" firstHeaderRow="1" firstDataRow="1" firstDataCol="2" rowPageCount="1" colPageCount="1"/>
  <pivotFields count="11">
    <pivotField compact="0" numFmtId="16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7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6"/>
  </rowFields>
  <rowItems count="11">
    <i>
      <x/>
      <x v="7"/>
    </i>
    <i>
      <x v="1"/>
      <x v="12"/>
    </i>
    <i>
      <x v="3"/>
      <x v="15"/>
    </i>
    <i>
      <x v="4"/>
      <x v="4"/>
    </i>
    <i>
      <x v="5"/>
      <x v="13"/>
    </i>
    <i>
      <x v="6"/>
      <x v="3"/>
    </i>
    <i>
      <x v="7"/>
      <x v="9"/>
    </i>
    <i>
      <x v="8"/>
      <x v="13"/>
    </i>
    <i>
      <x v="9"/>
      <x v="1"/>
    </i>
    <i>
      <x v="10"/>
      <x v="2"/>
    </i>
    <i>
      <x v="11"/>
      <x v="10"/>
    </i>
  </rowItems>
  <colItems count="1">
    <i/>
  </colItems>
  <pageFields count="1"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212E529-FAF0-4A1C-A2FD-BA6370037A19}" autoFormatId="16" applyNumberFormats="0" applyBorderFormats="0" applyFontFormats="0" applyPatternFormats="0" applyAlignmentFormats="0" applyWidthHeightFormats="0">
  <queryTableRefresh nextId="20">
    <queryTableFields count="11">
      <queryTableField id="1" name="Date résa" tableColumnId="1"/>
      <queryTableField id="2" name="Commune" tableColumnId="2"/>
      <queryTableField id="3" name="Categorie" tableColumnId="3"/>
      <queryTableField id="4" name="Objet" tableColumnId="4"/>
      <queryTableField id="5" name="Début réservation" tableColumnId="5"/>
      <queryTableField id="6" name="Fin réservation" tableColumnId="6"/>
      <queryTableField id="7" name="Intervalle-date" tableColumnId="7"/>
      <queryTableField id="8" name="Contrôle de la durée_x000a_ (&lt;40 j)" tableColumnId="8"/>
      <queryTableField id="9" name="Contrôle des chevauchements" tableColumnId="9"/>
      <queryTableField id="10" name="Validation finale" tableColumnId="10"/>
      <queryTableField id="11" name="Dispo aujourd'hui" tableColumnId="11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37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0BB6D6-716F-4F72-BEF7-75CDEAF0A57F}" name="DegrouperObjet" displayName="DegrouperObjet" ref="A1:K26" tableType="queryTable" totalsRowShown="0">
  <autoFilter ref="A1:K26" xr:uid="{BE0BB6D6-716F-4F72-BEF7-75CDEAF0A57F}"/>
  <tableColumns count="11">
    <tableColumn id="1" xr3:uid="{0A0EF7A7-F46E-4D7C-9DC0-1B56B7F92882}" uniqueName="1" name="Date résa" queryTableFieldId="1" dataDxfId="3"/>
    <tableColumn id="2" xr3:uid="{5CDAD9E4-1685-4A89-9C41-67163C6802B2}" uniqueName="2" name="Commune" queryTableFieldId="2"/>
    <tableColumn id="3" xr3:uid="{AD21AE94-E5D2-4CB7-AE5E-D14ADA1C3BB8}" uniqueName="3" name="Categorie" queryTableFieldId="3"/>
    <tableColumn id="4" xr3:uid="{E5C4751C-38D1-4C17-AD94-E0F9F0686950}" uniqueName="4" name="Objet" queryTableFieldId="4" dataDxfId="2"/>
    <tableColumn id="5" xr3:uid="{58DF8299-69A6-4CB9-8B8D-3EA419CDA488}" uniqueName="5" name="Début réservation" queryTableFieldId="5" dataDxfId="1"/>
    <tableColumn id="6" xr3:uid="{0E8231FE-0406-4096-9F78-55AD8D23A51E}" uniqueName="6" name="Fin réservation" queryTableFieldId="6" dataDxfId="0"/>
    <tableColumn id="7" xr3:uid="{2AF7E495-7607-49DD-8B2A-EB26BA2BF0BB}" uniqueName="7" name="Intervalle-date" queryTableFieldId="7"/>
    <tableColumn id="8" xr3:uid="{7773C8F0-167F-44DB-BDCC-411100D05E97}" uniqueName="8" name="Contrôle de la durée_x000a_ (&lt;40 j)" queryTableFieldId="8"/>
    <tableColumn id="9" xr3:uid="{9B64229E-946B-405A-9DA9-50F0E69172EE}" uniqueName="9" name="Contrôle des chevauchements" queryTableFieldId="9"/>
    <tableColumn id="10" xr3:uid="{E7C4D667-9CB5-4C4F-996A-0FD9C50B83E3}" uniqueName="10" name="Validation finale" queryTableFieldId="10"/>
    <tableColumn id="11" xr3:uid="{C2E48E01-732E-40E4-A50A-C20E529BEE64}" uniqueName="11" name="Dispo aujourd'hui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K23" totalsRowShown="0" headerRowDxfId="18">
  <autoFilter ref="A1:K23" xr:uid="{0A1424DC-7E08-4B52-AF9F-3231F540CD46}"/>
  <tableColumns count="11">
    <tableColumn id="10" xr3:uid="{BFA4E50A-91D0-475E-AF48-BF5C7DE509FF}" name="Date résa" dataDxfId="17"/>
    <tableColumn id="1" xr3:uid="{74D93F90-DD50-4A3D-A4AC-9378296B1521}" name="Commune"/>
    <tableColumn id="2" xr3:uid="{4615CA91-E790-4D11-A2BA-B2CC0172F1FC}" name="Categorie"/>
    <tableColumn id="3" xr3:uid="{A401D033-063B-4702-8B67-F2C276B18EA9}" name="Objet"/>
    <tableColumn id="4" xr3:uid="{DF095FE2-A5B3-4D95-BEC5-C1A78F5EF935}" name="Début réservation" dataDxfId="16"/>
    <tableColumn id="5" xr3:uid="{985C6270-16B4-49A1-BD27-96FEF81D21E7}" name="Fin réservation" dataDxfId="15"/>
    <tableColumn id="6" xr3:uid="{87C5457A-84E3-4643-968C-CA2874AC5246}" name="Intervalle-date" dataDxfId="14"/>
    <tableColumn id="9" xr3:uid="{02E44ABA-2C03-4498-9A4A-2625916323BF}" name="Contrôle de la durée_x000a_ (&lt;40 j)" dataDxfId="13">
      <calculatedColumnFormula>IF(Tableau1[[#This Row],[Fin réservation]]-Tableau1[[#This Row],[Début réservation]]&lt;40,"Validé","Non validé")</calculatedColumnFormula>
    </tableColumn>
    <tableColumn id="7" xr3:uid="{2609C417-21F5-492C-BD3E-60AA07BA0BC0}" name="Contrôle des chevauchements">
      <calculatedColumnFormula array="1">IF(C2="","",IF(SUMPRODUCT((E2&gt;=E$1:E1)*(E2&lt;=F$1:F1))*SUMPRODUCT(((C$1:C1=C2)*(D$1:D1=D2)))=0,"Creneau libre","Déjà réservé"))</calculatedColumnFormula>
    </tableColumn>
    <tableColumn id="8" xr3:uid="{2ACB1710-8BE4-41A2-8866-339D159120C8}" name="Validation finale" dataDxfId="12">
      <calculatedColumnFormula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calculatedColumnFormula>
    </tableColumn>
    <tableColumn id="11" xr3:uid="{4DC7EE09-2FB8-4BCE-B734-84C1F5FB2B3B}" name="Dispo aujourd'h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E26" totalsRowShown="0" headerRowDxfId="11" dataDxfId="10" tableBorderDxfId="9">
  <autoFilter ref="A2:E26" xr:uid="{2130A83A-5ABC-413B-87B3-CBD7764B9436}"/>
  <tableColumns count="5">
    <tableColumn id="1" xr3:uid="{5F06D417-A7A7-4623-9780-80092FF2BA2D}" name="Categorie" dataDxfId="8"/>
    <tableColumn id="2" xr3:uid="{A23D809D-60C8-4941-BC24-9F7F6DF4FB61}" name="Liste" dataDxfId="7"/>
    <tableColumn id="3" xr3:uid="{B1B1F6C1-9723-48A6-BF6A-B3549B4D4CE2}" name="Réservations déjà enregistrées" dataDxfId="6"/>
    <tableColumn id="4" xr3:uid="{23263DB4-9F4F-49E3-8227-E6E4D124E0BA}" name="Réservation déjà enregistrée" dataDxfId="5">
      <calculatedColumnFormula array="1">_xlfn.LET(_xlpm._data,_xlfn.DROP(_xlfn.ANCHORARRAY($G$2),1),
_xlfn.XLOOKUP(_xlfn.ARRAYTOTEXT(Tableau2[[#This Row],[Categorie]:[Liste]]),_xlfn.BYROW(_xlfn.TAKE(_xlpm._data,,2),_xleta.ARRAYTOTEXT),_xlfn.TAKE(_xlpm._data,,-1),""))</calculatedColumnFormula>
    </tableColumn>
    <tableColumn id="5" xr3:uid="{1A27B7B5-C570-47E4-A9A8-01D16C9C9189}" name="Dispo aujourd'hui" dataDxfId="4">
      <calculatedColumnFormula array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EE29-730D-459C-8846-E5E71F54AEDF}">
  <dimension ref="A1:K26"/>
  <sheetViews>
    <sheetView tabSelected="1" workbookViewId="0">
      <selection activeCell="D21" sqref="D21"/>
    </sheetView>
  </sheetViews>
  <sheetFormatPr defaultRowHeight="15" x14ac:dyDescent="0.25"/>
  <cols>
    <col min="1" max="1" width="15.5703125" bestFit="1" customWidth="1"/>
    <col min="2" max="2" width="12.7109375" bestFit="1" customWidth="1"/>
    <col min="3" max="3" width="12.140625" bestFit="1" customWidth="1"/>
    <col min="4" max="4" width="8.28515625" bestFit="1" customWidth="1"/>
    <col min="5" max="5" width="19.85546875" bestFit="1" customWidth="1"/>
    <col min="6" max="6" width="16.85546875" bestFit="1" customWidth="1"/>
    <col min="7" max="7" width="17.7109375" bestFit="1" customWidth="1"/>
    <col min="8" max="8" width="28.140625" bestFit="1" customWidth="1"/>
    <col min="9" max="9" width="31.42578125" bestFit="1" customWidth="1"/>
    <col min="10" max="10" width="18" bestFit="1" customWidth="1"/>
    <col min="11" max="11" width="19.28515625" bestFit="1" customWidth="1"/>
  </cols>
  <sheetData>
    <row r="1" spans="1:11" x14ac:dyDescent="0.25">
      <c r="A1" t="s">
        <v>40</v>
      </c>
      <c r="B1" t="s">
        <v>16</v>
      </c>
      <c r="C1" t="s">
        <v>26</v>
      </c>
      <c r="D1" t="s">
        <v>44</v>
      </c>
      <c r="E1" t="s">
        <v>31</v>
      </c>
      <c r="F1" t="s">
        <v>32</v>
      </c>
      <c r="G1" t="s">
        <v>48</v>
      </c>
      <c r="H1" t="s">
        <v>47</v>
      </c>
      <c r="I1" t="s">
        <v>46</v>
      </c>
      <c r="J1" t="s">
        <v>45</v>
      </c>
      <c r="K1" t="s">
        <v>43</v>
      </c>
    </row>
    <row r="2" spans="1:11" x14ac:dyDescent="0.25">
      <c r="A2" s="23">
        <v>45838.416666666664</v>
      </c>
      <c r="B2" t="s">
        <v>18</v>
      </c>
      <c r="C2" t="s">
        <v>27</v>
      </c>
      <c r="D2" s="22">
        <v>10</v>
      </c>
      <c r="E2" s="1">
        <v>45844</v>
      </c>
      <c r="F2" s="1">
        <v>45849</v>
      </c>
      <c r="G2" t="s">
        <v>14</v>
      </c>
      <c r="H2" t="s">
        <v>50</v>
      </c>
      <c r="I2" t="s">
        <v>51</v>
      </c>
      <c r="J2" t="s">
        <v>50</v>
      </c>
    </row>
    <row r="3" spans="1:11" x14ac:dyDescent="0.25">
      <c r="A3" s="23">
        <v>45838.416666666664</v>
      </c>
      <c r="B3" t="s">
        <v>18</v>
      </c>
      <c r="C3" t="s">
        <v>27</v>
      </c>
      <c r="D3" s="22">
        <v>1</v>
      </c>
      <c r="E3" s="1">
        <v>45844</v>
      </c>
      <c r="F3" s="1">
        <v>45849</v>
      </c>
      <c r="G3" t="s">
        <v>14</v>
      </c>
      <c r="H3" t="s">
        <v>50</v>
      </c>
      <c r="I3" t="s">
        <v>51</v>
      </c>
      <c r="J3" t="s">
        <v>50</v>
      </c>
    </row>
    <row r="4" spans="1:11" x14ac:dyDescent="0.25">
      <c r="A4" s="23">
        <v>45838.416666666664</v>
      </c>
      <c r="B4" t="s">
        <v>18</v>
      </c>
      <c r="C4" t="s">
        <v>27</v>
      </c>
      <c r="D4" s="22">
        <v>2</v>
      </c>
      <c r="E4" s="1">
        <v>45844</v>
      </c>
      <c r="F4" s="1">
        <v>45849</v>
      </c>
      <c r="G4" t="s">
        <v>14</v>
      </c>
      <c r="H4" t="s">
        <v>50</v>
      </c>
      <c r="I4" t="s">
        <v>51</v>
      </c>
      <c r="J4" t="s">
        <v>50</v>
      </c>
    </row>
    <row r="5" spans="1:11" x14ac:dyDescent="0.25">
      <c r="A5" s="23">
        <v>45838.416666666664</v>
      </c>
      <c r="B5" t="s">
        <v>18</v>
      </c>
      <c r="C5" t="s">
        <v>27</v>
      </c>
      <c r="D5" s="22">
        <v>3</v>
      </c>
      <c r="E5" s="1">
        <v>45844</v>
      </c>
      <c r="F5" s="1">
        <v>45849</v>
      </c>
      <c r="G5" t="s">
        <v>14</v>
      </c>
      <c r="H5" t="s">
        <v>50</v>
      </c>
      <c r="I5" t="s">
        <v>51</v>
      </c>
      <c r="J5" t="s">
        <v>50</v>
      </c>
    </row>
    <row r="6" spans="1:11" x14ac:dyDescent="0.25">
      <c r="A6" s="23">
        <v>45838.5</v>
      </c>
      <c r="B6" t="s">
        <v>17</v>
      </c>
      <c r="C6" t="s">
        <v>27</v>
      </c>
      <c r="D6" s="22">
        <v>10</v>
      </c>
      <c r="E6" s="1">
        <v>45845</v>
      </c>
      <c r="F6" s="1">
        <v>45942</v>
      </c>
      <c r="G6" t="s">
        <v>15</v>
      </c>
      <c r="H6" t="s">
        <v>52</v>
      </c>
      <c r="I6" t="s">
        <v>51</v>
      </c>
      <c r="J6" t="s">
        <v>52</v>
      </c>
    </row>
    <row r="7" spans="1:11" x14ac:dyDescent="0.25">
      <c r="A7" s="23">
        <v>45838.583333333336</v>
      </c>
      <c r="B7" t="s">
        <v>23</v>
      </c>
      <c r="C7" t="s">
        <v>27</v>
      </c>
      <c r="D7" s="22">
        <v>12</v>
      </c>
      <c r="E7" s="1">
        <v>45975</v>
      </c>
      <c r="F7" s="1">
        <v>46038</v>
      </c>
      <c r="G7" t="s">
        <v>11</v>
      </c>
      <c r="H7" t="s">
        <v>52</v>
      </c>
      <c r="I7" t="s">
        <v>51</v>
      </c>
      <c r="J7" t="s">
        <v>52</v>
      </c>
    </row>
    <row r="8" spans="1:11" x14ac:dyDescent="0.25">
      <c r="A8" s="23">
        <v>45838.590277777781</v>
      </c>
      <c r="B8" t="s">
        <v>24</v>
      </c>
      <c r="C8" t="s">
        <v>27</v>
      </c>
      <c r="D8" s="22">
        <v>14</v>
      </c>
      <c r="E8" s="1">
        <v>45838</v>
      </c>
      <c r="F8" s="1">
        <v>45849</v>
      </c>
      <c r="G8" t="s">
        <v>12</v>
      </c>
      <c r="H8" t="s">
        <v>50</v>
      </c>
      <c r="I8" t="s">
        <v>51</v>
      </c>
      <c r="J8" t="s">
        <v>50</v>
      </c>
    </row>
    <row r="9" spans="1:11" x14ac:dyDescent="0.25">
      <c r="A9" s="23">
        <v>45838.597222222219</v>
      </c>
      <c r="B9" t="s">
        <v>25</v>
      </c>
      <c r="C9" t="s">
        <v>27</v>
      </c>
      <c r="D9" s="22">
        <v>10</v>
      </c>
      <c r="E9" s="1">
        <v>45839</v>
      </c>
      <c r="F9" s="1">
        <v>45848</v>
      </c>
      <c r="G9" t="s">
        <v>13</v>
      </c>
      <c r="H9" t="s">
        <v>50</v>
      </c>
      <c r="I9" t="s">
        <v>53</v>
      </c>
      <c r="J9" t="s">
        <v>52</v>
      </c>
    </row>
    <row r="10" spans="1:11" x14ac:dyDescent="0.25">
      <c r="A10" s="23">
        <v>45838.680555555555</v>
      </c>
      <c r="B10" t="s">
        <v>17</v>
      </c>
      <c r="C10" t="s">
        <v>29</v>
      </c>
      <c r="D10" s="22">
        <v>20</v>
      </c>
      <c r="E10" s="1">
        <v>45842</v>
      </c>
      <c r="F10" s="1">
        <v>45844</v>
      </c>
      <c r="G10" t="s">
        <v>0</v>
      </c>
      <c r="H10" t="s">
        <v>50</v>
      </c>
      <c r="I10" t="s">
        <v>51</v>
      </c>
      <c r="J10" t="s">
        <v>50</v>
      </c>
    </row>
    <row r="11" spans="1:11" x14ac:dyDescent="0.25">
      <c r="A11" s="23">
        <v>45838.722222222219</v>
      </c>
      <c r="B11" t="s">
        <v>19</v>
      </c>
      <c r="C11" t="s">
        <v>29</v>
      </c>
      <c r="D11" s="22">
        <v>21</v>
      </c>
      <c r="E11" s="1">
        <v>45864</v>
      </c>
      <c r="F11" s="1">
        <v>45872</v>
      </c>
      <c r="G11" t="s">
        <v>3</v>
      </c>
      <c r="H11" t="s">
        <v>50</v>
      </c>
      <c r="I11" t="s">
        <v>51</v>
      </c>
      <c r="J11" t="s">
        <v>50</v>
      </c>
    </row>
    <row r="12" spans="1:11" x14ac:dyDescent="0.25">
      <c r="A12" s="23">
        <v>45839</v>
      </c>
      <c r="B12" t="s">
        <v>17</v>
      </c>
      <c r="C12" t="s">
        <v>27</v>
      </c>
      <c r="D12" s="22">
        <v>14</v>
      </c>
      <c r="E12" s="1">
        <v>45839</v>
      </c>
      <c r="F12" s="1">
        <v>45873</v>
      </c>
      <c r="G12" t="s">
        <v>4</v>
      </c>
      <c r="H12" t="s">
        <v>50</v>
      </c>
      <c r="I12" t="s">
        <v>53</v>
      </c>
      <c r="J12" t="s">
        <v>52</v>
      </c>
    </row>
    <row r="13" spans="1:11" x14ac:dyDescent="0.25">
      <c r="A13" s="23">
        <v>45839.208333333336</v>
      </c>
      <c r="B13" t="s">
        <v>18</v>
      </c>
      <c r="C13" t="s">
        <v>28</v>
      </c>
      <c r="D13" s="22">
        <v>31</v>
      </c>
      <c r="E13" s="1">
        <v>45864</v>
      </c>
      <c r="F13" s="1">
        <v>45872</v>
      </c>
      <c r="G13" t="s">
        <v>3</v>
      </c>
      <c r="H13" t="s">
        <v>50</v>
      </c>
      <c r="I13" t="s">
        <v>51</v>
      </c>
      <c r="J13" t="s">
        <v>50</v>
      </c>
    </row>
    <row r="14" spans="1:11" x14ac:dyDescent="0.25">
      <c r="A14" s="23">
        <v>45839.25</v>
      </c>
      <c r="B14" t="s">
        <v>18</v>
      </c>
      <c r="C14" t="s">
        <v>29</v>
      </c>
      <c r="D14" s="22">
        <v>22</v>
      </c>
      <c r="E14" s="1">
        <v>45841</v>
      </c>
      <c r="F14" s="1">
        <v>45856</v>
      </c>
      <c r="G14" t="s">
        <v>8</v>
      </c>
      <c r="H14" t="s">
        <v>50</v>
      </c>
      <c r="I14" t="s">
        <v>51</v>
      </c>
      <c r="J14" t="s">
        <v>50</v>
      </c>
    </row>
    <row r="15" spans="1:11" x14ac:dyDescent="0.25">
      <c r="A15" s="23">
        <v>45839.256944444445</v>
      </c>
      <c r="B15" t="s">
        <v>22</v>
      </c>
      <c r="C15" t="s">
        <v>28</v>
      </c>
      <c r="D15" s="22">
        <v>30</v>
      </c>
      <c r="E15" s="1">
        <v>45839</v>
      </c>
      <c r="F15" s="1">
        <v>45843</v>
      </c>
      <c r="G15" t="s">
        <v>10</v>
      </c>
      <c r="H15" t="s">
        <v>50</v>
      </c>
      <c r="I15" t="s">
        <v>51</v>
      </c>
      <c r="J15" t="s">
        <v>50</v>
      </c>
    </row>
    <row r="16" spans="1:11" x14ac:dyDescent="0.25">
      <c r="A16" s="23">
        <v>45839.263888888891</v>
      </c>
      <c r="B16" t="s">
        <v>20</v>
      </c>
      <c r="C16" t="s">
        <v>28</v>
      </c>
      <c r="D16" s="22">
        <v>31</v>
      </c>
      <c r="E16" s="1">
        <v>45840</v>
      </c>
      <c r="F16" s="1">
        <v>45844</v>
      </c>
      <c r="G16" t="s">
        <v>5</v>
      </c>
      <c r="H16" t="s">
        <v>50</v>
      </c>
      <c r="I16" t="s">
        <v>53</v>
      </c>
      <c r="J16" t="s">
        <v>52</v>
      </c>
    </row>
    <row r="17" spans="1:10" x14ac:dyDescent="0.25">
      <c r="A17" s="23">
        <v>45839.267361111109</v>
      </c>
      <c r="B17" t="s">
        <v>18</v>
      </c>
      <c r="C17" t="s">
        <v>28</v>
      </c>
      <c r="D17" s="22">
        <v>30</v>
      </c>
      <c r="E17" s="1">
        <v>45843</v>
      </c>
      <c r="F17" s="1">
        <v>45863</v>
      </c>
      <c r="G17" t="s">
        <v>6</v>
      </c>
      <c r="H17" t="s">
        <v>50</v>
      </c>
      <c r="I17" t="s">
        <v>53</v>
      </c>
      <c r="J17" t="s">
        <v>52</v>
      </c>
    </row>
    <row r="18" spans="1:10" x14ac:dyDescent="0.25">
      <c r="A18" s="23">
        <v>45839.270833333336</v>
      </c>
      <c r="B18" t="s">
        <v>18</v>
      </c>
      <c r="C18" t="s">
        <v>27</v>
      </c>
      <c r="D18" s="22">
        <v>10</v>
      </c>
      <c r="E18" s="1">
        <v>45842</v>
      </c>
      <c r="F18" s="1">
        <v>45856</v>
      </c>
      <c r="G18" t="s">
        <v>1</v>
      </c>
      <c r="H18" t="s">
        <v>50</v>
      </c>
      <c r="I18" t="s">
        <v>53</v>
      </c>
      <c r="J18" t="s">
        <v>52</v>
      </c>
    </row>
    <row r="19" spans="1:10" x14ac:dyDescent="0.25">
      <c r="A19" s="23">
        <v>45839.284722222219</v>
      </c>
      <c r="B19" t="s">
        <v>19</v>
      </c>
      <c r="C19" t="s">
        <v>27</v>
      </c>
      <c r="D19" s="22">
        <v>11</v>
      </c>
      <c r="E19" s="1">
        <v>45863</v>
      </c>
      <c r="F19" s="1">
        <v>45874</v>
      </c>
      <c r="G19" t="s">
        <v>2</v>
      </c>
      <c r="H19" t="s">
        <v>50</v>
      </c>
      <c r="I19" t="s">
        <v>51</v>
      </c>
      <c r="J19" t="s">
        <v>50</v>
      </c>
    </row>
    <row r="20" spans="1:10" x14ac:dyDescent="0.25">
      <c r="A20" s="23">
        <v>45839.333333333336</v>
      </c>
      <c r="B20" t="s">
        <v>21</v>
      </c>
      <c r="C20" t="s">
        <v>28</v>
      </c>
      <c r="D20" s="22">
        <v>33</v>
      </c>
      <c r="E20" s="1">
        <v>45840</v>
      </c>
      <c r="F20" s="1">
        <v>45844</v>
      </c>
      <c r="G20" t="s">
        <v>5</v>
      </c>
      <c r="H20" t="s">
        <v>50</v>
      </c>
      <c r="I20" t="s">
        <v>51</v>
      </c>
      <c r="J20" t="s">
        <v>50</v>
      </c>
    </row>
    <row r="21" spans="1:10" x14ac:dyDescent="0.25">
      <c r="A21" s="23">
        <v>45839.375</v>
      </c>
      <c r="B21" t="s">
        <v>21</v>
      </c>
      <c r="C21" t="s">
        <v>28</v>
      </c>
      <c r="D21" s="22">
        <v>35</v>
      </c>
      <c r="E21" s="1">
        <v>45841</v>
      </c>
      <c r="F21" s="1">
        <v>45843</v>
      </c>
      <c r="G21" t="s">
        <v>7</v>
      </c>
      <c r="H21" t="s">
        <v>50</v>
      </c>
      <c r="I21" t="s">
        <v>51</v>
      </c>
      <c r="J21" t="s">
        <v>50</v>
      </c>
    </row>
    <row r="22" spans="1:10" x14ac:dyDescent="0.25">
      <c r="A22" s="23">
        <v>45839.416666666664</v>
      </c>
      <c r="B22" t="s">
        <v>21</v>
      </c>
      <c r="C22" t="s">
        <v>28</v>
      </c>
      <c r="D22" s="22">
        <v>37</v>
      </c>
      <c r="E22" s="1">
        <v>45940</v>
      </c>
      <c r="F22" s="1">
        <v>45942</v>
      </c>
      <c r="G22" t="s">
        <v>9</v>
      </c>
      <c r="H22" t="s">
        <v>50</v>
      </c>
      <c r="I22" t="s">
        <v>51</v>
      </c>
      <c r="J22" t="s">
        <v>50</v>
      </c>
    </row>
    <row r="23" spans="1:10" x14ac:dyDescent="0.25">
      <c r="A23" s="23">
        <v>45839.4375</v>
      </c>
      <c r="B23" t="s">
        <v>39</v>
      </c>
      <c r="C23" t="s">
        <v>28</v>
      </c>
      <c r="D23" s="22">
        <v>37</v>
      </c>
      <c r="E23" s="1">
        <v>45939</v>
      </c>
      <c r="F23" s="1">
        <v>45943</v>
      </c>
      <c r="H23" t="s">
        <v>50</v>
      </c>
      <c r="I23" t="s">
        <v>53</v>
      </c>
      <c r="J23" t="s">
        <v>52</v>
      </c>
    </row>
    <row r="24" spans="1:10" x14ac:dyDescent="0.25">
      <c r="A24" s="23">
        <v>45839.447916666664</v>
      </c>
      <c r="B24" t="s">
        <v>18</v>
      </c>
      <c r="C24" t="s">
        <v>29</v>
      </c>
      <c r="D24" s="22">
        <v>22</v>
      </c>
      <c r="E24" s="1">
        <v>45839</v>
      </c>
      <c r="F24" s="1">
        <v>45899</v>
      </c>
      <c r="H24" t="s">
        <v>52</v>
      </c>
      <c r="I24" t="s">
        <v>53</v>
      </c>
      <c r="J24" t="s">
        <v>52</v>
      </c>
    </row>
    <row r="25" spans="1:10" x14ac:dyDescent="0.25">
      <c r="A25" s="23">
        <v>45839.456250000003</v>
      </c>
      <c r="B25" t="s">
        <v>41</v>
      </c>
      <c r="C25" t="s">
        <v>29</v>
      </c>
      <c r="D25" s="22">
        <v>22</v>
      </c>
      <c r="E25" s="1">
        <v>45894</v>
      </c>
      <c r="F25" s="1">
        <v>45896</v>
      </c>
      <c r="H25" t="s">
        <v>50</v>
      </c>
      <c r="I25" t="s">
        <v>53</v>
      </c>
      <c r="J25" t="s">
        <v>52</v>
      </c>
    </row>
    <row r="26" spans="1:10" x14ac:dyDescent="0.25">
      <c r="A26" s="23">
        <v>45839.458333333336</v>
      </c>
      <c r="B26" t="s">
        <v>42</v>
      </c>
      <c r="C26" t="s">
        <v>29</v>
      </c>
      <c r="D26" s="22">
        <v>22</v>
      </c>
      <c r="E26" s="1">
        <v>45839</v>
      </c>
      <c r="F26" s="1">
        <v>45840</v>
      </c>
      <c r="H26" t="s">
        <v>50</v>
      </c>
      <c r="I26" t="s">
        <v>53</v>
      </c>
      <c r="J26" t="s"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K23"/>
  <sheetViews>
    <sheetView workbookViewId="0">
      <selection activeCell="F17" sqref="F17"/>
    </sheetView>
  </sheetViews>
  <sheetFormatPr defaultColWidth="11.42578125" defaultRowHeight="15" x14ac:dyDescent="0.25"/>
  <cols>
    <col min="1" max="1" width="16.5703125" customWidth="1"/>
    <col min="2" max="2" width="21.5703125" customWidth="1"/>
    <col min="3" max="3" width="12.7109375" customWidth="1"/>
    <col min="4" max="4" width="7.42578125" bestFit="1" customWidth="1"/>
    <col min="5" max="5" width="19.140625" bestFit="1" customWidth="1"/>
    <col min="6" max="6" width="17.7109375" customWidth="1"/>
    <col min="7" max="7" width="20.5703125" customWidth="1"/>
    <col min="8" max="8" width="21.28515625" customWidth="1"/>
    <col min="9" max="9" width="19.7109375" customWidth="1"/>
    <col min="10" max="10" width="11.7109375" customWidth="1"/>
    <col min="11" max="11" width="16.140625" customWidth="1"/>
  </cols>
  <sheetData>
    <row r="1" spans="1:11" ht="30.75" customHeight="1" x14ac:dyDescent="0.25">
      <c r="A1" s="15" t="s">
        <v>40</v>
      </c>
      <c r="B1" s="10" t="s">
        <v>16</v>
      </c>
      <c r="C1" s="10" t="s">
        <v>26</v>
      </c>
      <c r="D1" s="10" t="s">
        <v>44</v>
      </c>
      <c r="E1" s="15" t="s">
        <v>31</v>
      </c>
      <c r="F1" s="15" t="s">
        <v>32</v>
      </c>
      <c r="G1" s="15" t="s">
        <v>48</v>
      </c>
      <c r="H1" s="18" t="s">
        <v>47</v>
      </c>
      <c r="I1" s="16" t="s">
        <v>46</v>
      </c>
      <c r="J1" s="17" t="s">
        <v>45</v>
      </c>
      <c r="K1" s="20" t="s">
        <v>43</v>
      </c>
    </row>
    <row r="2" spans="1:11" x14ac:dyDescent="0.25">
      <c r="A2" s="14">
        <v>45838.416666666664</v>
      </c>
      <c r="B2" t="s">
        <v>18</v>
      </c>
      <c r="C2" t="s">
        <v>27</v>
      </c>
      <c r="D2" t="s">
        <v>54</v>
      </c>
      <c r="E2" s="1">
        <v>45844</v>
      </c>
      <c r="F2" s="1">
        <v>45849</v>
      </c>
      <c r="G2" s="1" t="s">
        <v>14</v>
      </c>
      <c r="H2" s="2" t="str">
        <f>IF(Tableau1[[#This Row],[Fin réservation]]-Tableau1[[#This Row],[Début réservation]]&lt;40,"Validé","Non validé")</f>
        <v>Validé</v>
      </c>
      <c r="I2" t="str" cm="1">
        <f t="array" ref="I2">IF(C2="","",IF(SUMPRODUCT((E2&gt;=E$1:E1)*(E2&lt;=F$1:F1))*SUMPRODUCT(((C$1:C1=C2)*(D$1:D1=D2)))=0,"Creneau libre","Déjà réservé"))</f>
        <v>Creneau libre</v>
      </c>
      <c r="J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3" spans="1:11" x14ac:dyDescent="0.25">
      <c r="A3" s="14">
        <v>45838.5</v>
      </c>
      <c r="B3" t="s">
        <v>17</v>
      </c>
      <c r="C3" t="s">
        <v>27</v>
      </c>
      <c r="D3">
        <v>10</v>
      </c>
      <c r="E3" s="1">
        <v>45845</v>
      </c>
      <c r="F3" s="1">
        <v>45942</v>
      </c>
      <c r="G3" s="1" t="s">
        <v>15</v>
      </c>
      <c r="H3" s="2" t="str">
        <f>IF(Tableau1[[#This Row],[Fin réservation]]-Tableau1[[#This Row],[Début réservation]]&lt;40,"Validé","Non validé")</f>
        <v>Non validé</v>
      </c>
      <c r="I3" t="str" cm="1">
        <f t="array" ref="I3">IF(C3="","",IF(SUMPRODUCT((E3&gt;=E$1:E2)*(E3&lt;=F$1:F2))*SUMPRODUCT(((C$1:C2=C3)*(D$1:D2=D3)))=0,"Creneau libre","Déjà réservé"))</f>
        <v>Creneau libre</v>
      </c>
      <c r="J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4" spans="1:11" x14ac:dyDescent="0.25">
      <c r="A4" s="14">
        <v>45838.583333333336</v>
      </c>
      <c r="B4" t="s">
        <v>23</v>
      </c>
      <c r="C4" t="s">
        <v>27</v>
      </c>
      <c r="D4">
        <v>12</v>
      </c>
      <c r="E4" s="1">
        <v>45975</v>
      </c>
      <c r="F4" s="1">
        <v>46038</v>
      </c>
      <c r="G4" s="1" t="s">
        <v>11</v>
      </c>
      <c r="H4" s="2" t="str">
        <f>IF(Tableau1[[#This Row],[Fin réservation]]-Tableau1[[#This Row],[Début réservation]]&lt;40,"Validé","Non validé")</f>
        <v>Non validé</v>
      </c>
      <c r="I4" t="str" cm="1">
        <f t="array" ref="I4">IF(C4="","",IF(SUMPRODUCT((E4&gt;=E$1:E3)*(E4&lt;=F$1:F3))*SUMPRODUCT(((C$1:C3=C4)*(D$1:D3=D4)))=0,"Creneau libre","Déjà réservé"))</f>
        <v>Creneau libre</v>
      </c>
      <c r="J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5" spans="1:11" x14ac:dyDescent="0.25">
      <c r="A5" s="14">
        <v>45838.590277777781</v>
      </c>
      <c r="B5" t="s">
        <v>24</v>
      </c>
      <c r="C5" t="s">
        <v>27</v>
      </c>
      <c r="D5">
        <v>14</v>
      </c>
      <c r="E5" s="1">
        <v>45838</v>
      </c>
      <c r="F5" s="1">
        <v>45849</v>
      </c>
      <c r="G5" s="1" t="s">
        <v>12</v>
      </c>
      <c r="H5" s="2" t="str">
        <f>IF(Tableau1[[#This Row],[Fin réservation]]-Tableau1[[#This Row],[Début réservation]]&lt;40,"Validé","Non validé")</f>
        <v>Validé</v>
      </c>
      <c r="I5" t="str" cm="1">
        <f t="array" ref="I5">IF(C5="","",IF(SUMPRODUCT((E5&gt;=E$1:E4)*(E5&lt;=F$1:F4))*SUMPRODUCT(((C$1:C4=C5)*(D$1:D4=D5)))=0,"Creneau libre","Déjà réservé"))</f>
        <v>Creneau libre</v>
      </c>
      <c r="J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6" spans="1:11" x14ac:dyDescent="0.25">
      <c r="A6" s="14">
        <v>45838.597222222219</v>
      </c>
      <c r="B6" t="s">
        <v>25</v>
      </c>
      <c r="C6" t="s">
        <v>27</v>
      </c>
      <c r="D6">
        <v>10</v>
      </c>
      <c r="E6" s="1">
        <v>45839</v>
      </c>
      <c r="F6" s="1">
        <v>45848</v>
      </c>
      <c r="G6" s="1" t="s">
        <v>13</v>
      </c>
      <c r="H6" s="2" t="str">
        <f>IF(Tableau1[[#This Row],[Fin réservation]]-Tableau1[[#This Row],[Début réservation]]&lt;40,"Validé","Non validé")</f>
        <v>Validé</v>
      </c>
      <c r="I6" t="str" cm="1">
        <f t="array" ref="I6">IF(C6="","",IF(SUMPRODUCT((E6&gt;=E$1:E5)*(E6&lt;=F$1:F5))*SUMPRODUCT(((C$1:C5=C6)*(D$1:D5=D6)))=0,"Creneau libre","Déjà réservé"))</f>
        <v>Déjà réservé</v>
      </c>
      <c r="J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7" spans="1:11" x14ac:dyDescent="0.25">
      <c r="A7" s="14">
        <v>45838.680555555555</v>
      </c>
      <c r="B7" t="s">
        <v>17</v>
      </c>
      <c r="C7" t="s">
        <v>29</v>
      </c>
      <c r="D7">
        <v>20</v>
      </c>
      <c r="E7" s="1">
        <v>45842</v>
      </c>
      <c r="F7" s="1">
        <v>45844</v>
      </c>
      <c r="G7" s="1" t="s">
        <v>0</v>
      </c>
      <c r="H7" s="2" t="str">
        <f>IF(Tableau1[[#This Row],[Fin réservation]]-Tableau1[[#This Row],[Début réservation]]&lt;40,"Validé","Non validé")</f>
        <v>Validé</v>
      </c>
      <c r="I7" t="str" cm="1">
        <f t="array" ref="I7">IF(C7="","",IF(SUMPRODUCT((E7&gt;=E$1:E6)*(E7&lt;=F$1:F6))*SUMPRODUCT(((C$1:C6=C7)*(D$1:D6=D7)))=0,"Creneau libre","Déjà réservé"))</f>
        <v>Creneau libre</v>
      </c>
      <c r="J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8" spans="1:11" x14ac:dyDescent="0.25">
      <c r="A8" s="14">
        <v>45838.722222222219</v>
      </c>
      <c r="B8" t="s">
        <v>19</v>
      </c>
      <c r="C8" t="s">
        <v>29</v>
      </c>
      <c r="D8">
        <v>21</v>
      </c>
      <c r="E8" s="1">
        <v>45864</v>
      </c>
      <c r="F8" s="1">
        <v>45872</v>
      </c>
      <c r="G8" s="1" t="s">
        <v>3</v>
      </c>
      <c r="H8" s="2" t="str">
        <f>IF(Tableau1[[#This Row],[Fin réservation]]-Tableau1[[#This Row],[Début réservation]]&lt;40,"Validé","Non validé")</f>
        <v>Validé</v>
      </c>
      <c r="I8" t="str" cm="1">
        <f t="array" ref="I8">IF(C8="","",IF(SUMPRODUCT((E8&gt;=E$1:E7)*(E8&lt;=F$1:F7))*SUMPRODUCT(((C$1:C7=C8)*(D$1:D7=D8)))=0,"Creneau libre","Déjà réservé"))</f>
        <v>Creneau libre</v>
      </c>
      <c r="J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9" spans="1:11" x14ac:dyDescent="0.25">
      <c r="A9" s="14">
        <v>45839</v>
      </c>
      <c r="B9" t="s">
        <v>17</v>
      </c>
      <c r="C9" t="s">
        <v>27</v>
      </c>
      <c r="D9">
        <v>14</v>
      </c>
      <c r="E9" s="1">
        <v>45839</v>
      </c>
      <c r="F9" s="1">
        <v>45873</v>
      </c>
      <c r="G9" s="1" t="s">
        <v>4</v>
      </c>
      <c r="H9" s="2" t="str">
        <f>IF(Tableau1[[#This Row],[Fin réservation]]-Tableau1[[#This Row],[Début réservation]]&lt;40,"Validé","Non validé")</f>
        <v>Validé</v>
      </c>
      <c r="I9" t="str" cm="1">
        <f t="array" ref="I9">IF(C9="","",IF(SUMPRODUCT((E9&gt;=E$1:E8)*(E9&lt;=F$1:F8))*SUMPRODUCT(((C$1:C8=C9)*(D$1:D8=D9)))=0,"Creneau libre","Déjà réservé"))</f>
        <v>Déjà réservé</v>
      </c>
      <c r="J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0" spans="1:11" x14ac:dyDescent="0.25">
      <c r="A10" s="14">
        <v>45839.208333333336</v>
      </c>
      <c r="B10" t="s">
        <v>18</v>
      </c>
      <c r="C10" t="s">
        <v>28</v>
      </c>
      <c r="D10">
        <v>31</v>
      </c>
      <c r="E10" s="1">
        <v>45864</v>
      </c>
      <c r="F10" s="1">
        <v>45872</v>
      </c>
      <c r="G10" s="1" t="s">
        <v>3</v>
      </c>
      <c r="H10" s="2" t="str">
        <f>IF(Tableau1[[#This Row],[Fin réservation]]-Tableau1[[#This Row],[Début réservation]]&lt;40,"Validé","Non validé")</f>
        <v>Validé</v>
      </c>
      <c r="I10" t="str" cm="1">
        <f t="array" ref="I10">IF(C10="","",IF(SUMPRODUCT((E10&gt;=E$1:E9)*(E10&lt;=F$1:F9))*SUMPRODUCT(((C$1:C9=C10)*(D$1:D9=D10)))=0,"Creneau libre","Déjà réservé"))</f>
        <v>Creneau libre</v>
      </c>
      <c r="J1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1" spans="1:11" x14ac:dyDescent="0.25">
      <c r="A11" s="14">
        <v>45839.25</v>
      </c>
      <c r="B11" t="s">
        <v>18</v>
      </c>
      <c r="C11" t="s">
        <v>29</v>
      </c>
      <c r="D11">
        <v>22</v>
      </c>
      <c r="E11" s="1">
        <v>45841</v>
      </c>
      <c r="F11" s="1">
        <v>45856</v>
      </c>
      <c r="G11" s="1" t="s">
        <v>8</v>
      </c>
      <c r="H11" s="2" t="str">
        <f>IF(Tableau1[[#This Row],[Fin réservation]]-Tableau1[[#This Row],[Début réservation]]&lt;40,"Validé","Non validé")</f>
        <v>Validé</v>
      </c>
      <c r="I11" t="str" cm="1">
        <f t="array" ref="I11">IF(C11="","",IF(SUMPRODUCT((E11&gt;=E$1:E10)*(E11&lt;=F$1:F10))*SUMPRODUCT(((C$1:C10=C11)*(D$1:D10=D11)))=0,"Creneau libre","Déjà réservé"))</f>
        <v>Creneau libre</v>
      </c>
      <c r="J1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2" spans="1:11" x14ac:dyDescent="0.25">
      <c r="A12" s="14">
        <v>45839.256944444445</v>
      </c>
      <c r="B12" t="s">
        <v>22</v>
      </c>
      <c r="C12" t="s">
        <v>28</v>
      </c>
      <c r="D12">
        <v>30</v>
      </c>
      <c r="E12" s="1">
        <v>45839</v>
      </c>
      <c r="F12" s="1">
        <v>45843</v>
      </c>
      <c r="G12" s="1" t="s">
        <v>10</v>
      </c>
      <c r="H12" s="2" t="str">
        <f>IF(Tableau1[[#This Row],[Fin réservation]]-Tableau1[[#This Row],[Début réservation]]&lt;40,"Validé","Non validé")</f>
        <v>Validé</v>
      </c>
      <c r="I12" t="str" cm="1">
        <f t="array" ref="I12">IF(C12="","",IF(SUMPRODUCT((E12&gt;=E$1:E11)*(E12&lt;=F$1:F11))*SUMPRODUCT(((C$1:C11=C12)*(D$1:D11=D12)))=0,"Creneau libre","Déjà réservé"))</f>
        <v>Creneau libre</v>
      </c>
      <c r="J1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3" spans="1:11" x14ac:dyDescent="0.25">
      <c r="A13" s="14">
        <v>45839.263888888891</v>
      </c>
      <c r="B13" t="s">
        <v>20</v>
      </c>
      <c r="C13" t="s">
        <v>28</v>
      </c>
      <c r="D13">
        <v>31</v>
      </c>
      <c r="E13" s="1">
        <v>45840</v>
      </c>
      <c r="F13" s="1">
        <v>45844</v>
      </c>
      <c r="G13" s="1" t="s">
        <v>5</v>
      </c>
      <c r="H13" s="2" t="str">
        <f>IF(Tableau1[[#This Row],[Fin réservation]]-Tableau1[[#This Row],[Début réservation]]&lt;40,"Validé","Non validé")</f>
        <v>Validé</v>
      </c>
      <c r="I13" t="str" cm="1">
        <f t="array" ref="I13">IF(C13="","",IF(SUMPRODUCT((E13&gt;=E$1:E12)*(E13&lt;=F$1:F12))*SUMPRODUCT(((C$1:C12=C13)*(D$1:D12=D13)))=0,"Creneau libre","Déjà réservé"))</f>
        <v>Déjà réservé</v>
      </c>
      <c r="J1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4" spans="1:11" x14ac:dyDescent="0.25">
      <c r="A14" s="14">
        <v>45839.267361111109</v>
      </c>
      <c r="B14" t="s">
        <v>18</v>
      </c>
      <c r="C14" t="s">
        <v>28</v>
      </c>
      <c r="D14">
        <v>30</v>
      </c>
      <c r="E14" s="1">
        <v>45843</v>
      </c>
      <c r="F14" s="1">
        <v>45863</v>
      </c>
      <c r="G14" s="1" t="s">
        <v>6</v>
      </c>
      <c r="H14" s="2" t="str">
        <f>IF(Tableau1[[#This Row],[Fin réservation]]-Tableau1[[#This Row],[Début réservation]]&lt;40,"Validé","Non validé")</f>
        <v>Validé</v>
      </c>
      <c r="I14" t="str" cm="1">
        <f t="array" ref="I14">IF(C14="","",IF(SUMPRODUCT((E14&gt;=E$1:E13)*(E14&lt;=F$1:F13))*SUMPRODUCT(((C$1:C13=C14)*(D$1:D13=D14)))=0,"Creneau libre","Déjà réservé"))</f>
        <v>Déjà réservé</v>
      </c>
      <c r="J1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5" spans="1:11" x14ac:dyDescent="0.25">
      <c r="A15" s="14">
        <v>45839.270833333336</v>
      </c>
      <c r="B15" t="s">
        <v>18</v>
      </c>
      <c r="C15" t="s">
        <v>27</v>
      </c>
      <c r="D15">
        <v>10</v>
      </c>
      <c r="E15" s="1">
        <v>45842</v>
      </c>
      <c r="F15" s="1">
        <v>45856</v>
      </c>
      <c r="G15" s="1" t="s">
        <v>1</v>
      </c>
      <c r="H15" s="2" t="str">
        <f>IF(Tableau1[[#This Row],[Fin réservation]]-Tableau1[[#This Row],[Début réservation]]&lt;40,"Validé","Non validé")</f>
        <v>Validé</v>
      </c>
      <c r="I15" t="str" cm="1">
        <f t="array" ref="I15">IF(C15="","",IF(SUMPRODUCT((E15&gt;=E$1:E14)*(E15&lt;=F$1:F14))*SUMPRODUCT(((C$1:C14=C15)*(D$1:D14=D15)))=0,"Creneau libre","Déjà réservé"))</f>
        <v>Déjà réservé</v>
      </c>
      <c r="J1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6" spans="1:11" x14ac:dyDescent="0.25">
      <c r="A16" s="14">
        <v>45839.284722222219</v>
      </c>
      <c r="B16" t="s">
        <v>19</v>
      </c>
      <c r="C16" t="s">
        <v>27</v>
      </c>
      <c r="D16">
        <v>11</v>
      </c>
      <c r="E16" s="1">
        <v>45863</v>
      </c>
      <c r="F16" s="1">
        <v>45874</v>
      </c>
      <c r="G16" s="1" t="s">
        <v>2</v>
      </c>
      <c r="H16" s="2" t="str">
        <f>IF(Tableau1[[#This Row],[Fin réservation]]-Tableau1[[#This Row],[Début réservation]]&lt;40,"Validé","Non validé")</f>
        <v>Validé</v>
      </c>
      <c r="I16" t="str" cm="1">
        <f t="array" ref="I16">IF(C16="","",IF(SUMPRODUCT((E16&gt;=E$1:E15)*(E16&lt;=F$1:F15))*SUMPRODUCT(((C$1:C15=C16)*(D$1:D15=D16)))=0,"Creneau libre","Déjà réservé"))</f>
        <v>Creneau libre</v>
      </c>
      <c r="J1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7" spans="1:10" x14ac:dyDescent="0.25">
      <c r="A17" s="14">
        <v>45839.333333333336</v>
      </c>
      <c r="B17" t="s">
        <v>21</v>
      </c>
      <c r="C17" t="s">
        <v>28</v>
      </c>
      <c r="D17">
        <v>33</v>
      </c>
      <c r="E17" s="1">
        <v>45840</v>
      </c>
      <c r="F17" s="1">
        <v>45844</v>
      </c>
      <c r="G17" s="1" t="s">
        <v>5</v>
      </c>
      <c r="H17" s="2" t="str">
        <f>IF(Tableau1[[#This Row],[Fin réservation]]-Tableau1[[#This Row],[Début réservation]]&lt;40,"Validé","Non validé")</f>
        <v>Validé</v>
      </c>
      <c r="I17" t="str" cm="1">
        <f t="array" ref="I17">IF(C17="","",IF(SUMPRODUCT((E17&gt;=E$1:E16)*(E17&lt;=F$1:F16))*SUMPRODUCT(((C$1:C16=C17)*(D$1:D16=D17)))=0,"Creneau libre","Déjà réservé"))</f>
        <v>Creneau libre</v>
      </c>
      <c r="J1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8" spans="1:10" x14ac:dyDescent="0.25">
      <c r="A18" s="14">
        <v>45839.375</v>
      </c>
      <c r="B18" t="s">
        <v>21</v>
      </c>
      <c r="C18" t="s">
        <v>28</v>
      </c>
      <c r="D18">
        <v>35</v>
      </c>
      <c r="E18" s="1">
        <v>45841</v>
      </c>
      <c r="F18" s="1">
        <v>45843</v>
      </c>
      <c r="G18" s="1" t="s">
        <v>7</v>
      </c>
      <c r="H18" s="2" t="str">
        <f>IF(Tableau1[[#This Row],[Fin réservation]]-Tableau1[[#This Row],[Début réservation]]&lt;40,"Validé","Non validé")</f>
        <v>Validé</v>
      </c>
      <c r="I18" t="str" cm="1">
        <f t="array" ref="I18">IF(C18="","",IF(SUMPRODUCT((E18&gt;=E$1:E17)*(E18&lt;=F$1:F17))*SUMPRODUCT(((C$1:C17=C18)*(D$1:D17=D18)))=0,"Creneau libre","Déjà réservé"))</f>
        <v>Creneau libre</v>
      </c>
      <c r="J1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9" spans="1:10" x14ac:dyDescent="0.25">
      <c r="A19" s="14">
        <v>45839.416666666664</v>
      </c>
      <c r="B19" t="s">
        <v>21</v>
      </c>
      <c r="C19" t="s">
        <v>28</v>
      </c>
      <c r="D19">
        <v>37</v>
      </c>
      <c r="E19" s="1">
        <v>45940</v>
      </c>
      <c r="F19" s="1">
        <v>45942</v>
      </c>
      <c r="G19" s="1" t="s">
        <v>9</v>
      </c>
      <c r="H19" s="2" t="str">
        <f>IF(Tableau1[[#This Row],[Fin réservation]]-Tableau1[[#This Row],[Début réservation]]&lt;40,"Validé","Non validé")</f>
        <v>Validé</v>
      </c>
      <c r="I19" t="str" cm="1">
        <f t="array" ref="I19">IF(C19="","",IF(SUMPRODUCT((E19&gt;=E$1:E18)*(E19&lt;=F$1:F18))*SUMPRODUCT(((C$1:C18=C19)*(D$1:D18=D19)))=0,"Creneau libre","Déjà réservé"))</f>
        <v>Creneau libre</v>
      </c>
      <c r="J1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0" spans="1:10" x14ac:dyDescent="0.25">
      <c r="A20" s="14">
        <v>45839.4375</v>
      </c>
      <c r="B20" t="s">
        <v>39</v>
      </c>
      <c r="C20" t="s">
        <v>28</v>
      </c>
      <c r="D20">
        <v>37</v>
      </c>
      <c r="E20" s="1">
        <v>45939</v>
      </c>
      <c r="F20" s="1">
        <v>45943</v>
      </c>
      <c r="G20" s="1"/>
      <c r="H20" s="2" t="str">
        <f>IF(Tableau1[[#This Row],[Fin réservation]]-Tableau1[[#This Row],[Début réservation]]&lt;40,"Validé","Non validé")</f>
        <v>Validé</v>
      </c>
      <c r="I20" t="str" cm="1">
        <f t="array" ref="I20">IF(C20="","",IF(SUMPRODUCT((E20&gt;=E$1:E19)*(E20&lt;=F$1:F19))*SUMPRODUCT(((C$1:C19=C20)*(D$1:D19=D20)))=0,"Creneau libre","Déjà réservé"))</f>
        <v>Déjà réservé</v>
      </c>
      <c r="J2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1" spans="1:10" x14ac:dyDescent="0.25">
      <c r="A21" s="14">
        <v>45839.447916666664</v>
      </c>
      <c r="B21" t="s">
        <v>18</v>
      </c>
      <c r="C21" t="s">
        <v>29</v>
      </c>
      <c r="D21">
        <v>22</v>
      </c>
      <c r="E21" s="1">
        <v>45839</v>
      </c>
      <c r="F21" s="1">
        <v>45899</v>
      </c>
      <c r="G21" s="1"/>
      <c r="H21" s="2" t="str">
        <f>IF(Tableau1[[#This Row],[Fin réservation]]-Tableau1[[#This Row],[Début réservation]]&lt;40,"Validé","Non validé")</f>
        <v>Non validé</v>
      </c>
      <c r="I21" t="str" cm="1">
        <f t="array" ref="I21">IF(C21="","",IF(SUMPRODUCT((E21&gt;=E$1:E20)*(E21&lt;=F$1:F20))*SUMPRODUCT(((C$1:C20=C21)*(D$1:D20=D21)))=0,"Creneau libre","Déjà réservé"))</f>
        <v>Déjà réservé</v>
      </c>
      <c r="J2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2" spans="1:10" x14ac:dyDescent="0.25">
      <c r="A22" s="14">
        <v>45839.456250000003</v>
      </c>
      <c r="B22" t="s">
        <v>41</v>
      </c>
      <c r="C22" t="s">
        <v>29</v>
      </c>
      <c r="D22">
        <v>22</v>
      </c>
      <c r="E22" s="1">
        <v>45894</v>
      </c>
      <c r="F22" s="1">
        <v>45896</v>
      </c>
      <c r="G22" s="1"/>
      <c r="H22" s="2" t="str">
        <f>IF(Tableau1[[#This Row],[Fin réservation]]-Tableau1[[#This Row],[Début réservation]]&lt;40,"Validé","Non validé")</f>
        <v>Validé</v>
      </c>
      <c r="I22" t="str" cm="1">
        <f t="array" ref="I22">IF(C22="","",IF(SUMPRODUCT((E22&gt;=E$1:E21)*(E22&lt;=F$1:F21))*SUMPRODUCT(((C$1:C21=C22)*(D$1:D21=D22)))=0,"Creneau libre","Déjà réservé"))</f>
        <v>Déjà réservé</v>
      </c>
      <c r="J2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3" spans="1:10" x14ac:dyDescent="0.25">
      <c r="A23" s="14">
        <v>45839.458333333336</v>
      </c>
      <c r="B23" t="s">
        <v>42</v>
      </c>
      <c r="C23" t="s">
        <v>29</v>
      </c>
      <c r="D23">
        <v>22</v>
      </c>
      <c r="E23" s="1">
        <v>45839</v>
      </c>
      <c r="F23" s="1">
        <v>45840</v>
      </c>
      <c r="G23" s="1"/>
      <c r="H23" s="2" t="str">
        <f>IF(Tableau1[[#This Row],[Fin réservation]]-Tableau1[[#This Row],[Début réservation]]&lt;40,"Validé","Non validé")</f>
        <v>Validé</v>
      </c>
      <c r="I23" t="str" cm="1">
        <f t="array" ref="I23">IF(C23="","",IF(SUMPRODUCT((E23&gt;=E$1:E22)*(E23&lt;=F$1:F22))*SUMPRODUCT(((C$1:C22=C23)*(D$1:D22=D23)))=0,"Creneau libre","Déjà réservé"))</f>
        <v>Déjà réservé</v>
      </c>
      <c r="J2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I41"/>
  <sheetViews>
    <sheetView workbookViewId="0">
      <selection activeCell="E3" sqref="E3"/>
    </sheetView>
  </sheetViews>
  <sheetFormatPr defaultColWidth="11.42578125" defaultRowHeight="15" x14ac:dyDescent="0.25"/>
  <cols>
    <col min="1" max="1" width="11.5703125" customWidth="1"/>
    <col min="2" max="2" width="7.28515625" customWidth="1"/>
    <col min="3" max="3" width="23" hidden="1" customWidth="1"/>
    <col min="4" max="4" width="23" customWidth="1"/>
    <col min="5" max="5" width="17.7109375" customWidth="1"/>
    <col min="6" max="6" width="25.28515625" customWidth="1"/>
    <col min="9" max="9" width="70.7109375" customWidth="1"/>
  </cols>
  <sheetData>
    <row r="1" spans="1:9" x14ac:dyDescent="0.25">
      <c r="C1" s="21" t="s">
        <v>38</v>
      </c>
      <c r="D1" s="21"/>
      <c r="E1" s="21"/>
    </row>
    <row r="2" spans="1:9" ht="30" x14ac:dyDescent="0.25">
      <c r="A2" s="12" t="s">
        <v>26</v>
      </c>
      <c r="B2" s="12" t="s">
        <v>30</v>
      </c>
      <c r="C2" s="13" t="s">
        <v>33</v>
      </c>
      <c r="D2" s="13" t="s">
        <v>49</v>
      </c>
      <c r="E2" s="19" t="s">
        <v>43</v>
      </c>
      <c r="G2" s="4" t="str" cm="1">
        <f t="array" ref="G2:I13">_xlfn.GROUPBY(Tableau1[[#All],[Categorie]:[Objet]],Tableau1[[#All],[Intervalle-date]],_xleta.ARRAYTOTEXT,3,0,,Tableau1[Validation finale]="Validé")</f>
        <v>Categorie</v>
      </c>
      <c r="H2" s="4" t="str">
        <v>Objet</v>
      </c>
      <c r="I2" s="4" t="str">
        <v>Intervalle-date</v>
      </c>
    </row>
    <row r="3" spans="1:9" ht="63.6" customHeight="1" x14ac:dyDescent="0.25">
      <c r="A3" s="9" t="s">
        <v>27</v>
      </c>
      <c r="B3" s="9">
        <v>10</v>
      </c>
      <c r="C3" s="10" t="s">
        <v>34</v>
      </c>
      <c r="D3" s="10" t="str" cm="1">
        <f t="array" ref="D3">_xlfn.LET(_xlpm._data,_xlfn.DROP(_xlfn.ANCHORARRAY($G$2),1),
_xlfn.XLOOKUP(_xlfn.ARRAYTOTEXT(Tableau2[[#This Row],[Categorie]:[Liste]]),_xlfn.BYROW(_xlfn.TAKE(_xlpm._data,,2),_xleta.ARRAYTOTEXT),_xlfn.TAKE(_xlpm._data,,-1),""))</f>
        <v/>
      </c>
      <c r="E3" t="str" cm="1">
        <f t="array" aca="1" ref="E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3" t="str">
        <v>A</v>
      </c>
      <c r="H3">
        <v>11</v>
      </c>
      <c r="I3" t="str">
        <v>25/06/25 - 05/07/25</v>
      </c>
    </row>
    <row r="4" spans="1:9" x14ac:dyDescent="0.25">
      <c r="A4" s="9" t="s">
        <v>27</v>
      </c>
      <c r="B4" s="9">
        <v>11</v>
      </c>
      <c r="C4" s="10" t="s">
        <v>2</v>
      </c>
      <c r="D4" s="10" t="str" cm="1">
        <f t="array" ref="D4">_xlfn.LET(_xlpm._data,_xlfn.DROP(_xlfn.ANCHORARRAY($G$2),1),
_xlfn.XLOOKUP(_xlfn.ARRAYTOTEXT(Tableau2[[#This Row],[Categorie]:[Liste]]),_xlfn.BYROW(_xlfn.TAKE(_xlpm._data,,2),_xleta.ARRAYTOTEXT),_xlfn.TAKE(_xlpm._data,,-1),""))</f>
        <v>25/06/25 - 05/07/25</v>
      </c>
      <c r="E4" t="str" cm="1">
        <f t="array" aca="1" ref="E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4" t="str">
        <v>A</v>
      </c>
      <c r="H4">
        <v>14</v>
      </c>
      <c r="I4" t="str">
        <v>27/06/25 - 11/07/25</v>
      </c>
    </row>
    <row r="5" spans="1:9" x14ac:dyDescent="0.25">
      <c r="A5" s="9" t="s">
        <v>27</v>
      </c>
      <c r="B5" s="9">
        <v>12</v>
      </c>
      <c r="C5" s="10" t="s">
        <v>11</v>
      </c>
      <c r="D5" s="10" t="str" cm="1">
        <f t="array" ref="D5">_xlfn.LET(_xlpm._data,_xlfn.DROP(_xlfn.ANCHORARRAY($G$2),1),
_xlfn.XLOOKUP(_xlfn.ARRAYTOTEXT(Tableau2[[#This Row],[Categorie]:[Liste]]),_xlfn.BYROW(_xlfn.TAKE(_xlpm._data,,2),_xleta.ARRAYTOTEXT),_xlfn.TAKE(_xlpm._data,,-1),""))</f>
        <v/>
      </c>
      <c r="E5" t="str" cm="1">
        <f t="array" aca="1" ref="E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5" t="str">
        <v>A</v>
      </c>
      <c r="H5" t="str">
        <v>10;1;2;3</v>
      </c>
      <c r="I5" t="str">
        <v>06/10/25 - 10/10/25</v>
      </c>
    </row>
    <row r="6" spans="1:9" x14ac:dyDescent="0.25">
      <c r="A6" s="9" t="s">
        <v>27</v>
      </c>
      <c r="B6" s="9">
        <v>13</v>
      </c>
      <c r="C6" s="10"/>
      <c r="D6" s="10" t="str" cm="1">
        <f t="array" ref="D6">_xlfn.LET(_xlpm._data,_xlfn.DROP(_xlfn.ANCHORARRAY($G$2),1),
_xlfn.XLOOKUP(_xlfn.ARRAYTOTEXT(Tableau2[[#This Row],[Categorie]:[Liste]]),_xlfn.BYROW(_xlfn.TAKE(_xlpm._data,,2),_xleta.ARRAYTOTEXT),_xlfn.TAKE(_xlpm._data,,-1),""))</f>
        <v/>
      </c>
      <c r="E6" t="str" cm="1">
        <f t="array" aca="1" ref="E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6" t="str">
        <v>B</v>
      </c>
      <c r="H6">
        <v>20</v>
      </c>
      <c r="I6" t="str">
        <v>04/07/25 - 06/07/25</v>
      </c>
    </row>
    <row r="7" spans="1:9" ht="30" x14ac:dyDescent="0.25">
      <c r="A7" s="9" t="s">
        <v>27</v>
      </c>
      <c r="B7" s="9">
        <v>14</v>
      </c>
      <c r="C7" s="10" t="s">
        <v>35</v>
      </c>
      <c r="D7" s="10" t="str" cm="1">
        <f t="array" ref="D7">_xlfn.LET(_xlpm._data,_xlfn.DROP(_xlfn.ANCHORARRAY($G$2),1),
_xlfn.XLOOKUP(_xlfn.ARRAYTOTEXT(Tableau2[[#This Row],[Categorie]:[Liste]]),_xlfn.BYROW(_xlfn.TAKE(_xlpm._data,,2),_xleta.ARRAYTOTEXT),_xlfn.TAKE(_xlpm._data,,-1),""))</f>
        <v>27/06/25 - 11/07/25</v>
      </c>
      <c r="E7" t="str" cm="1">
        <f t="array" aca="1" ref="E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7" t="str">
        <v>B</v>
      </c>
      <c r="H7">
        <v>21</v>
      </c>
      <c r="I7" t="str">
        <v>26/06/25 - 03/07/25</v>
      </c>
    </row>
    <row r="8" spans="1:9" x14ac:dyDescent="0.25">
      <c r="A8" s="9" t="s">
        <v>27</v>
      </c>
      <c r="B8" s="9">
        <v>15</v>
      </c>
      <c r="C8" s="10"/>
      <c r="D8" s="10" t="str" cm="1">
        <f t="array" ref="D8">_xlfn.LET(_xlpm._data,_xlfn.DROP(_xlfn.ANCHORARRAY($G$2),1),
_xlfn.XLOOKUP(_xlfn.ARRAYTOTEXT(Tableau2[[#This Row],[Categorie]:[Liste]]),_xlfn.BYROW(_xlfn.TAKE(_xlpm._data,,2),_xleta.ARRAYTOTEXT),_xlfn.TAKE(_xlpm._data,,-1),""))</f>
        <v/>
      </c>
      <c r="E8" t="str" cm="1">
        <f t="array" aca="1" ref="E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8" t="str">
        <v>B</v>
      </c>
      <c r="H8">
        <v>22</v>
      </c>
      <c r="I8" t="str">
        <v>03/07/25 - 18/07/25</v>
      </c>
    </row>
    <row r="9" spans="1:9" x14ac:dyDescent="0.25">
      <c r="A9" s="9" t="s">
        <v>27</v>
      </c>
      <c r="B9" s="9">
        <v>16</v>
      </c>
      <c r="C9" s="10"/>
      <c r="D9" s="10" t="str" cm="1">
        <f t="array" ref="D9">_xlfn.LET(_xlpm._data,_xlfn.DROP(_xlfn.ANCHORARRAY($G$2),1),
_xlfn.XLOOKUP(_xlfn.ARRAYTOTEXT(Tableau2[[#This Row],[Categorie]:[Liste]]),_xlfn.BYROW(_xlfn.TAKE(_xlpm._data,,2),_xleta.ARRAYTOTEXT),_xlfn.TAKE(_xlpm._data,,-1),""))</f>
        <v/>
      </c>
      <c r="E9" t="str" cm="1">
        <f t="array" aca="1" ref="E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9" t="str">
        <v>C</v>
      </c>
      <c r="H9">
        <v>30</v>
      </c>
      <c r="I9" t="str">
        <v>10/07/25 - 05/07/25</v>
      </c>
    </row>
    <row r="10" spans="1:9" x14ac:dyDescent="0.25">
      <c r="A10" s="9" t="s">
        <v>27</v>
      </c>
      <c r="B10" s="9">
        <v>17</v>
      </c>
      <c r="C10" s="10"/>
      <c r="D10" s="10" t="str" cm="1">
        <f t="array" ref="D10">_xlfn.LET(_xlpm._data,_xlfn.DROP(_xlfn.ANCHORARRAY($G$2),1),
_xlfn.XLOOKUP(_xlfn.ARRAYTOTEXT(Tableau2[[#This Row],[Categorie]:[Liste]]),_xlfn.BYROW(_xlfn.TAKE(_xlpm._data,,2),_xleta.ARRAYTOTEXT),_xlfn.TAKE(_xlpm._data,,-1),""))</f>
        <v/>
      </c>
      <c r="E10" t="str" cm="1">
        <f t="array" aca="1" ref="E1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0" t="str">
        <v>C</v>
      </c>
      <c r="H10">
        <v>31</v>
      </c>
      <c r="I10" t="str">
        <v>26/06/25 - 03/07/25</v>
      </c>
    </row>
    <row r="11" spans="1:9" x14ac:dyDescent="0.25">
      <c r="A11" s="9" t="s">
        <v>29</v>
      </c>
      <c r="B11" s="9">
        <v>20</v>
      </c>
      <c r="C11" s="10" t="s">
        <v>0</v>
      </c>
      <c r="D11" s="10" t="str" cm="1">
        <f t="array" ref="D11">_xlfn.LET(_xlpm._data,_xlfn.DROP(_xlfn.ANCHORARRAY($G$2),1),
_xlfn.XLOOKUP(_xlfn.ARRAYTOTEXT(Tableau2[[#This Row],[Categorie]:[Liste]]),_xlfn.BYROW(_xlfn.TAKE(_xlpm._data,,2),_xleta.ARRAYTOTEXT),_xlfn.TAKE(_xlpm._data,,-1),""))</f>
        <v>04/07/25 - 06/07/25</v>
      </c>
      <c r="E11" t="str" cm="1">
        <f t="array" aca="1" ref="E1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1" t="str">
        <v>C</v>
      </c>
      <c r="H11">
        <v>33</v>
      </c>
      <c r="I11" t="str">
        <v>02/07/25 - 06/07/25</v>
      </c>
    </row>
    <row r="12" spans="1:9" x14ac:dyDescent="0.25">
      <c r="A12" s="9" t="s">
        <v>29</v>
      </c>
      <c r="B12" s="9">
        <v>21</v>
      </c>
      <c r="C12" s="10" t="s">
        <v>3</v>
      </c>
      <c r="D12" s="10" t="str" cm="1">
        <f t="array" ref="D12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12" t="str" cm="1">
        <f t="array" aca="1" ref="E1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12" t="str">
        <v>C</v>
      </c>
      <c r="H12">
        <v>35</v>
      </c>
      <c r="I12" t="str">
        <v>03/07/25 - 05/07/25</v>
      </c>
    </row>
    <row r="13" spans="1:9" x14ac:dyDescent="0.25">
      <c r="A13" s="9" t="s">
        <v>29</v>
      </c>
      <c r="B13" s="9">
        <v>22</v>
      </c>
      <c r="C13" s="10" t="s">
        <v>8</v>
      </c>
      <c r="D13" s="10" t="str" cm="1">
        <f t="array" ref="D13">_xlfn.LET(_xlpm._data,_xlfn.DROP(_xlfn.ANCHORARRAY($G$2),1),
_xlfn.XLOOKUP(_xlfn.ARRAYTOTEXT(Tableau2[[#This Row],[Categorie]:[Liste]]),_xlfn.BYROW(_xlfn.TAKE(_xlpm._data,,2),_xleta.ARRAYTOTEXT),_xlfn.TAKE(_xlpm._data,,-1),""))</f>
        <v>03/07/25 - 18/07/25</v>
      </c>
      <c r="E13" t="str" cm="1">
        <f t="array" aca="1" ref="E1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13" t="str">
        <v>C</v>
      </c>
      <c r="H13">
        <v>37</v>
      </c>
      <c r="I13" t="str">
        <v>10/10/25 - 12/09/25</v>
      </c>
    </row>
    <row r="14" spans="1:9" x14ac:dyDescent="0.25">
      <c r="A14" s="9" t="s">
        <v>29</v>
      </c>
      <c r="B14" s="9">
        <v>23</v>
      </c>
      <c r="C14" s="10"/>
      <c r="D14" s="10" t="str" cm="1">
        <f t="array" ref="D14">_xlfn.LET(_xlpm._data,_xlfn.DROP(_xlfn.ANCHORARRAY($G$2),1),
_xlfn.XLOOKUP(_xlfn.ARRAYTOTEXT(Tableau2[[#This Row],[Categorie]:[Liste]]),_xlfn.BYROW(_xlfn.TAKE(_xlpm._data,,2),_xleta.ARRAYTOTEXT),_xlfn.TAKE(_xlpm._data,,-1),""))</f>
        <v/>
      </c>
      <c r="E14" t="str" cm="1">
        <f t="array" aca="1" ref="E1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5" spans="1:9" x14ac:dyDescent="0.25">
      <c r="A15" s="9" t="s">
        <v>29</v>
      </c>
      <c r="B15" s="9">
        <v>24</v>
      </c>
      <c r="C15" s="10"/>
      <c r="D15" s="10" t="str" cm="1">
        <f t="array" ref="D15">_xlfn.LET(_xlpm._data,_xlfn.DROP(_xlfn.ANCHORARRAY($G$2),1),
_xlfn.XLOOKUP(_xlfn.ARRAYTOTEXT(Tableau2[[#This Row],[Categorie]:[Liste]]),_xlfn.BYROW(_xlfn.TAKE(_xlpm._data,,2),_xleta.ARRAYTOTEXT),_xlfn.TAKE(_xlpm._data,,-1),""))</f>
        <v/>
      </c>
      <c r="E15" t="str" cm="1">
        <f t="array" aca="1" ref="E1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5" t="e" cm="1" vm="1">
        <f t="array" ref="G15">_xlfn.GROUPBY(Tableau1[#All],Form1!C2:D23,Form1!K2:K23)</f>
        <v>#VALUE!</v>
      </c>
    </row>
    <row r="16" spans="1:9" x14ac:dyDescent="0.25">
      <c r="A16" s="9" t="s">
        <v>29</v>
      </c>
      <c r="B16" s="9">
        <v>25</v>
      </c>
      <c r="C16" s="10"/>
      <c r="D16" s="10" t="str" cm="1">
        <f t="array" ref="D16">_xlfn.LET(_xlpm._data,_xlfn.DROP(_xlfn.ANCHORARRAY($G$2),1),
_xlfn.XLOOKUP(_xlfn.ARRAYTOTEXT(Tableau2[[#This Row],[Categorie]:[Liste]]),_xlfn.BYROW(_xlfn.TAKE(_xlpm._data,,2),_xleta.ARRAYTOTEXT),_xlfn.TAKE(_xlpm._data,,-1),""))</f>
        <v/>
      </c>
      <c r="E16" t="str" cm="1">
        <f t="array" aca="1" ref="E1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7" spans="1:5" x14ac:dyDescent="0.25">
      <c r="A17" s="9" t="s">
        <v>29</v>
      </c>
      <c r="B17" s="9">
        <v>26</v>
      </c>
      <c r="C17" s="10"/>
      <c r="D17" s="10" t="str" cm="1">
        <f t="array" ref="D17">_xlfn.LET(_xlpm._data,_xlfn.DROP(_xlfn.ANCHORARRAY($G$2),1),
_xlfn.XLOOKUP(_xlfn.ARRAYTOTEXT(Tableau2[[#This Row],[Categorie]:[Liste]]),_xlfn.BYROW(_xlfn.TAKE(_xlpm._data,,2),_xleta.ARRAYTOTEXT),_xlfn.TAKE(_xlpm._data,,-1),""))</f>
        <v/>
      </c>
      <c r="E17" t="str" cm="1">
        <f t="array" aca="1" ref="E1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8" spans="1:5" x14ac:dyDescent="0.25">
      <c r="A18" s="9" t="s">
        <v>29</v>
      </c>
      <c r="B18" s="9">
        <v>27</v>
      </c>
      <c r="C18" s="10"/>
      <c r="D18" s="10" t="str" cm="1">
        <f t="array" ref="D18">_xlfn.LET(_xlpm._data,_xlfn.DROP(_xlfn.ANCHORARRAY($G$2),1),
_xlfn.XLOOKUP(_xlfn.ARRAYTOTEXT(Tableau2[[#This Row],[Categorie]:[Liste]]),_xlfn.BYROW(_xlfn.TAKE(_xlpm._data,,2),_xleta.ARRAYTOTEXT),_xlfn.TAKE(_xlpm._data,,-1),""))</f>
        <v/>
      </c>
      <c r="E18" t="str" cm="1">
        <f t="array" aca="1" ref="E1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9" spans="1:5" ht="30" x14ac:dyDescent="0.25">
      <c r="A19" s="9" t="s">
        <v>28</v>
      </c>
      <c r="B19" s="9">
        <v>30</v>
      </c>
      <c r="C19" s="10" t="s">
        <v>36</v>
      </c>
      <c r="D19" s="10" t="str" cm="1">
        <f t="array" ref="D19">_xlfn.LET(_xlpm._data,_xlfn.DROP(_xlfn.ANCHORARRAY($G$2),1),
_xlfn.XLOOKUP(_xlfn.ARRAYTOTEXT(Tableau2[[#This Row],[Categorie]:[Liste]]),_xlfn.BYROW(_xlfn.TAKE(_xlpm._data,,2),_xleta.ARRAYTOTEXT),_xlfn.TAKE(_xlpm._data,,-1),""))</f>
        <v>10/07/25 - 05/07/25</v>
      </c>
      <c r="E19" t="str" cm="1">
        <f t="array" aca="1" ref="E1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0" spans="1:5" ht="30" x14ac:dyDescent="0.25">
      <c r="A20" s="9" t="s">
        <v>28</v>
      </c>
      <c r="B20" s="9">
        <v>31</v>
      </c>
      <c r="C20" s="10" t="s">
        <v>37</v>
      </c>
      <c r="D20" s="10" t="str" cm="1">
        <f t="array" ref="D20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20" t="str" cm="1">
        <f t="array" aca="1" ref="E2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1" spans="1:5" x14ac:dyDescent="0.25">
      <c r="A21" s="9" t="s">
        <v>28</v>
      </c>
      <c r="B21" s="9">
        <v>32</v>
      </c>
      <c r="C21" s="10"/>
      <c r="D21" s="10" t="str" cm="1">
        <f t="array" ref="D21">_xlfn.LET(_xlpm._data,_xlfn.DROP(_xlfn.ANCHORARRAY($G$2),1),
_xlfn.XLOOKUP(_xlfn.ARRAYTOTEXT(Tableau2[[#This Row],[Categorie]:[Liste]]),_xlfn.BYROW(_xlfn.TAKE(_xlpm._data,,2),_xleta.ARRAYTOTEXT),_xlfn.TAKE(_xlpm._data,,-1),""))</f>
        <v/>
      </c>
      <c r="E21" t="str" cm="1">
        <f t="array" aca="1" ref="E2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2" spans="1:5" x14ac:dyDescent="0.25">
      <c r="A22" s="9" t="s">
        <v>28</v>
      </c>
      <c r="B22" s="9">
        <v>33</v>
      </c>
      <c r="C22" s="11" t="s">
        <v>5</v>
      </c>
      <c r="D22" s="11" t="str" cm="1">
        <f t="array" ref="D22">_xlfn.LET(_xlpm._data,_xlfn.DROP(_xlfn.ANCHORARRAY($G$2),1),
_xlfn.XLOOKUP(_xlfn.ARRAYTOTEXT(Tableau2[[#This Row],[Categorie]:[Liste]]),_xlfn.BYROW(_xlfn.TAKE(_xlpm._data,,2),_xleta.ARRAYTOTEXT),_xlfn.TAKE(_xlpm._data,,-1),""))</f>
        <v>02/07/25 - 06/07/25</v>
      </c>
      <c r="E22" t="str" cm="1">
        <f t="array" aca="1" ref="E2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3" spans="1:5" x14ac:dyDescent="0.25">
      <c r="A23" s="9" t="s">
        <v>28</v>
      </c>
      <c r="B23" s="9">
        <v>34</v>
      </c>
      <c r="C23" s="11"/>
      <c r="D23" s="11" t="str" cm="1">
        <f t="array" ref="D23">_xlfn.LET(_xlpm._data,_xlfn.DROP(_xlfn.ANCHORARRAY($G$2),1),
_xlfn.XLOOKUP(_xlfn.ARRAYTOTEXT(Tableau2[[#This Row],[Categorie]:[Liste]]),_xlfn.BYROW(_xlfn.TAKE(_xlpm._data,,2),_xleta.ARRAYTOTEXT),_xlfn.TAKE(_xlpm._data,,-1),""))</f>
        <v/>
      </c>
      <c r="E23" t="str" cm="1">
        <f t="array" aca="1" ref="E2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4" spans="1:5" x14ac:dyDescent="0.25">
      <c r="A24" s="9" t="s">
        <v>28</v>
      </c>
      <c r="B24" s="9">
        <v>35</v>
      </c>
      <c r="C24" s="11" t="s">
        <v>7</v>
      </c>
      <c r="D24" s="11" t="str" cm="1">
        <f t="array" ref="D24">_xlfn.LET(_xlpm._data,_xlfn.DROP(_xlfn.ANCHORARRAY($G$2),1),
_xlfn.XLOOKUP(_xlfn.ARRAYTOTEXT(Tableau2[[#This Row],[Categorie]:[Liste]]),_xlfn.BYROW(_xlfn.TAKE(_xlpm._data,,2),_xleta.ARRAYTOTEXT),_xlfn.TAKE(_xlpm._data,,-1),""))</f>
        <v>03/07/25 - 05/07/25</v>
      </c>
      <c r="E24" t="str" cm="1">
        <f t="array" aca="1" ref="E2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5" spans="1:5" x14ac:dyDescent="0.25">
      <c r="A25" s="9" t="s">
        <v>28</v>
      </c>
      <c r="B25" s="9">
        <v>36</v>
      </c>
      <c r="C25" s="11"/>
      <c r="D25" s="11" t="str" cm="1">
        <f t="array" ref="D25">_xlfn.LET(_xlpm._data,_xlfn.DROP(_xlfn.ANCHORARRAY($G$2),1),
_xlfn.XLOOKUP(_xlfn.ARRAYTOTEXT(Tableau2[[#This Row],[Categorie]:[Liste]]),_xlfn.BYROW(_xlfn.TAKE(_xlpm._data,,2),_xleta.ARRAYTOTEXT),_xlfn.TAKE(_xlpm._data,,-1),""))</f>
        <v/>
      </c>
      <c r="E25" t="str" cm="1">
        <f t="array" aca="1" ref="E2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6" spans="1:5" x14ac:dyDescent="0.25">
      <c r="A26" s="9" t="s">
        <v>28</v>
      </c>
      <c r="B26" s="9">
        <v>37</v>
      </c>
      <c r="C26" s="11" t="s">
        <v>9</v>
      </c>
      <c r="D26" s="11" t="str" cm="1">
        <f t="array" ref="D26">_xlfn.LET(_xlpm._data,_xlfn.DROP(_xlfn.ANCHORARRAY($G$2),1),
_xlfn.XLOOKUP(_xlfn.ARRAYTOTEXT(Tableau2[[#This Row],[Categorie]:[Liste]]),_xlfn.BYROW(_xlfn.TAKE(_xlpm._data,,2),_xleta.ARRAYTOTEXT),_xlfn.TAKE(_xlpm._data,,-1),""))</f>
        <v>10/10/25 - 12/09/25</v>
      </c>
      <c r="E26" t="str" cm="1">
        <f t="array" aca="1" ref="E2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37" spans="7:8" x14ac:dyDescent="0.25">
      <c r="G37" s="7" t="s">
        <v>28</v>
      </c>
      <c r="H37" s="8">
        <v>13</v>
      </c>
    </row>
    <row r="38" spans="7:8" x14ac:dyDescent="0.25">
      <c r="G38" s="5" t="s">
        <v>28</v>
      </c>
      <c r="H38" s="6">
        <v>14</v>
      </c>
    </row>
    <row r="39" spans="7:8" x14ac:dyDescent="0.25">
      <c r="G39" s="7" t="s">
        <v>28</v>
      </c>
      <c r="H39" s="8">
        <v>15</v>
      </c>
    </row>
    <row r="40" spans="7:8" x14ac:dyDescent="0.25">
      <c r="G40" s="5" t="s">
        <v>28</v>
      </c>
      <c r="H40" s="6">
        <v>16</v>
      </c>
    </row>
    <row r="41" spans="7:8" x14ac:dyDescent="0.25">
      <c r="G41" s="7" t="s">
        <v>28</v>
      </c>
      <c r="H41" s="8">
        <v>17</v>
      </c>
    </row>
  </sheetData>
  <mergeCells count="1">
    <mergeCell ref="C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1:B14"/>
  <sheetViews>
    <sheetView workbookViewId="0">
      <selection activeCell="A3" sqref="A3"/>
    </sheetView>
  </sheetViews>
  <sheetFormatPr defaultColWidth="11.42578125" defaultRowHeight="15" x14ac:dyDescent="0.25"/>
  <cols>
    <col min="1" max="1" width="11.7109375" bestFit="1" customWidth="1"/>
    <col min="2" max="2" width="17.140625" bestFit="1" customWidth="1"/>
    <col min="3" max="3" width="17.85546875" bestFit="1" customWidth="1"/>
  </cols>
  <sheetData>
    <row r="1" spans="1:2" x14ac:dyDescent="0.25">
      <c r="A1" s="3" t="s">
        <v>45</v>
      </c>
      <c r="B1" t="s">
        <v>50</v>
      </c>
    </row>
    <row r="3" spans="1:2" x14ac:dyDescent="0.25">
      <c r="A3" s="3" t="s">
        <v>44</v>
      </c>
      <c r="B3" s="3" t="s">
        <v>48</v>
      </c>
    </row>
    <row r="4" spans="1:2" x14ac:dyDescent="0.25">
      <c r="A4">
        <v>10</v>
      </c>
      <c r="B4" t="s">
        <v>14</v>
      </c>
    </row>
    <row r="5" spans="1:2" x14ac:dyDescent="0.25">
      <c r="A5">
        <v>11</v>
      </c>
      <c r="B5" t="s">
        <v>2</v>
      </c>
    </row>
    <row r="6" spans="1:2" x14ac:dyDescent="0.25">
      <c r="A6">
        <v>14</v>
      </c>
      <c r="B6" t="s">
        <v>12</v>
      </c>
    </row>
    <row r="7" spans="1:2" x14ac:dyDescent="0.25">
      <c r="A7">
        <v>20</v>
      </c>
      <c r="B7" t="s">
        <v>0</v>
      </c>
    </row>
    <row r="8" spans="1:2" x14ac:dyDescent="0.25">
      <c r="A8">
        <v>21</v>
      </c>
      <c r="B8" t="s">
        <v>3</v>
      </c>
    </row>
    <row r="9" spans="1:2" x14ac:dyDescent="0.25">
      <c r="A9">
        <v>22</v>
      </c>
      <c r="B9" t="s">
        <v>8</v>
      </c>
    </row>
    <row r="10" spans="1:2" x14ac:dyDescent="0.25">
      <c r="A10">
        <v>30</v>
      </c>
      <c r="B10" t="s">
        <v>10</v>
      </c>
    </row>
    <row r="11" spans="1:2" x14ac:dyDescent="0.25">
      <c r="A11">
        <v>31</v>
      </c>
      <c r="B11" t="s">
        <v>3</v>
      </c>
    </row>
    <row r="12" spans="1:2" x14ac:dyDescent="0.25">
      <c r="A12">
        <v>33</v>
      </c>
      <c r="B12" t="s">
        <v>5</v>
      </c>
    </row>
    <row r="13" spans="1:2" x14ac:dyDescent="0.25">
      <c r="A13">
        <v>35</v>
      </c>
      <c r="B13" t="s">
        <v>7</v>
      </c>
    </row>
    <row r="14" spans="1:2" x14ac:dyDescent="0.25">
      <c r="A14">
        <v>37</v>
      </c>
      <c r="B14" t="s">
        <v>9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3B0E96-2F5C-4DF7-A220-644B4352DE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DegrouperObjet</vt:lpstr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2025-07-03T09:03:10Z</dcterms:modified>
</cp:coreProperties>
</file>