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filterPrivacy="1" defaultThemeVersion="166925"/>
  <xr:revisionPtr revIDLastSave="0" documentId="13_ncr:1_{DE9FEA62-1B00-4A58-BA2F-65AB4C436ECA}" xr6:coauthVersionLast="47" xr6:coauthVersionMax="47" xr10:uidLastSave="{00000000-0000-0000-0000-000000000000}"/>
  <bookViews>
    <workbookView xWindow="-19320" yWindow="735" windowWidth="19440" windowHeight="15000" xr2:uid="{49EF7C93-3677-40E2-8D52-E175F0263DC2}"/>
  </bookViews>
  <sheets>
    <sheet name="Débit par bassin" sheetId="1" r:id="rId1"/>
  </sheets>
  <externalReferences>
    <externalReference r:id="rId2"/>
  </externalReferences>
  <definedNames>
    <definedName name="AvailHead1">'[1]debit plaque à jets '!$C$14</definedName>
    <definedName name="AvailHead2">'[1]debit plaque à jets '!$C$15</definedName>
    <definedName name="AvailHead3">'[1]debit plaque à jets '!$C$16</definedName>
    <definedName name="DynHeadReq1">'[1]debit plaque à jets '!$D$14</definedName>
    <definedName name="DynHeadReq2">'[1]debit plaque à jets '!$D$15</definedName>
    <definedName name="DynHeadReq3">'[1]debit plaque à jets '!$D$16</definedName>
    <definedName name="Flow_rate_per_hole1">'[1]debit plaque à jets '!$F$14</definedName>
    <definedName name="Flow_rate_per_hole2">'[1]debit plaque à jets '!$F$15</definedName>
    <definedName name="Flow_rate_per_hole3">'[1]debit plaque à jets '!$F$16</definedName>
    <definedName name="FPArea">'[1]debit plaque à jets '!$C$9</definedName>
    <definedName name="FPDiam">'[1]debit plaque à jets '!$D$9</definedName>
    <definedName name="HoleDiam">'[1]debit plaque à jets '!$F$9</definedName>
    <definedName name="Holes_needed1">'[1]debit plaque à jets '!$G$14</definedName>
    <definedName name="Holes_needed2">'[1]debit plaque à jets '!$G$15</definedName>
    <definedName name="Holes_needed3">'[1]debit plaque à jets '!$G$16</definedName>
    <definedName name="TotFlowReq">'[1]debit plaque à jets '!$E$9</definedName>
    <definedName name="VCreat1">'[1]debit plaque à jets '!$E$14</definedName>
    <definedName name="Vcreat2">'[1]debit plaque à jets '!$E$15</definedName>
    <definedName name="Vcreat3">'[1]debit plaque à jets '!$E$16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0" i="1" l="1"/>
  <c r="C20" i="1" s="1"/>
  <c r="B16" i="1"/>
  <c r="C9" i="1" l="1"/>
  <c r="B17" i="1" s="1"/>
</calcChain>
</file>

<file path=xl/sharedStrings.xml><?xml version="1.0" encoding="utf-8"?>
<sst xmlns="http://schemas.openxmlformats.org/spreadsheetml/2006/main" count="41" uniqueCount="37">
  <si>
    <t>l/s</t>
  </si>
  <si>
    <t xml:space="preserve">Plateforme </t>
  </si>
  <si>
    <t>Débit (l/s)</t>
  </si>
  <si>
    <t xml:space="preserve">Mesure </t>
  </si>
  <si>
    <t>→ Mesure du débit d'eau de la plateforme :</t>
  </si>
  <si>
    <t>mm</t>
  </si>
  <si>
    <t xml:space="preserve">Nb de jets Ouverts </t>
  </si>
  <si>
    <t>→ Mesure du rendement en oxygénation de la plateforme :</t>
  </si>
  <si>
    <t xml:space="preserve">mg/l </t>
  </si>
  <si>
    <t xml:space="preserve">[O2] Entrée plateforme </t>
  </si>
  <si>
    <t xml:space="preserve">[O2] Sortie plateforme </t>
  </si>
  <si>
    <t xml:space="preserve">Diamètre des jets </t>
  </si>
  <si>
    <t>jets</t>
  </si>
  <si>
    <t xml:space="preserve">Gain </t>
  </si>
  <si>
    <t>Débit oxygéné</t>
  </si>
  <si>
    <t xml:space="preserve">Rendement plateforme </t>
  </si>
  <si>
    <t xml:space="preserve">Apport O2 Injecté </t>
  </si>
  <si>
    <t>l/min</t>
  </si>
  <si>
    <t xml:space="preserve">Information fonctionnement fichier Excel </t>
  </si>
  <si>
    <t>ne remplir que les cases en bleu</t>
  </si>
  <si>
    <t>JR24</t>
  </si>
  <si>
    <t>←</t>
  </si>
  <si>
    <t>↑</t>
  </si>
  <si>
    <t xml:space="preserve">Informations pour la bonne lecture du débitlitre </t>
  </si>
  <si>
    <t>←lecture Apport O2 injecté (l/min)</t>
  </si>
  <si>
    <t>Z fil d'eau</t>
  </si>
  <si>
    <t xml:space="preserve">Infos plateforme </t>
  </si>
  <si>
    <t>Débit - Rendement : Plateforme à Jets Colleville:</t>
  </si>
  <si>
    <t>débit 150 l/s  - 17 jets</t>
  </si>
  <si>
    <t>Pression Hydrau 0,85 m</t>
  </si>
  <si>
    <t>Seuil</t>
  </si>
  <si>
    <t>Commentaire</t>
  </si>
  <si>
    <t>com1</t>
  </si>
  <si>
    <t>com2</t>
  </si>
  <si>
    <t>com3</t>
  </si>
  <si>
    <t>com4</t>
  </si>
  <si>
    <t>com5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</si>
</sst>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"/>
    <numFmt numFmtId="165" formatCode="0.000"/>
  </numFmts>
  <fonts count="2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16"/>
      <color theme="1"/>
      <name val="Calibri"/>
      <family val="2"/>
    </font>
    <font>
      <b/>
      <i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theme="1"/>
      <name val="Calibri"/>
      <family val="2"/>
    </font>
    <font>
      <b/>
      <sz val="12"/>
      <color rgb="FF00B0F0"/>
      <name val="Calibri"/>
      <family val="2"/>
    </font>
    <font>
      <b/>
      <sz val="16"/>
      <color rgb="FF00B0F0"/>
      <name val="Calibri"/>
      <family val="2"/>
    </font>
    <font>
      <b/>
      <sz val="14"/>
      <color rgb="FF00B0F0"/>
      <name val="Calibri"/>
      <family val="2"/>
    </font>
    <font>
      <sz val="14"/>
      <color theme="1"/>
      <name val="Calibri"/>
      <family val="2"/>
      <scheme val="minor"/>
    </font>
    <font>
      <b/>
      <sz val="18"/>
      <color rgb="FF00B0F0"/>
      <name val="Calibri"/>
      <family val="2"/>
    </font>
    <font>
      <sz val="12"/>
      <color rgb="FF00B0F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20" fillId="0" borderId="0" applyFont="0" applyFill="0" applyBorder="0" applyAlignment="0" applyProtection="0"/>
  </cellStyleXfs>
  <cellXfs count="83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/>
    <xf numFmtId="0" fontId="2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0" fontId="5" fillId="0" borderId="0" xfId="0" applyFont="1"/>
    <xf numFmtId="0" fontId="4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165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 wrapText="1"/>
    </xf>
    <xf numFmtId="164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5" xfId="0" applyBorder="1"/>
    <xf numFmtId="0" fontId="0" fillId="0" borderId="8" xfId="0" applyBorder="1" applyAlignment="1">
      <alignment horizontal="center"/>
    </xf>
    <xf numFmtId="0" fontId="0" fillId="0" borderId="4" xfId="0" applyBorder="1"/>
    <xf numFmtId="0" fontId="0" fillId="0" borderId="8" xfId="0" applyBorder="1"/>
    <xf numFmtId="0" fontId="0" fillId="0" borderId="9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2" fillId="0" borderId="6" xfId="0" applyFont="1" applyBorder="1"/>
    <xf numFmtId="0" fontId="0" fillId="0" borderId="11" xfId="0" applyBorder="1"/>
    <xf numFmtId="0" fontId="3" fillId="0" borderId="0" xfId="0" applyFont="1" applyAlignment="1">
      <alignment vertical="center" wrapText="1"/>
    </xf>
    <xf numFmtId="0" fontId="0" fillId="0" borderId="4" xfId="0" applyBorder="1" applyAlignment="1">
      <alignment horizontal="center"/>
    </xf>
    <xf numFmtId="0" fontId="0" fillId="0" borderId="10" xfId="0" applyBorder="1"/>
    <xf numFmtId="0" fontId="0" fillId="0" borderId="0" xfId="0" applyAlignment="1">
      <alignment horizontal="left"/>
    </xf>
    <xf numFmtId="0" fontId="12" fillId="0" borderId="0" xfId="0" applyFont="1" applyAlignment="1">
      <alignment horizontal="center"/>
    </xf>
    <xf numFmtId="0" fontId="0" fillId="3" borderId="4" xfId="0" applyFill="1" applyBorder="1"/>
    <xf numFmtId="0" fontId="0" fillId="3" borderId="1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0" xfId="0" applyFill="1"/>
    <xf numFmtId="0" fontId="0" fillId="3" borderId="7" xfId="0" applyFill="1" applyBorder="1"/>
    <xf numFmtId="0" fontId="3" fillId="3" borderId="6" xfId="0" applyFont="1" applyFill="1" applyBorder="1"/>
    <xf numFmtId="0" fontId="3" fillId="3" borderId="0" xfId="0" applyFont="1" applyFill="1"/>
    <xf numFmtId="0" fontId="11" fillId="3" borderId="0" xfId="0" applyFont="1" applyFill="1"/>
    <xf numFmtId="0" fontId="2" fillId="3" borderId="6" xfId="0" applyFont="1" applyFill="1" applyBorder="1"/>
    <xf numFmtId="0" fontId="2" fillId="3" borderId="0" xfId="0" applyFont="1" applyFill="1"/>
    <xf numFmtId="0" fontId="0" fillId="3" borderId="6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0" applyFont="1" applyFill="1" applyAlignment="1">
      <alignment vertical="center" wrapText="1"/>
    </xf>
    <xf numFmtId="0" fontId="1" fillId="3" borderId="6" xfId="0" applyFont="1" applyFill="1" applyBorder="1" applyAlignment="1">
      <alignment horizontal="center"/>
    </xf>
    <xf numFmtId="2" fontId="1" fillId="3" borderId="0" xfId="0" applyNumberFormat="1" applyFont="1" applyFill="1" applyAlignment="1">
      <alignment horizontal="center"/>
    </xf>
    <xf numFmtId="0" fontId="0" fillId="3" borderId="8" xfId="0" applyFill="1" applyBorder="1" applyAlignment="1">
      <alignment horizontal="center"/>
    </xf>
    <xf numFmtId="2" fontId="1" fillId="3" borderId="11" xfId="0" applyNumberFormat="1" applyFont="1" applyFill="1" applyBorder="1" applyAlignment="1">
      <alignment horizontal="center"/>
    </xf>
    <xf numFmtId="0" fontId="3" fillId="3" borderId="11" xfId="0" applyFont="1" applyFill="1" applyBorder="1" applyAlignment="1">
      <alignment vertical="center" wrapText="1"/>
    </xf>
    <xf numFmtId="0" fontId="0" fillId="3" borderId="11" xfId="0" applyFill="1" applyBorder="1"/>
    <xf numFmtId="0" fontId="0" fillId="3" borderId="9" xfId="0" applyFill="1" applyBorder="1"/>
    <xf numFmtId="0" fontId="13" fillId="0" borderId="0" xfId="0" applyFont="1"/>
    <xf numFmtId="0" fontId="6" fillId="0" borderId="12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4" fillId="0" borderId="7" xfId="0" applyFont="1" applyBorder="1"/>
    <xf numFmtId="0" fontId="15" fillId="0" borderId="7" xfId="0" applyFont="1" applyBorder="1"/>
    <xf numFmtId="0" fontId="16" fillId="0" borderId="0" xfId="0" applyFont="1"/>
    <xf numFmtId="0" fontId="17" fillId="0" borderId="10" xfId="0" applyFont="1" applyBorder="1" applyProtection="1">
      <protection locked="0"/>
    </xf>
    <xf numFmtId="0" fontId="17" fillId="0" borderId="11" xfId="0" applyFont="1" applyBorder="1" applyProtection="1">
      <protection locked="0"/>
    </xf>
    <xf numFmtId="0" fontId="17" fillId="0" borderId="11" xfId="0" applyFont="1" applyBorder="1" applyAlignment="1" applyProtection="1">
      <alignment horizontal="center"/>
      <protection locked="0"/>
    </xf>
    <xf numFmtId="1" fontId="18" fillId="0" borderId="9" xfId="0" applyNumberFormat="1" applyFont="1" applyBorder="1" applyAlignment="1">
      <alignment horizontal="center"/>
    </xf>
    <xf numFmtId="0" fontId="17" fillId="0" borderId="0" xfId="0" applyFont="1" applyAlignment="1" applyProtection="1">
      <alignment horizontal="center"/>
      <protection locked="0"/>
    </xf>
    <xf numFmtId="0" fontId="18" fillId="0" borderId="0" xfId="0" applyFont="1" applyAlignment="1">
      <alignment horizontal="center"/>
    </xf>
    <xf numFmtId="1" fontId="18" fillId="0" borderId="0" xfId="0" applyNumberFormat="1" applyFont="1" applyAlignment="1">
      <alignment horizontal="center"/>
    </xf>
    <xf numFmtId="9" fontId="19" fillId="2" borderId="11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0" fillId="0" borderId="8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0" fillId="0" borderId="0" xfId="0" applyAlignment="1">
      <alignment horizontal="left" vertical="center" wrapText="1"/>
    </xf>
    <xf numFmtId="0" fontId="9" fillId="0" borderId="4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9" fontId="0" fillId="0" borderId="0" xfId="1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157426</xdr:colOff>
      <xdr:row>42</xdr:row>
      <xdr:rowOff>86933</xdr:rowOff>
    </xdr:from>
    <xdr:to>
      <xdr:col>5</xdr:col>
      <xdr:colOff>817458</xdr:colOff>
      <xdr:row>53</xdr:row>
      <xdr:rowOff>171450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DE386F7-7185-2877-0D3C-3120E04963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55707" y="9623839"/>
          <a:ext cx="1683970" cy="218001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tilisateur\Desktop\Fichiers%20Calcul%20Divers\D&#233;bit%20plaque%20&#224;%20jets%20(plate%20formes%20&#224;%20jets).xlsx" TargetMode="External"/><Relationship Id="rId1" Type="http://schemas.openxmlformats.org/officeDocument/2006/relationships/externalLinkPath" Target="/Users/Utilisateur/Desktop/Fichiers%20Calcul%20Divers/D&#233;bit%20plaque%20&#224;%20jets%20(plate%20formes%20&#224;%20jet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ebit plaque à jets "/>
      <sheetName val="Design PAJ Circulaire"/>
      <sheetName val="Design RAS PAJ Rectangulaire"/>
      <sheetName val="Design RAS PAJ CIRCULAIRE "/>
      <sheetName val="Méthode directe "/>
      <sheetName val="rendement plateforme "/>
    </sheetNames>
    <sheetDataSet>
      <sheetData sheetId="0">
        <row r="9">
          <cell r="C9">
            <v>33.182093750000007</v>
          </cell>
          <cell r="D9">
            <v>78</v>
          </cell>
          <cell r="E9">
            <v>1319</v>
          </cell>
          <cell r="F9">
            <v>2.2799999999999998</v>
          </cell>
        </row>
        <row r="14">
          <cell r="C14">
            <v>59</v>
          </cell>
          <cell r="D14">
            <v>5.8</v>
          </cell>
          <cell r="E14">
            <v>7.3886368176402142</v>
          </cell>
          <cell r="F14">
            <v>94.018921875907964</v>
          </cell>
          <cell r="G14">
            <v>14.029090885990998</v>
          </cell>
        </row>
        <row r="15">
          <cell r="C15">
            <v>59</v>
          </cell>
          <cell r="D15">
            <v>5.8</v>
          </cell>
          <cell r="E15">
            <v>7.3886368176402142</v>
          </cell>
          <cell r="F15">
            <v>94.018921875907964</v>
          </cell>
          <cell r="G15">
            <v>14.029090885990998</v>
          </cell>
        </row>
        <row r="16">
          <cell r="C16">
            <v>59</v>
          </cell>
          <cell r="D16">
            <v>5.0999999999999996</v>
          </cell>
          <cell r="E16">
            <v>7.879401456980184</v>
          </cell>
          <cell r="F16">
            <v>100.26380349945745</v>
          </cell>
          <cell r="G16">
            <v>13.155295869133244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B15D06-4C60-4379-AD0B-3DA418DFF26C}" name="Table1" displayName="Table1" ref="H12:I17" totalsRowShown="0">
  <autoFilter ref="H12:I17" xr:uid="{10B15D06-4C60-4379-AD0B-3DA418DFF26C}"/>
  <sortState xmlns:xlrd2="http://schemas.microsoft.com/office/spreadsheetml/2017/richdata2" ref="H13:I17">
    <sortCondition ref="H12:H17"/>
  </sortState>
  <tableColumns count="2">
    <tableColumn id="1" xr3:uid="{A87FAE0F-9673-48EE-8D8B-27D6F5041505}" name="Seuil" dataCellStyle="Percent"/>
    <tableColumn id="2" xr3:uid="{7F36B232-F64F-425A-B244-69C7F04259DE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84F67-98FB-410C-972F-B8B91B445BA2}">
  <dimension ref="A1:J55"/>
  <sheetViews>
    <sheetView tabSelected="1" topLeftCell="B1" zoomScale="80" zoomScaleNormal="80" workbookViewId="0">
      <selection activeCell="B20" sqref="B20"/>
    </sheetView>
  </sheetViews>
  <sheetFormatPr defaultColWidth="11.42578125" defaultRowHeight="15" x14ac:dyDescent="0.25"/>
  <cols>
    <col min="1" max="1" width="31.42578125" customWidth="1"/>
    <col min="2" max="2" width="19" customWidth="1"/>
    <col min="3" max="3" width="20" customWidth="1"/>
    <col min="4" max="4" width="9.140625" customWidth="1"/>
    <col min="5" max="5" width="15.42578125" customWidth="1"/>
    <col min="6" max="6" width="14.140625" customWidth="1"/>
    <col min="7" max="7" width="20.85546875" customWidth="1"/>
    <col min="9" max="9" width="15.140625" customWidth="1"/>
    <col min="11" max="11" width="14.7109375" customWidth="1"/>
    <col min="14" max="14" width="19.42578125" customWidth="1"/>
  </cols>
  <sheetData>
    <row r="1" spans="1:9" ht="29.25" thickBot="1" x14ac:dyDescent="0.5">
      <c r="A1" s="69" t="s">
        <v>27</v>
      </c>
      <c r="B1" s="70"/>
      <c r="C1" s="70"/>
      <c r="D1" s="70"/>
      <c r="E1" s="70"/>
      <c r="F1" s="70"/>
      <c r="G1" s="70"/>
      <c r="H1" s="71"/>
    </row>
    <row r="2" spans="1:9" ht="15.75" thickBot="1" x14ac:dyDescent="0.3"/>
    <row r="3" spans="1:9" ht="15.75" x14ac:dyDescent="0.25">
      <c r="A3" s="53" t="s">
        <v>26</v>
      </c>
      <c r="C3" s="19" t="s">
        <v>11</v>
      </c>
      <c r="D3" s="59">
        <v>77</v>
      </c>
      <c r="E3" s="17" t="s">
        <v>5</v>
      </c>
    </row>
    <row r="4" spans="1:9" ht="24" thickBot="1" x14ac:dyDescent="0.4">
      <c r="A4" s="54" t="s">
        <v>28</v>
      </c>
      <c r="C4" s="20" t="s">
        <v>6</v>
      </c>
      <c r="D4" s="60">
        <v>14</v>
      </c>
      <c r="E4" s="21" t="s">
        <v>12</v>
      </c>
      <c r="F4" s="58" t="s">
        <v>21</v>
      </c>
    </row>
    <row r="5" spans="1:9" ht="15.75" thickBot="1" x14ac:dyDescent="0.3">
      <c r="A5" s="55" t="s">
        <v>29</v>
      </c>
    </row>
    <row r="6" spans="1:9" ht="15.75" thickBot="1" x14ac:dyDescent="0.3">
      <c r="A6" s="2"/>
    </row>
    <row r="7" spans="1:9" ht="21.75" thickBot="1" x14ac:dyDescent="0.4">
      <c r="A7" s="76" t="s">
        <v>4</v>
      </c>
      <c r="B7" s="77"/>
      <c r="C7" s="78"/>
    </row>
    <row r="8" spans="1:9" s="12" customFormat="1" ht="75.75" customHeight="1" x14ac:dyDescent="0.25">
      <c r="A8" s="15" t="s">
        <v>1</v>
      </c>
      <c r="B8" s="12" t="s">
        <v>25</v>
      </c>
      <c r="C8" s="16" t="s">
        <v>2</v>
      </c>
    </row>
    <row r="9" spans="1:9" ht="16.5" thickBot="1" x14ac:dyDescent="0.3">
      <c r="A9" s="18" t="s">
        <v>3</v>
      </c>
      <c r="B9" s="61">
        <v>0.4</v>
      </c>
      <c r="C9" s="62">
        <f>((0.83*SQRT(2*9.81*($B$9-0.2)))*$D$4*(3.14159265*(($D$3/10)/2/100)*(($D$3/10)/2/100)))*1000</f>
        <v>107.18696119413809</v>
      </c>
      <c r="D9" s="3"/>
      <c r="E9" s="11"/>
      <c r="F9" s="8"/>
      <c r="G9" s="13"/>
      <c r="H9" s="9"/>
    </row>
    <row r="10" spans="1:9" ht="15.75" x14ac:dyDescent="0.25">
      <c r="B10" s="30" t="s">
        <v>22</v>
      </c>
    </row>
    <row r="11" spans="1:9" ht="15.75" thickBot="1" x14ac:dyDescent="0.3"/>
    <row r="12" spans="1:9" ht="21.75" thickBot="1" x14ac:dyDescent="0.4">
      <c r="A12" s="76" t="s">
        <v>7</v>
      </c>
      <c r="B12" s="77"/>
      <c r="C12" s="77"/>
      <c r="D12" s="78"/>
      <c r="H12" t="s">
        <v>30</v>
      </c>
      <c r="I12" t="s">
        <v>31</v>
      </c>
    </row>
    <row r="13" spans="1:9" x14ac:dyDescent="0.25">
      <c r="A13" s="27"/>
      <c r="B13" s="28"/>
      <c r="C13" s="28"/>
      <c r="D13" s="17"/>
      <c r="H13" s="82">
        <v>0</v>
      </c>
      <c r="I13" t="s">
        <v>34</v>
      </c>
    </row>
    <row r="14" spans="1:9" ht="18.75" x14ac:dyDescent="0.3">
      <c r="A14" s="22" t="s">
        <v>9</v>
      </c>
      <c r="B14" s="63">
        <v>8</v>
      </c>
      <c r="C14" s="79" t="s">
        <v>8</v>
      </c>
      <c r="D14" s="56" t="s">
        <v>21</v>
      </c>
      <c r="H14" s="82">
        <v>0.33</v>
      </c>
      <c r="I14" t="s">
        <v>35</v>
      </c>
    </row>
    <row r="15" spans="1:9" ht="18.75" x14ac:dyDescent="0.3">
      <c r="A15" s="22" t="s">
        <v>10</v>
      </c>
      <c r="B15" s="63">
        <v>15</v>
      </c>
      <c r="C15" s="79"/>
      <c r="D15" s="56" t="s">
        <v>21</v>
      </c>
      <c r="H15" s="82">
        <v>0.5</v>
      </c>
      <c r="I15" t="s">
        <v>36</v>
      </c>
    </row>
    <row r="16" spans="1:9" ht="18.75" x14ac:dyDescent="0.3">
      <c r="A16" s="22" t="s">
        <v>13</v>
      </c>
      <c r="B16" s="64">
        <f>B15-B14</f>
        <v>7</v>
      </c>
      <c r="C16" s="79"/>
      <c r="D16" s="57"/>
      <c r="H16" s="82">
        <v>0.75</v>
      </c>
      <c r="I16" t="s">
        <v>33</v>
      </c>
    </row>
    <row r="17" spans="1:9" ht="18.75" x14ac:dyDescent="0.3">
      <c r="A17" s="22" t="s">
        <v>14</v>
      </c>
      <c r="B17" s="65">
        <f>C9</f>
        <v>107.18696119413809</v>
      </c>
      <c r="C17" t="s">
        <v>0</v>
      </c>
      <c r="D17" s="57"/>
      <c r="H17" s="82">
        <v>1</v>
      </c>
      <c r="I17" t="s">
        <v>32</v>
      </c>
    </row>
    <row r="18" spans="1:9" ht="18.75" x14ac:dyDescent="0.3">
      <c r="A18" s="22" t="s">
        <v>16</v>
      </c>
      <c r="B18" s="63">
        <v>20</v>
      </c>
      <c r="C18" s="29" t="s">
        <v>17</v>
      </c>
      <c r="D18" s="56" t="s">
        <v>21</v>
      </c>
    </row>
    <row r="19" spans="1:9" x14ac:dyDescent="0.25">
      <c r="A19" s="24"/>
      <c r="B19" s="1"/>
      <c r="C19" s="1"/>
      <c r="D19" s="23"/>
    </row>
    <row r="20" spans="1:9" ht="16.5" thickBot="1" x14ac:dyDescent="0.3">
      <c r="A20" s="18" t="s">
        <v>15</v>
      </c>
      <c r="B20" s="66">
        <f>MIN(1,((B16*(B17*3.6))/(B18*1.38*60)))</f>
        <v>1</v>
      </c>
      <c r="C20" s="25" t="str">
        <f>VLOOKUP(B20,Table1[],2)</f>
        <v>com1</v>
      </c>
      <c r="D20" s="21"/>
    </row>
    <row r="21" spans="1:9" x14ac:dyDescent="0.25">
      <c r="A21" s="2"/>
      <c r="B21" s="2"/>
    </row>
    <row r="22" spans="1:9" ht="15.75" thickBot="1" x14ac:dyDescent="0.3">
      <c r="A22" s="2"/>
      <c r="B22" s="2"/>
      <c r="C22" s="4"/>
      <c r="D22" s="4"/>
      <c r="E22" s="4"/>
    </row>
    <row r="23" spans="1:9" x14ac:dyDescent="0.25">
      <c r="A23" s="80" t="s">
        <v>18</v>
      </c>
      <c r="B23" s="81"/>
      <c r="C23" s="7"/>
    </row>
    <row r="24" spans="1:9" ht="21.75" thickBot="1" x14ac:dyDescent="0.4">
      <c r="A24" s="73" t="s">
        <v>19</v>
      </c>
      <c r="B24" s="74"/>
      <c r="C24" s="52" t="s">
        <v>21</v>
      </c>
    </row>
    <row r="25" spans="1:9" x14ac:dyDescent="0.25">
      <c r="A25" s="5" t="s">
        <v>20</v>
      </c>
      <c r="B25" s="5"/>
      <c r="C25" s="5"/>
    </row>
    <row r="26" spans="1:9" x14ac:dyDescent="0.25">
      <c r="A26" s="10"/>
      <c r="C26" s="1"/>
    </row>
    <row r="27" spans="1:9" x14ac:dyDescent="0.25">
      <c r="C27" s="2"/>
    </row>
    <row r="28" spans="1:9" x14ac:dyDescent="0.25">
      <c r="A28" s="10"/>
      <c r="C28" s="8"/>
    </row>
    <row r="29" spans="1:9" x14ac:dyDescent="0.25">
      <c r="A29" s="10"/>
      <c r="C29" s="8"/>
    </row>
    <row r="30" spans="1:9" x14ac:dyDescent="0.25">
      <c r="A30" s="10"/>
      <c r="C30" s="8"/>
    </row>
    <row r="31" spans="1:9" x14ac:dyDescent="0.25">
      <c r="C31" s="8"/>
    </row>
    <row r="32" spans="1:9" x14ac:dyDescent="0.25">
      <c r="A32" s="75"/>
      <c r="B32" s="75"/>
    </row>
    <row r="33" spans="1:10" x14ac:dyDescent="0.25">
      <c r="A33" s="2"/>
      <c r="B33" s="14"/>
    </row>
    <row r="35" spans="1:10" x14ac:dyDescent="0.25">
      <c r="A35" s="72"/>
    </row>
    <row r="36" spans="1:10" ht="33.75" customHeight="1" x14ac:dyDescent="0.25">
      <c r="A36" s="72"/>
    </row>
    <row r="41" spans="1:10" x14ac:dyDescent="0.25">
      <c r="D41" s="7"/>
    </row>
    <row r="42" spans="1:10" ht="15.75" thickBot="1" x14ac:dyDescent="0.3"/>
    <row r="43" spans="1:10" x14ac:dyDescent="0.25">
      <c r="E43" s="31"/>
      <c r="F43" s="32"/>
      <c r="G43" s="32"/>
      <c r="H43" s="32"/>
      <c r="I43" s="32"/>
      <c r="J43" s="33"/>
    </row>
    <row r="44" spans="1:10" x14ac:dyDescent="0.25">
      <c r="D44" s="1"/>
      <c r="E44" s="34"/>
      <c r="F44" s="35"/>
      <c r="G44" s="67" t="s">
        <v>23</v>
      </c>
      <c r="H44" s="67"/>
      <c r="I44" s="67"/>
      <c r="J44" s="68"/>
    </row>
    <row r="45" spans="1:10" x14ac:dyDescent="0.25">
      <c r="D45" s="2"/>
      <c r="E45" s="34"/>
      <c r="F45" s="35"/>
      <c r="G45" s="35"/>
      <c r="H45" s="35"/>
      <c r="I45" s="35"/>
      <c r="J45" s="36"/>
    </row>
    <row r="46" spans="1:10" x14ac:dyDescent="0.25">
      <c r="D46" s="3"/>
      <c r="E46" s="37"/>
      <c r="F46" s="38"/>
      <c r="G46" s="39" t="s">
        <v>24</v>
      </c>
      <c r="H46" s="35"/>
      <c r="I46" s="35"/>
      <c r="J46" s="36"/>
    </row>
    <row r="47" spans="1:10" x14ac:dyDescent="0.25">
      <c r="D47" s="3"/>
      <c r="E47" s="34"/>
      <c r="F47" s="35"/>
      <c r="G47" s="35"/>
      <c r="H47" s="35"/>
      <c r="I47" s="35"/>
      <c r="J47" s="36"/>
    </row>
    <row r="48" spans="1:10" x14ac:dyDescent="0.25">
      <c r="D48" s="3"/>
      <c r="E48" s="34"/>
      <c r="F48" s="35"/>
      <c r="G48" s="35"/>
      <c r="H48" s="35"/>
      <c r="I48" s="35"/>
      <c r="J48" s="36"/>
    </row>
    <row r="49" spans="4:10" x14ac:dyDescent="0.25">
      <c r="D49" s="3"/>
      <c r="E49" s="34"/>
      <c r="F49" s="35"/>
      <c r="G49" s="35"/>
      <c r="H49" s="35"/>
      <c r="I49" s="35"/>
      <c r="J49" s="36"/>
    </row>
    <row r="50" spans="4:10" x14ac:dyDescent="0.25">
      <c r="E50" s="40"/>
      <c r="F50" s="41"/>
      <c r="G50" s="41"/>
      <c r="H50" s="35"/>
      <c r="I50" s="35"/>
      <c r="J50" s="36"/>
    </row>
    <row r="51" spans="4:10" x14ac:dyDescent="0.25">
      <c r="E51" s="42"/>
      <c r="F51" s="43"/>
      <c r="G51" s="44"/>
      <c r="H51" s="35"/>
      <c r="I51" s="35"/>
      <c r="J51" s="36"/>
    </row>
    <row r="52" spans="4:10" x14ac:dyDescent="0.25">
      <c r="E52" s="45"/>
      <c r="F52" s="46"/>
      <c r="G52" s="44"/>
      <c r="H52" s="35"/>
      <c r="I52" s="35"/>
      <c r="J52" s="36"/>
    </row>
    <row r="53" spans="4:10" x14ac:dyDescent="0.25">
      <c r="E53" s="42"/>
      <c r="F53" s="46"/>
      <c r="G53" s="44"/>
      <c r="H53" s="35"/>
      <c r="I53" s="35"/>
      <c r="J53" s="36"/>
    </row>
    <row r="54" spans="4:10" ht="15.75" thickBot="1" x14ac:dyDescent="0.3">
      <c r="E54" s="47"/>
      <c r="F54" s="48"/>
      <c r="G54" s="49"/>
      <c r="H54" s="50"/>
      <c r="I54" s="50"/>
      <c r="J54" s="51"/>
    </row>
    <row r="55" spans="4:10" x14ac:dyDescent="0.25">
      <c r="E55" s="2"/>
      <c r="F55" s="6"/>
      <c r="G55" s="26"/>
    </row>
  </sheetData>
  <mergeCells count="9">
    <mergeCell ref="G44:J44"/>
    <mergeCell ref="A1:H1"/>
    <mergeCell ref="A35:A36"/>
    <mergeCell ref="A24:B24"/>
    <mergeCell ref="A32:B32"/>
    <mergeCell ref="A7:C7"/>
    <mergeCell ref="A12:D12"/>
    <mergeCell ref="C14:C16"/>
    <mergeCell ref="A23:B23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Débit par bassin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2025-04-28T12:36:27Z</dcterms:created>
  <dcterms:modified xsi:type="dcterms:W3CDTF">2025-04-28T12:36:37Z</dcterms:modified>
</cp:coreProperties>
</file>