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filterPrivacy="1"/>
  <xr:revisionPtr revIDLastSave="0" documentId="13_ncr:1_{C3474263-B8E4-4557-902B-52DA03312EA7}" xr6:coauthVersionLast="47" xr6:coauthVersionMax="47" xr10:uidLastSave="{00000000-0000-0000-0000-000000000000}"/>
  <bookViews>
    <workbookView xWindow="1230" yWindow="840" windowWidth="26145" windowHeight="13890" activeTab="2" xr2:uid="{00000000-000D-0000-FFFF-FFFF00000000}"/>
  </bookViews>
  <sheets>
    <sheet name="Intervenant" sheetId="5" r:id="rId1"/>
    <sheet name="Généralité" sheetId="4" r:id="rId2"/>
    <sheet name="PV" sheetId="3" r:id="rId3"/>
    <sheet name="Liste" sheetId="6" r:id="rId4"/>
    <sheet name="Base" sheetId="2" state="hidden" r:id="rId5"/>
  </sheets>
  <definedNames>
    <definedName name="Présence">Base!$A$3:$A$5</definedName>
    <definedName name="_xlnm.Print_Area" localSheetId="4">Base!$A$2</definedName>
    <definedName name="_xlnm.Print_Area" localSheetId="1">Généralité!$D$1:$G$51</definedName>
    <definedName name="_xlnm.Print_Area" localSheetId="0">Intervenant!$A$1:$K$120</definedName>
    <definedName name="_xlnm.Print_Area" localSheetId="2">PV!$A$1:$G$122</definedName>
    <definedName name="_xlnm.Print_Titles" localSheetId="1">Généralité!$1:$1</definedName>
    <definedName name="_xlnm.Print_Titles" localSheetId="2">PV!$1:$1</definedName>
    <definedName name="Style">Liste!$A$1:$A$11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" i="3" l="1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L2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K2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J2" i="3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A8" i="3" l="1"/>
  <c r="A9" i="3"/>
  <c r="A10" i="3"/>
  <c r="A11" i="3"/>
  <c r="A12" i="3"/>
  <c r="A13" i="3"/>
  <c r="A14" i="3"/>
  <c r="A26" i="3"/>
  <c r="A27" i="3"/>
  <c r="A37" i="3"/>
  <c r="A43" i="3"/>
  <c r="A44" i="3"/>
  <c r="A45" i="3"/>
  <c r="A50" i="3"/>
  <c r="A53" i="3"/>
  <c r="A60" i="3"/>
  <c r="A61" i="3"/>
  <c r="A71" i="3"/>
  <c r="A73" i="3"/>
  <c r="A74" i="3"/>
  <c r="A81" i="3"/>
  <c r="A82" i="3"/>
  <c r="A83" i="3"/>
  <c r="A84" i="3"/>
  <c r="A85" i="3"/>
  <c r="A86" i="3"/>
  <c r="A98" i="3"/>
  <c r="A116" i="3"/>
  <c r="A117" i="3"/>
  <c r="A118" i="3"/>
  <c r="A119" i="3"/>
  <c r="A120" i="3"/>
  <c r="A121" i="3"/>
  <c r="A122" i="3"/>
  <c r="A126" i="3"/>
  <c r="A127" i="3"/>
  <c r="A133" i="3"/>
  <c r="A134" i="3"/>
  <c r="A135" i="3"/>
  <c r="A143" i="3"/>
  <c r="A144" i="3"/>
  <c r="A145" i="3"/>
  <c r="A146" i="3"/>
  <c r="A152" i="3"/>
  <c r="A153" i="3"/>
  <c r="A154" i="3"/>
  <c r="A155" i="3"/>
  <c r="A157" i="3"/>
  <c r="A158" i="3"/>
  <c r="A4" i="3"/>
  <c r="A5" i="3"/>
  <c r="A6" i="3"/>
  <c r="A7" i="3"/>
  <c r="A16" i="3"/>
  <c r="A17" i="3"/>
  <c r="A22" i="3"/>
  <c r="A24" i="3"/>
  <c r="A25" i="3"/>
  <c r="A28" i="3"/>
  <c r="A29" i="3"/>
  <c r="A39" i="3"/>
  <c r="A40" i="3"/>
  <c r="A46" i="3"/>
  <c r="A47" i="3"/>
  <c r="A48" i="3"/>
  <c r="A51" i="3"/>
  <c r="A52" i="3"/>
  <c r="A63" i="3"/>
  <c r="A64" i="3"/>
  <c r="A76" i="3"/>
  <c r="A77" i="3"/>
  <c r="A80" i="3"/>
  <c r="A87" i="3"/>
  <c r="A89" i="3"/>
  <c r="A95" i="3"/>
  <c r="A107" i="3"/>
  <c r="A108" i="3"/>
  <c r="A110" i="3"/>
  <c r="A111" i="3"/>
  <c r="A123" i="3"/>
  <c r="A124" i="3"/>
  <c r="A125" i="3"/>
  <c r="A131" i="3"/>
  <c r="A132" i="3"/>
  <c r="A136" i="3"/>
  <c r="A137" i="3"/>
  <c r="A147" i="3"/>
  <c r="A148" i="3"/>
  <c r="A149" i="3"/>
  <c r="A159" i="3"/>
  <c r="A160" i="3"/>
  <c r="A18" i="3"/>
  <c r="A19" i="3"/>
  <c r="A30" i="3"/>
  <c r="A31" i="3"/>
  <c r="A42" i="3"/>
  <c r="A54" i="3"/>
  <c r="A55" i="3"/>
  <c r="A66" i="3"/>
  <c r="A90" i="3"/>
  <c r="A91" i="3"/>
  <c r="A99" i="3"/>
  <c r="A101" i="3"/>
  <c r="A102" i="3"/>
  <c r="A114" i="3"/>
  <c r="A138" i="3"/>
  <c r="A139" i="3"/>
  <c r="A150" i="3"/>
  <c r="A151" i="3"/>
  <c r="A67" i="3"/>
  <c r="A103" i="3"/>
  <c r="A115" i="3"/>
  <c r="A78" i="3"/>
  <c r="D9" i="4"/>
  <c r="D6" i="4"/>
  <c r="D5" i="4"/>
  <c r="D4" i="4"/>
  <c r="D16" i="4"/>
  <c r="D17" i="4"/>
  <c r="D18" i="4"/>
  <c r="D19" i="4"/>
  <c r="D15" i="4"/>
  <c r="D23" i="4"/>
  <c r="D24" i="4"/>
  <c r="D25" i="4"/>
  <c r="D22" i="4"/>
  <c r="D37" i="4"/>
  <c r="D38" i="4"/>
  <c r="D36" i="4"/>
  <c r="D35" i="4"/>
  <c r="D34" i="4"/>
  <c r="D33" i="4"/>
  <c r="D28" i="4"/>
  <c r="D29" i="4"/>
  <c r="D30" i="4"/>
  <c r="D31" i="4"/>
  <c r="D27" i="4"/>
  <c r="D45" i="4"/>
  <c r="D46" i="4"/>
  <c r="D47" i="4"/>
  <c r="D44" i="4"/>
  <c r="D48" i="4"/>
  <c r="D49" i="4"/>
  <c r="D50" i="4"/>
  <c r="D51" i="4"/>
  <c r="D52" i="4"/>
  <c r="D53" i="4"/>
  <c r="C42" i="4"/>
  <c r="D42" i="4"/>
  <c r="D32" i="4"/>
  <c r="D26" i="4"/>
  <c r="D10" i="4"/>
  <c r="D39" i="4"/>
  <c r="D41" i="4"/>
  <c r="D43" i="4"/>
  <c r="D40" i="4"/>
  <c r="C40" i="4"/>
  <c r="C32" i="4"/>
  <c r="D11" i="4"/>
  <c r="D21" i="4"/>
  <c r="D14" i="4"/>
  <c r="C21" i="4"/>
  <c r="A79" i="3" l="1"/>
  <c r="A49" i="3"/>
  <c r="A38" i="3"/>
  <c r="A15" i="3"/>
  <c r="A75" i="3"/>
  <c r="A59" i="3"/>
  <c r="A41" i="3"/>
  <c r="A97" i="3"/>
  <c r="A65" i="3"/>
  <c r="A3" i="3"/>
  <c r="A2" i="3"/>
  <c r="A62" i="3"/>
  <c r="A109" i="3"/>
  <c r="A130" i="3"/>
  <c r="A94" i="3"/>
  <c r="A58" i="3"/>
  <c r="A129" i="3"/>
  <c r="A113" i="3"/>
  <c r="A93" i="3"/>
  <c r="A57" i="3"/>
  <c r="A21" i="3"/>
  <c r="A128" i="3"/>
  <c r="A92" i="3"/>
  <c r="A56" i="3"/>
  <c r="A20" i="3"/>
  <c r="A23" i="3"/>
  <c r="A106" i="3"/>
  <c r="A34" i="3"/>
  <c r="A141" i="3"/>
  <c r="A105" i="3"/>
  <c r="A69" i="3"/>
  <c r="A33" i="3"/>
  <c r="A72" i="3"/>
  <c r="A35" i="3"/>
  <c r="A142" i="3"/>
  <c r="A70" i="3"/>
  <c r="A112" i="3"/>
  <c r="A100" i="3"/>
  <c r="A88" i="3"/>
  <c r="A140" i="3"/>
  <c r="A104" i="3"/>
  <c r="A68" i="3"/>
  <c r="A32" i="3"/>
  <c r="A156" i="3"/>
  <c r="A96" i="3"/>
  <c r="A36" i="3"/>
  <c r="D8" i="4"/>
  <c r="D3" i="4" l="1"/>
  <c r="D12" i="4" l="1"/>
  <c r="C2" i="4"/>
  <c r="D2" i="4"/>
</calcChain>
</file>

<file path=xl/sharedStrings.xml><?xml version="1.0" encoding="utf-8"?>
<sst xmlns="http://schemas.openxmlformats.org/spreadsheetml/2006/main" count="358" uniqueCount="231">
  <si>
    <t>Mandataire</t>
  </si>
  <si>
    <t>E-mail</t>
  </si>
  <si>
    <t>Présence</t>
  </si>
  <si>
    <t>P</t>
  </si>
  <si>
    <t>A</t>
  </si>
  <si>
    <t>E</t>
  </si>
  <si>
    <t>N°</t>
  </si>
  <si>
    <t>Nouveau</t>
  </si>
  <si>
    <t>Fini</t>
  </si>
  <si>
    <t>Titre</t>
  </si>
  <si>
    <t>Important</t>
  </si>
  <si>
    <t>Libellé</t>
  </si>
  <si>
    <t>Style de texte</t>
  </si>
  <si>
    <t>Ma</t>
  </si>
  <si>
    <t>Pos</t>
  </si>
  <si>
    <t>Ind</t>
  </si>
  <si>
    <t>Délai</t>
  </si>
  <si>
    <t>Resp.
Conc.</t>
  </si>
  <si>
    <t>MandataireFini</t>
  </si>
  <si>
    <t>TitreFini</t>
  </si>
  <si>
    <t>ImportantFini</t>
  </si>
  <si>
    <t>Style</t>
  </si>
  <si>
    <t>Approbation PV</t>
  </si>
  <si>
    <t>Caché</t>
  </si>
  <si>
    <t xml:space="preserve">Généralité
</t>
  </si>
  <si>
    <t>Nom du projet</t>
  </si>
  <si>
    <t>Type de séance</t>
  </si>
  <si>
    <t>N° du PV</t>
  </si>
  <si>
    <t>Date et heure</t>
  </si>
  <si>
    <t>Lieu</t>
  </si>
  <si>
    <t>Auteur du PV</t>
  </si>
  <si>
    <t>Prochaine séance</t>
  </si>
  <si>
    <t>Point en cours</t>
  </si>
  <si>
    <t>Point important / décision</t>
  </si>
  <si>
    <t>Nouveau point au PV</t>
  </si>
  <si>
    <t>Point important / décision TERMINE</t>
  </si>
  <si>
    <t>Légende du PV</t>
  </si>
  <si>
    <t>Point TERMINE</t>
  </si>
  <si>
    <t>Prénom, Nom</t>
  </si>
  <si>
    <t>X</t>
  </si>
  <si>
    <t>Commune</t>
  </si>
  <si>
    <t>Diffusion PV</t>
  </si>
  <si>
    <t>CFC</t>
  </si>
  <si>
    <t>Présent</t>
  </si>
  <si>
    <t>MO</t>
  </si>
  <si>
    <t>Mandataires</t>
  </si>
  <si>
    <t>Entreprise</t>
  </si>
  <si>
    <t>Téléphone</t>
  </si>
  <si>
    <t>Corp d'état</t>
  </si>
  <si>
    <t xml:space="preserve">Architecte </t>
  </si>
  <si>
    <t>Direction des travaux</t>
  </si>
  <si>
    <t>Ordre du jour</t>
  </si>
  <si>
    <t>Séance du</t>
  </si>
  <si>
    <t>Autorités / Propriétaires / Services.</t>
  </si>
  <si>
    <t>Ingénieur Civil</t>
  </si>
  <si>
    <t>Ingénieur Eléctricien</t>
  </si>
  <si>
    <t>Abréviation</t>
  </si>
  <si>
    <t>Maitre de l'ouvrage</t>
  </si>
  <si>
    <t>Ingénieur CVS</t>
  </si>
  <si>
    <t>Ingénieur Feu</t>
  </si>
  <si>
    <t>Information générale</t>
  </si>
  <si>
    <t>Géomètre</t>
  </si>
  <si>
    <t>Ingénieur Acoustique</t>
  </si>
  <si>
    <t xml:space="preserve">Ingénieur Physicien </t>
  </si>
  <si>
    <t>Géologue</t>
  </si>
  <si>
    <t xml:space="preserve">Sur chantier </t>
  </si>
  <si>
    <t>Entreprises</t>
  </si>
  <si>
    <t>Démolitions intérieurs</t>
  </si>
  <si>
    <t xml:space="preserve">Services </t>
  </si>
  <si>
    <t>Menuiserie Exterieurs</t>
  </si>
  <si>
    <t>201-211</t>
  </si>
  <si>
    <t>Terrassement et BA</t>
  </si>
  <si>
    <t>Charpente Bois</t>
  </si>
  <si>
    <t>Maitre d'ouvrage - Autorités</t>
  </si>
  <si>
    <t>Electricité</t>
  </si>
  <si>
    <t>Eau potable</t>
  </si>
  <si>
    <t>Signature contrat CFC112</t>
  </si>
  <si>
    <t>CFC112</t>
  </si>
  <si>
    <t>Démoltions intérieurs - Désamiantage</t>
  </si>
  <si>
    <t>Début</t>
  </si>
  <si>
    <t>Install provisoire Elec</t>
  </si>
  <si>
    <t>Install provisoire Eau</t>
  </si>
  <si>
    <t>Installation Electrique</t>
  </si>
  <si>
    <t>Installation Chauffage</t>
  </si>
  <si>
    <t>Installation Ventilation</t>
  </si>
  <si>
    <t>Installation Sanitaire</t>
  </si>
  <si>
    <t>Ascenseur</t>
  </si>
  <si>
    <t>Menuiserie intérieur</t>
  </si>
  <si>
    <t>Crépissage Façade</t>
  </si>
  <si>
    <t>Chapes</t>
  </si>
  <si>
    <t>281.0</t>
  </si>
  <si>
    <t>281.1</t>
  </si>
  <si>
    <t xml:space="preserve">Revêtement de sol </t>
  </si>
  <si>
    <t xml:space="preserve">Remaques PV précédent : </t>
  </si>
  <si>
    <t>Facturation</t>
  </si>
  <si>
    <t xml:space="preserve">Accès au chantier </t>
  </si>
  <si>
    <t>Téléréseaux -FO</t>
  </si>
  <si>
    <t>Canalisations EU-EC</t>
  </si>
  <si>
    <t>Gaz</t>
  </si>
  <si>
    <t>Fin-Délai</t>
  </si>
  <si>
    <t>De suite</t>
  </si>
  <si>
    <t>A suivre</t>
  </si>
  <si>
    <t>MO confirme l'enlèvement et la mise en décharge de tous les stores exterieurs des fenêtres du RDC</t>
  </si>
  <si>
    <t>Infos</t>
  </si>
  <si>
    <t>CFC135.1</t>
  </si>
  <si>
    <t>CFC135.3</t>
  </si>
  <si>
    <t>Planification générale des travaux</t>
  </si>
  <si>
    <t>Généralités</t>
  </si>
  <si>
    <t xml:space="preserve">Effectifs </t>
  </si>
  <si>
    <t>Météo</t>
  </si>
  <si>
    <t xml:space="preserve">Convoqué </t>
  </si>
  <si>
    <t>* P = présent, A = absent, E = excusé, C=convoqué prochaine séance</t>
  </si>
  <si>
    <t>Code Cadenas</t>
  </si>
  <si>
    <t>Mise en dépôt de toutes les menuiseries qui seront réutilisés dans l'ancienne Hall de stockage IME. La paroi bois intérieur sera démontée par BTSA</t>
  </si>
  <si>
    <t>Pieux</t>
  </si>
  <si>
    <t>CFC171</t>
  </si>
  <si>
    <t>CFC214</t>
  </si>
  <si>
    <t>CFC221</t>
  </si>
  <si>
    <t>Canalisation EU+EC : Service Infrastructure, Mobilité &amp; environnement</t>
  </si>
  <si>
    <t xml:space="preserve">Séance de chantier </t>
  </si>
  <si>
    <t>Démolitions intérieurs - 2ème étage</t>
  </si>
  <si>
    <t>Réception de l'ouvrage</t>
  </si>
  <si>
    <t>Démolitions intérieurs - 1er étage et RDC</t>
  </si>
  <si>
    <t xml:space="preserve">Démolitions intérieurs - Sous sol </t>
  </si>
  <si>
    <t xml:space="preserve">Garage box: Evacuation de tout le mobilier </t>
  </si>
  <si>
    <t>Etat</t>
  </si>
  <si>
    <t>Echafaudages</t>
  </si>
  <si>
    <t>Heure</t>
  </si>
  <si>
    <t>Cloisons en verre</t>
  </si>
  <si>
    <t>Cloison intérieures en bois</t>
  </si>
  <si>
    <t>285</t>
  </si>
  <si>
    <t>Peinture intérieure</t>
  </si>
  <si>
    <t>281.6</t>
  </si>
  <si>
    <t>Carrelage et revêtement</t>
  </si>
  <si>
    <t>Terminé</t>
  </si>
  <si>
    <t>Charpente toiture</t>
  </si>
  <si>
    <t>Mise hors d'eau du bâtiment</t>
  </si>
  <si>
    <t>Gros œuvre (Démolitions, Béton, Bois)</t>
  </si>
  <si>
    <t>CFC219</t>
  </si>
  <si>
    <t>CFC112-201-211</t>
  </si>
  <si>
    <t xml:space="preserve">Sans remarque dans les 5 jours après réception, le présent PV est considéré comme accepté
</t>
  </si>
  <si>
    <t xml:space="preserve">Toutes les personnes sont priées de lire le PV en entier et de rester attentif à la colonne des responsables.
</t>
  </si>
  <si>
    <t xml:space="preserve">Horaire de travail: 7h00-12h00 / 13h00- 18h00
</t>
  </si>
  <si>
    <t xml:space="preserve">Propreté: 
 - Chaque entreprise est tenue d’évacuer, à ses frais et par ses propres moyens, les déchets
générés par son intervention
 - Le chantier doit être tenu en permanence propre et sécurisé
</t>
  </si>
  <si>
    <t xml:space="preserve">Les portails d'accès au chantier seront maintenus en permanence libres.
</t>
  </si>
  <si>
    <t xml:space="preserve">Les entreprises sont tenues de respecter le tonnage des voies de circulation communale en vigueur.
</t>
  </si>
  <si>
    <t>Transmission de documents</t>
  </si>
  <si>
    <t>CFC213</t>
  </si>
  <si>
    <t>CFC222-224</t>
  </si>
  <si>
    <t>CFC230</t>
  </si>
  <si>
    <t xml:space="preserve">Ferblanterie-Couverture: </t>
  </si>
  <si>
    <t>CFC242</t>
  </si>
  <si>
    <t>CFC244</t>
  </si>
  <si>
    <t>CFC250</t>
  </si>
  <si>
    <t>CFC261</t>
  </si>
  <si>
    <t>Service eaux : Service Infrastructure, Mobilité &amp; environnement</t>
  </si>
  <si>
    <t>Cuve à Mazout</t>
  </si>
  <si>
    <t>Charpente métallique</t>
  </si>
  <si>
    <t xml:space="preserve">Coordination entreprise
</t>
  </si>
  <si>
    <t xml:space="preserve">Plannification chantier.
</t>
  </si>
  <si>
    <t>222-224</t>
  </si>
  <si>
    <t>Ferblanterie et couverture</t>
  </si>
  <si>
    <t>271-285</t>
  </si>
  <si>
    <t>Platrerie/Peinture</t>
  </si>
  <si>
    <t>Thermoréseau</t>
  </si>
  <si>
    <t>x</t>
  </si>
  <si>
    <t>MCR</t>
  </si>
  <si>
    <r>
      <t xml:space="preserve">Code des cadenas pour rentrer sur le chantier: </t>
    </r>
    <r>
      <rPr>
        <b/>
        <sz val="8"/>
        <color theme="1"/>
        <rFont val="Arial"/>
        <family val="2"/>
      </rPr>
      <t>1964.</t>
    </r>
    <r>
      <rPr>
        <sz val="8"/>
        <color theme="1"/>
        <rFont val="Arial"/>
        <family val="2"/>
      </rPr>
      <t xml:space="preserve">
</t>
    </r>
  </si>
  <si>
    <t>Planning à jour de l'entreprise de maçonnerie</t>
  </si>
  <si>
    <t>14.05.2024 à 8h00</t>
  </si>
  <si>
    <t>21.05.2024 à 8h00</t>
  </si>
  <si>
    <t>Planification travaux détaillé</t>
  </si>
  <si>
    <t>Mandataire fini</t>
  </si>
  <si>
    <t>Titre 1</t>
  </si>
  <si>
    <t>Titre 1 fini</t>
  </si>
  <si>
    <t>Titre 2</t>
  </si>
  <si>
    <t>Titre 2 fini</t>
  </si>
  <si>
    <t>En cours</t>
  </si>
  <si>
    <t>En cours fini</t>
  </si>
  <si>
    <t>Important fini</t>
  </si>
  <si>
    <t>Niveau source</t>
  </si>
  <si>
    <t>N° Mandataire</t>
  </si>
  <si>
    <t>N° Titre 1</t>
  </si>
  <si>
    <t>N° Titre 2</t>
  </si>
  <si>
    <t>N° Elément</t>
  </si>
  <si>
    <t>Clé parent</t>
  </si>
  <si>
    <t>Numéro d'affaire:</t>
  </si>
  <si>
    <t xml:space="preserve">Toutes les factures/situations doivent indiquer rabais, escompte, prorata, assurance et retenue de garantie. 
Elles seront libellées au nom du maître de l'ouvrage.
Commune de </t>
  </si>
  <si>
    <t xml:space="preserve">Et envoyées au bureau . 
Une copie de la facture sera transmise au bureau mandataire concerné soit: </t>
  </si>
  <si>
    <r>
      <rPr>
        <u/>
        <sz val="8"/>
        <color theme="1"/>
        <rFont val="Arial"/>
        <family val="2"/>
      </rPr>
      <t xml:space="preserve"> - Démolition, Maçonnerie, Charpente bois: </t>
    </r>
    <r>
      <rPr>
        <sz val="8"/>
        <color theme="1"/>
        <rFont val="Arial"/>
        <family val="2"/>
      </rPr>
      <t xml:space="preserve">
</t>
    </r>
    <r>
      <rPr>
        <u/>
        <sz val="8"/>
        <color theme="1"/>
        <rFont val="Arial"/>
        <family val="2"/>
      </rPr>
      <t xml:space="preserve"> - Installation Eléctrique:</t>
    </r>
    <r>
      <rPr>
        <sz val="8"/>
        <color theme="1"/>
        <rFont val="Arial"/>
        <family val="2"/>
      </rPr>
      <t xml:space="preserve">
</t>
    </r>
    <r>
      <rPr>
        <u/>
        <sz val="8"/>
        <color theme="1"/>
        <rFont val="Arial"/>
        <family val="2"/>
      </rPr>
      <t xml:space="preserve"> - Installation Chauffage, Ventilation, Sanitaire:</t>
    </r>
    <r>
      <rPr>
        <sz val="8"/>
        <color theme="1"/>
        <rFont val="Arial"/>
        <family val="2"/>
      </rPr>
      <t xml:space="preserve">
</t>
    </r>
    <r>
      <rPr>
        <u/>
        <sz val="8"/>
        <color theme="1"/>
        <rFont val="Arial"/>
        <family val="2"/>
      </rPr>
      <t xml:space="preserve"> - Tous les autres corps d'états:</t>
    </r>
    <r>
      <rPr>
        <sz val="8"/>
        <color theme="1"/>
        <rFont val="Arial"/>
        <family val="2"/>
      </rPr>
      <t xml:space="preserve">
</t>
    </r>
  </si>
  <si>
    <t xml:space="preserve">Les bureaux concernés transmettront les factures au bureau pour suivie financier et contrôle des coûts.
</t>
  </si>
  <si>
    <t xml:space="preserve"> -  : 0
</t>
  </si>
  <si>
    <t xml:space="preserve"> - A : 0
</t>
  </si>
  <si>
    <t xml:space="preserve"> - A : 7
</t>
  </si>
  <si>
    <t xml:space="preserve"> - : 0
</t>
  </si>
  <si>
    <t xml:space="preserve"> - G : 0
</t>
  </si>
  <si>
    <t xml:space="preserve"> - Da : 0
</t>
  </si>
  <si>
    <t xml:space="preserve">Maitre de l'ouvrage: </t>
  </si>
  <si>
    <t xml:space="preserve">Installer cadenas à code sur les 2 portails qui seront posées par </t>
  </si>
  <si>
    <t xml:space="preserve">Thermoréseau: </t>
  </si>
  <si>
    <t xml:space="preserve">Service Eletrique: </t>
  </si>
  <si>
    <t xml:space="preserve">Téléphonie - FO : </t>
  </si>
  <si>
    <t xml:space="preserve">Téléréseaux - FO : </t>
  </si>
  <si>
    <t xml:space="preserve">Gaz : </t>
  </si>
  <si>
    <t>Canton du Valais:</t>
  </si>
  <si>
    <t xml:space="preserve">Cuve Mazout: </t>
  </si>
  <si>
    <t xml:space="preserve">Architectes : </t>
  </si>
  <si>
    <t xml:space="preserve">Géomètre: </t>
  </si>
  <si>
    <t xml:space="preserve">Physicien Bâtiment: </t>
  </si>
  <si>
    <t xml:space="preserve">Ingénieur feu: </t>
  </si>
  <si>
    <t>Ingénieur CVS:</t>
  </si>
  <si>
    <t>Ingénieur Eléctricité :</t>
  </si>
  <si>
    <t xml:space="preserve">Ingénieur Civil : </t>
  </si>
  <si>
    <t xml:space="preserve">Direction des travaux : </t>
  </si>
  <si>
    <t xml:space="preserve">Etude acoustique: </t>
  </si>
  <si>
    <t xml:space="preserve">Géologue: </t>
  </si>
  <si>
    <t xml:space="preserve">Démolitions - Désamiantage : </t>
  </si>
  <si>
    <t>Eléctricité Provisoire :</t>
  </si>
  <si>
    <t xml:space="preserve">Eau Provisoire: </t>
  </si>
  <si>
    <t xml:space="preserve">Micropieux: </t>
  </si>
  <si>
    <t xml:space="preserve">Travaux entreprise de maçonnerie: </t>
  </si>
  <si>
    <t xml:space="preserve">Charpente métallique : </t>
  </si>
  <si>
    <t xml:space="preserve">Ascenseur: </t>
  </si>
  <si>
    <t xml:space="preserve">Installation Sanitaire: </t>
  </si>
  <si>
    <t xml:space="preserve">Installation de Ventilation: </t>
  </si>
  <si>
    <t xml:space="preserve">Installation de Chauffage: </t>
  </si>
  <si>
    <t xml:space="preserve">Installation Eléctricité: </t>
  </si>
  <si>
    <t xml:space="preserve">Menuiserie Exterieur: </t>
  </si>
  <si>
    <t xml:space="preserve">Echafaudage: </t>
  </si>
  <si>
    <t>Charpente bois:</t>
  </si>
  <si>
    <t xml:space="preserve">L’accès au chantier par camion se fera exclusivement par la rue du  dans le sens de circulation  - 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</si>
</sst>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40" x14ac:knownFonts="1">
    <font>
      <sz val="9"/>
      <color theme="1"/>
      <name val="Century Gothic"/>
      <family val="2"/>
    </font>
    <font>
      <b/>
      <sz val="11"/>
      <color theme="3"/>
      <name val="Century Gothic"/>
      <family val="2"/>
    </font>
    <font>
      <b/>
      <sz val="9"/>
      <color theme="1"/>
      <name val="Century Gothic"/>
      <family val="2"/>
    </font>
    <font>
      <b/>
      <sz val="20"/>
      <color theme="3"/>
      <name val="Century Gothic"/>
      <family val="2"/>
      <scheme val="major"/>
    </font>
    <font>
      <b/>
      <u/>
      <sz val="11"/>
      <color theme="3"/>
      <name val="Century Gothic"/>
      <family val="2"/>
    </font>
    <font>
      <u/>
      <sz val="10"/>
      <color theme="3"/>
      <name val="Century Gothic"/>
      <family val="2"/>
    </font>
    <font>
      <sz val="10"/>
      <color theme="3"/>
      <name val="Century Gothic"/>
      <family val="2"/>
    </font>
    <font>
      <sz val="9"/>
      <color rgb="FF3F3F76"/>
      <name val="Century Gothic"/>
      <family val="2"/>
    </font>
    <font>
      <u/>
      <sz val="9"/>
      <color theme="10"/>
      <name val="Century Gothic"/>
      <family val="2"/>
    </font>
    <font>
      <sz val="9"/>
      <color theme="1"/>
      <name val="Arial"/>
      <family val="2"/>
    </font>
    <font>
      <b/>
      <sz val="9"/>
      <color theme="0" tint="-0.34998626667073579"/>
      <name val="Arial"/>
      <family val="2"/>
    </font>
    <font>
      <b/>
      <sz val="9"/>
      <color theme="0" tint="-0.499984740745262"/>
      <name val="Arial"/>
      <family val="2"/>
    </font>
    <font>
      <b/>
      <sz val="11"/>
      <color theme="3"/>
      <name val="Arial"/>
      <family val="2"/>
    </font>
    <font>
      <b/>
      <sz val="10"/>
      <color rgb="FF000000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9" tint="-0.249977111117893"/>
      <name val="Arial"/>
      <family val="2"/>
    </font>
    <font>
      <u/>
      <sz val="9"/>
      <name val="Arial"/>
      <family val="2"/>
    </font>
    <font>
      <sz val="9"/>
      <color rgb="FF3F3F76"/>
      <name val="Arial"/>
      <family val="2"/>
    </font>
    <font>
      <i/>
      <sz val="8"/>
      <color theme="6"/>
      <name val="Arial"/>
      <family val="2"/>
    </font>
    <font>
      <sz val="8"/>
      <color theme="1"/>
      <name val="Arial"/>
      <family val="2"/>
    </font>
    <font>
      <sz val="12"/>
      <color theme="1"/>
      <name val="Arial"/>
      <family val="2"/>
    </font>
    <font>
      <sz val="8"/>
      <name val="Century Gothic"/>
      <family val="2"/>
    </font>
    <font>
      <sz val="8"/>
      <name val="Arial"/>
      <family val="2"/>
    </font>
    <font>
      <b/>
      <sz val="12"/>
      <color theme="3"/>
      <name val="Arial"/>
      <family val="2"/>
    </font>
    <font>
      <b/>
      <sz val="14"/>
      <color theme="3"/>
      <name val="Arial"/>
      <family val="2"/>
    </font>
    <font>
      <b/>
      <sz val="11"/>
      <color rgb="FF000000"/>
      <name val="Arial"/>
      <family val="2"/>
    </font>
    <font>
      <b/>
      <sz val="8"/>
      <color theme="1"/>
      <name val="Arial"/>
      <family val="2"/>
    </font>
    <font>
      <u/>
      <sz val="8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8"/>
      <color rgb="FF0086EA"/>
      <name val="Arial"/>
      <family val="2"/>
    </font>
    <font>
      <sz val="8"/>
      <color rgb="FFFF0000"/>
      <name val="Arial"/>
      <family val="2"/>
    </font>
    <font>
      <sz val="8"/>
      <color rgb="FF3F3F7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Alignment="0" applyProtection="0"/>
    <xf numFmtId="0" fontId="1" fillId="0" borderId="0" applyNumberFormat="0" applyFill="0" applyAlignment="0" applyProtection="0"/>
    <xf numFmtId="0" fontId="5" fillId="0" borderId="0" applyNumberFormat="0" applyFill="0" applyAlignment="0" applyProtection="0"/>
    <xf numFmtId="0" fontId="6" fillId="0" borderId="0" applyNumberFormat="0" applyFill="0" applyAlignment="0" applyProtection="0"/>
    <xf numFmtId="0" fontId="2" fillId="0" borderId="1" applyNumberFormat="0" applyFill="0" applyAlignment="0" applyProtection="0"/>
    <xf numFmtId="0" fontId="7" fillId="2" borderId="2" applyNumberFormat="0" applyAlignment="0" applyProtection="0"/>
    <xf numFmtId="0" fontId="8" fillId="0" borderId="0" applyNumberFormat="0" applyFill="0" applyBorder="0" applyAlignment="0" applyProtection="0"/>
  </cellStyleXfs>
  <cellXfs count="132">
    <xf numFmtId="0" fontId="0" fillId="0" borderId="0" xfId="0"/>
    <xf numFmtId="0" fontId="9" fillId="0" borderId="0" xfId="0" applyFont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wrapText="1"/>
    </xf>
    <xf numFmtId="0" fontId="12" fillId="0" borderId="0" xfId="3" applyFont="1" applyAlignment="1">
      <alignment horizontal="left"/>
    </xf>
    <xf numFmtId="0" fontId="12" fillId="0" borderId="0" xfId="3" applyFont="1" applyAlignment="1"/>
    <xf numFmtId="0" fontId="12" fillId="0" borderId="0" xfId="3" applyFont="1" applyAlignment="1">
      <alignment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left"/>
    </xf>
    <xf numFmtId="0" fontId="12" fillId="0" borderId="0" xfId="3" applyFont="1" applyFill="1" applyAlignment="1">
      <alignment horizontal="center" wrapText="1"/>
    </xf>
    <xf numFmtId="0" fontId="12" fillId="0" borderId="0" xfId="3" applyFont="1" applyFill="1" applyAlignment="1">
      <alignment wrapText="1"/>
    </xf>
    <xf numFmtId="14" fontId="9" fillId="0" borderId="0" xfId="0" applyNumberFormat="1" applyFont="1"/>
    <xf numFmtId="0" fontId="15" fillId="0" borderId="0" xfId="0" applyFont="1"/>
    <xf numFmtId="14" fontId="16" fillId="0" borderId="0" xfId="0" quotePrefix="1" applyNumberFormat="1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 textRotation="90"/>
    </xf>
    <xf numFmtId="0" fontId="19" fillId="0" borderId="0" xfId="0" applyFont="1" applyAlignment="1">
      <alignment horizontal="center" textRotation="90" wrapText="1"/>
    </xf>
    <xf numFmtId="0" fontId="19" fillId="0" borderId="0" xfId="0" applyFont="1" applyAlignment="1">
      <alignment horizontal="center" textRotation="90"/>
    </xf>
    <xf numFmtId="0" fontId="18" fillId="4" borderId="4" xfId="0" applyFont="1" applyFill="1" applyBorder="1"/>
    <xf numFmtId="0" fontId="9" fillId="4" borderId="5" xfId="0" applyFont="1" applyFill="1" applyBorder="1"/>
    <xf numFmtId="0" fontId="18" fillId="0" borderId="6" xfId="0" applyFont="1" applyBorder="1"/>
    <xf numFmtId="0" fontId="9" fillId="0" borderId="0" xfId="0" applyFont="1" applyAlignment="1">
      <alignment vertical="center"/>
    </xf>
    <xf numFmtId="0" fontId="9" fillId="4" borderId="5" xfId="0" applyFont="1" applyFill="1" applyBorder="1" applyAlignment="1">
      <alignment horizontal="center" vertical="center"/>
    </xf>
    <xf numFmtId="0" fontId="21" fillId="2" borderId="2" xfId="7" applyFont="1" applyAlignment="1">
      <alignment vertical="center" wrapText="1"/>
    </xf>
    <xf numFmtId="0" fontId="22" fillId="0" borderId="0" xfId="0" applyFont="1" applyAlignment="1">
      <alignment vertical="top" wrapText="1"/>
    </xf>
    <xf numFmtId="0" fontId="23" fillId="0" borderId="0" xfId="0" applyFont="1" applyAlignment="1">
      <alignment vertical="center" wrapText="1"/>
    </xf>
    <xf numFmtId="0" fontId="24" fillId="0" borderId="0" xfId="0" applyFont="1" applyAlignment="1">
      <alignment vertical="top" wrapText="1"/>
    </xf>
    <xf numFmtId="0" fontId="24" fillId="0" borderId="0" xfId="0" applyFont="1" applyAlignment="1">
      <alignment horizontal="center" vertical="top" wrapText="1"/>
    </xf>
    <xf numFmtId="0" fontId="24" fillId="0" borderId="0" xfId="0" applyFont="1" applyAlignment="1">
      <alignment horizontal="center" vertical="center" wrapText="1"/>
    </xf>
    <xf numFmtId="0" fontId="21" fillId="2" borderId="2" xfId="7" applyNumberFormat="1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1" fillId="2" borderId="3" xfId="7" applyFont="1" applyBorder="1" applyAlignment="1">
      <alignment vertical="center" wrapText="1"/>
    </xf>
    <xf numFmtId="0" fontId="21" fillId="2" borderId="3" xfId="7" applyNumberFormat="1" applyFont="1" applyBorder="1" applyAlignment="1">
      <alignment vertical="center" wrapText="1"/>
    </xf>
    <xf numFmtId="0" fontId="23" fillId="0" borderId="0" xfId="0" applyFont="1" applyAlignment="1">
      <alignment horizontal="center" vertical="top" wrapText="1"/>
    </xf>
    <xf numFmtId="0" fontId="23" fillId="0" borderId="0" xfId="0" quotePrefix="1" applyFont="1" applyAlignment="1">
      <alignment vertical="center" wrapText="1"/>
    </xf>
    <xf numFmtId="14" fontId="23" fillId="0" borderId="0" xfId="0" applyNumberFormat="1" applyFont="1" applyAlignment="1">
      <alignment horizontal="center" vertical="center" wrapText="1"/>
    </xf>
    <xf numFmtId="0" fontId="21" fillId="2" borderId="2" xfId="7" applyFont="1" applyAlignment="1">
      <alignment vertical="center"/>
    </xf>
    <xf numFmtId="0" fontId="24" fillId="0" borderId="0" xfId="0" applyFont="1" applyAlignment="1">
      <alignment vertical="center" wrapText="1"/>
    </xf>
    <xf numFmtId="0" fontId="23" fillId="0" borderId="0" xfId="0" applyFont="1" applyAlignment="1">
      <alignment horizontal="left" vertical="top"/>
    </xf>
    <xf numFmtId="14" fontId="23" fillId="0" borderId="0" xfId="0" applyNumberFormat="1" applyFont="1" applyAlignment="1">
      <alignment horizontal="center" vertical="top" wrapText="1"/>
    </xf>
    <xf numFmtId="0" fontId="23" fillId="0" borderId="0" xfId="0" applyFont="1" applyAlignment="1">
      <alignment vertical="top" wrapText="1"/>
    </xf>
    <xf numFmtId="0" fontId="23" fillId="0" borderId="0" xfId="0" applyFont="1"/>
    <xf numFmtId="0" fontId="24" fillId="0" borderId="0" xfId="0" applyFont="1" applyAlignment="1">
      <alignment horizontal="left" vertical="center" wrapText="1"/>
    </xf>
    <xf numFmtId="14" fontId="23" fillId="0" borderId="0" xfId="0" applyNumberFormat="1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9" fillId="0" borderId="6" xfId="0" applyFont="1" applyBorder="1" applyAlignment="1">
      <alignment horizontal="left" vertical="center"/>
    </xf>
    <xf numFmtId="0" fontId="20" fillId="0" borderId="0" xfId="8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vertical="center"/>
    </xf>
    <xf numFmtId="0" fontId="20" fillId="0" borderId="8" xfId="8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14" fontId="23" fillId="0" borderId="0" xfId="0" applyNumberFormat="1" applyFont="1" applyAlignment="1">
      <alignment vertical="center" wrapText="1"/>
    </xf>
    <xf numFmtId="0" fontId="9" fillId="4" borderId="9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13" xfId="0" applyFont="1" applyBorder="1"/>
    <xf numFmtId="0" fontId="9" fillId="4" borderId="9" xfId="0" applyFont="1" applyFill="1" applyBorder="1"/>
    <xf numFmtId="0" fontId="9" fillId="0" borderId="10" xfId="0" applyFont="1" applyBorder="1"/>
    <xf numFmtId="0" fontId="15" fillId="0" borderId="0" xfId="8" applyFont="1" applyBorder="1" applyAlignment="1">
      <alignment vertical="center"/>
    </xf>
    <xf numFmtId="164" fontId="9" fillId="0" borderId="7" xfId="0" applyNumberFormat="1" applyFont="1" applyBorder="1" applyAlignment="1">
      <alignment horizontal="left" vertical="center"/>
    </xf>
    <xf numFmtId="14" fontId="23" fillId="0" borderId="0" xfId="0" applyNumberFormat="1" applyFont="1" applyAlignment="1">
      <alignment vertical="top" wrapText="1"/>
    </xf>
    <xf numFmtId="0" fontId="23" fillId="0" borderId="0" xfId="0" applyFont="1" applyAlignment="1">
      <alignment horizontal="left" vertical="center" wrapText="1"/>
    </xf>
    <xf numFmtId="0" fontId="18" fillId="0" borderId="12" xfId="0" applyFont="1" applyBorder="1"/>
    <xf numFmtId="0" fontId="15" fillId="0" borderId="13" xfId="0" applyFont="1" applyBorder="1"/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14" fontId="26" fillId="0" borderId="0" xfId="0" applyNumberFormat="1" applyFont="1" applyAlignment="1">
      <alignment horizontal="left" vertical="top" wrapText="1"/>
    </xf>
    <xf numFmtId="0" fontId="28" fillId="0" borderId="0" xfId="3" applyFont="1" applyAlignment="1">
      <alignment horizontal="left"/>
    </xf>
    <xf numFmtId="0" fontId="29" fillId="0" borderId="0" xfId="0" applyFont="1" applyAlignment="1">
      <alignment vertical="center"/>
    </xf>
    <xf numFmtId="0" fontId="9" fillId="0" borderId="8" xfId="0" applyFont="1" applyBorder="1" applyAlignment="1">
      <alignment vertical="center" wrapText="1"/>
    </xf>
    <xf numFmtId="0" fontId="9" fillId="0" borderId="7" xfId="0" applyFont="1" applyBorder="1" applyAlignment="1">
      <alignment vertical="center"/>
    </xf>
    <xf numFmtId="0" fontId="15" fillId="0" borderId="8" xfId="8" applyFont="1" applyBorder="1" applyAlignment="1">
      <alignment vertical="center"/>
    </xf>
    <xf numFmtId="0" fontId="9" fillId="4" borderId="8" xfId="0" applyFont="1" applyFill="1" applyBorder="1"/>
    <xf numFmtId="0" fontId="9" fillId="4" borderId="8" xfId="0" applyFont="1" applyFill="1" applyBorder="1" applyAlignment="1">
      <alignment horizontal="center" vertical="center"/>
    </xf>
    <xf numFmtId="49" fontId="9" fillId="0" borderId="7" xfId="0" applyNumberFormat="1" applyFont="1" applyBorder="1" applyAlignment="1">
      <alignment horizontal="left" vertical="center"/>
    </xf>
    <xf numFmtId="0" fontId="18" fillId="0" borderId="12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15" fillId="0" borderId="8" xfId="0" applyFont="1" applyBorder="1"/>
    <xf numFmtId="0" fontId="9" fillId="0" borderId="8" xfId="0" applyFont="1" applyBorder="1"/>
    <xf numFmtId="0" fontId="33" fillId="3" borderId="0" xfId="0" applyFont="1" applyFill="1" applyAlignment="1">
      <alignment horizontal="left" wrapText="1"/>
    </xf>
    <xf numFmtId="0" fontId="33" fillId="3" borderId="0" xfId="0" applyFont="1" applyFill="1"/>
    <xf numFmtId="0" fontId="32" fillId="3" borderId="0" xfId="0" applyFont="1" applyFill="1" applyAlignment="1">
      <alignment horizontal="left" vertical="center"/>
    </xf>
    <xf numFmtId="0" fontId="33" fillId="3" borderId="0" xfId="0" applyFont="1" applyFill="1" applyAlignment="1">
      <alignment horizontal="left" vertical="center" wrapText="1"/>
    </xf>
    <xf numFmtId="0" fontId="20" fillId="0" borderId="0" xfId="8" applyFont="1" applyBorder="1" applyAlignment="1">
      <alignment vertical="center" wrapText="1"/>
    </xf>
    <xf numFmtId="1" fontId="35" fillId="0" borderId="0" xfId="0" quotePrefix="1" applyNumberFormat="1" applyFont="1" applyAlignment="1">
      <alignment horizontal="left"/>
    </xf>
    <xf numFmtId="0" fontId="24" fillId="0" borderId="0" xfId="0" applyFont="1" applyAlignment="1">
      <alignment horizontal="left" vertical="top" wrapText="1"/>
    </xf>
    <xf numFmtId="17" fontId="23" fillId="0" borderId="0" xfId="0" applyNumberFormat="1" applyFont="1" applyAlignment="1">
      <alignment horizontal="center" vertical="top" wrapText="1"/>
    </xf>
    <xf numFmtId="0" fontId="15" fillId="0" borderId="0" xfId="0" applyFont="1" applyAlignment="1">
      <alignment vertical="center"/>
    </xf>
    <xf numFmtId="14" fontId="34" fillId="5" borderId="0" xfId="0" applyNumberFormat="1" applyFont="1" applyFill="1" applyAlignment="1">
      <alignment horizontal="left" vertical="top"/>
    </xf>
    <xf numFmtId="14" fontId="38" fillId="0" borderId="0" xfId="0" applyNumberFormat="1" applyFont="1" applyAlignment="1">
      <alignment horizontal="left" vertical="top" wrapText="1"/>
    </xf>
    <xf numFmtId="14" fontId="37" fillId="0" borderId="0" xfId="0" applyNumberFormat="1" applyFont="1" applyAlignment="1">
      <alignment horizontal="left" vertical="top" wrapText="1"/>
    </xf>
    <xf numFmtId="14" fontId="36" fillId="0" borderId="0" xfId="0" applyNumberFormat="1" applyFont="1" applyAlignment="1">
      <alignment horizontal="left"/>
    </xf>
    <xf numFmtId="0" fontId="9" fillId="0" borderId="0" xfId="0" applyFont="1" applyAlignment="1">
      <alignment horizontal="center" vertical="center"/>
    </xf>
    <xf numFmtId="0" fontId="20" fillId="0" borderId="0" xfId="8" applyFon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0" fontId="20" fillId="0" borderId="0" xfId="0" applyFont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vertical="center" wrapText="1"/>
    </xf>
    <xf numFmtId="0" fontId="9" fillId="0" borderId="5" xfId="0" applyFont="1" applyBorder="1" applyAlignment="1">
      <alignment vertical="center"/>
    </xf>
    <xf numFmtId="0" fontId="20" fillId="0" borderId="5" xfId="8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0" xfId="0" applyFont="1" applyAlignment="1">
      <alignment vertical="top" wrapText="1"/>
    </xf>
    <xf numFmtId="0" fontId="23" fillId="5" borderId="0" xfId="0" applyFont="1" applyFill="1" applyAlignment="1">
      <alignment vertical="top" wrapText="1"/>
    </xf>
    <xf numFmtId="17" fontId="26" fillId="0" borderId="0" xfId="0" applyNumberFormat="1" applyFont="1" applyAlignment="1">
      <alignment horizontal="center" vertical="top" wrapText="1"/>
    </xf>
    <xf numFmtId="0" fontId="26" fillId="0" borderId="0" xfId="0" applyFont="1" applyAlignment="1">
      <alignment horizontal="left" vertical="top" wrapText="1"/>
    </xf>
    <xf numFmtId="0" fontId="9" fillId="0" borderId="0" xfId="0" applyFont="1" applyAlignment="1">
      <alignment horizontal="center"/>
    </xf>
    <xf numFmtId="0" fontId="33" fillId="3" borderId="0" xfId="0" applyFont="1" applyFill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4" borderId="5" xfId="0" applyFont="1" applyFill="1" applyBorder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27" fillId="5" borderId="0" xfId="3" applyFont="1" applyFill="1" applyAlignment="1">
      <alignment horizontal="left"/>
    </xf>
    <xf numFmtId="0" fontId="27" fillId="5" borderId="0" xfId="3" applyFont="1" applyFill="1" applyAlignment="1">
      <alignment wrapText="1"/>
    </xf>
    <xf numFmtId="0" fontId="28" fillId="5" borderId="0" xfId="3" applyFont="1" applyFill="1" applyAlignment="1"/>
    <xf numFmtId="0" fontId="29" fillId="5" borderId="0" xfId="0" applyFont="1" applyFill="1" applyAlignment="1">
      <alignment vertical="center"/>
    </xf>
    <xf numFmtId="0" fontId="9" fillId="5" borderId="0" xfId="0" applyFont="1" applyFill="1" applyAlignment="1">
      <alignment horizontal="left" wrapText="1"/>
    </xf>
    <xf numFmtId="0" fontId="21" fillId="2" borderId="2" xfId="7" applyFont="1" applyAlignment="1">
      <alignment horizontal="right" vertical="center" wrapText="1"/>
    </xf>
    <xf numFmtId="0" fontId="21" fillId="2" borderId="3" xfId="7" applyFont="1" applyBorder="1" applyAlignment="1">
      <alignment horizontal="right" vertical="center" wrapText="1"/>
    </xf>
    <xf numFmtId="0" fontId="26" fillId="0" borderId="0" xfId="0" applyFont="1" applyAlignment="1">
      <alignment horizontal="center" vertical="top" wrapText="1"/>
    </xf>
    <xf numFmtId="14" fontId="26" fillId="0" borderId="0" xfId="0" applyNumberFormat="1" applyFont="1" applyAlignment="1">
      <alignment horizontal="center" vertical="top" wrapText="1"/>
    </xf>
    <xf numFmtId="0" fontId="39" fillId="0" borderId="2" xfId="7" applyFont="1" applyFill="1" applyAlignment="1">
      <alignment vertical="center" wrapText="1"/>
    </xf>
    <xf numFmtId="0" fontId="21" fillId="2" borderId="0" xfId="7" applyFont="1" applyBorder="1" applyAlignment="1">
      <alignment vertical="center" wrapText="1"/>
    </xf>
    <xf numFmtId="0" fontId="21" fillId="2" borderId="3" xfId="7" applyFont="1" applyBorder="1" applyAlignment="1">
      <alignment horizontal="center" vertical="center" wrapText="1"/>
    </xf>
    <xf numFmtId="0" fontId="39" fillId="0" borderId="2" xfId="7" applyNumberFormat="1" applyFont="1" applyFill="1" applyAlignment="1">
      <alignment vertical="center" wrapText="1"/>
    </xf>
  </cellXfs>
  <cellStyles count="9"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" builtinId="8"/>
    <cellStyle name="Input" xfId="7" builtinId="20"/>
    <cellStyle name="Normal" xfId="0" builtinId="0"/>
    <cellStyle name="Title" xfId="1" builtinId="15" customBuiltin="1"/>
    <cellStyle name="Total" xfId="6" builtinId="25" customBuiltin="1"/>
  </cellStyles>
  <dxfs count="847"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/>
        <color rgb="FFFF0000"/>
      </font>
      <fill>
        <patternFill patternType="none">
          <bgColor auto="1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color rgb="FF0086EA"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color rgb="FF0086EA"/>
      </font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color rgb="FF0086EA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color rgb="FF0086EA"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color rgb="FF0086EA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 val="0"/>
        <color rgb="FFFF0000"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color rgb="FF0086EA"/>
      </font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color rgb="FF0086EA"/>
      </font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strike val="0"/>
        <color rgb="FFFF0000"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</font>
    </dxf>
    <dxf>
      <font>
        <strike val="0"/>
        <color rgb="FFFF0000"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strike val="0"/>
        <color rgb="FFFF0000"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strike/>
      </font>
    </dxf>
    <dxf>
      <font>
        <color rgb="FF0086EA"/>
      </font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strike/>
      </font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color rgb="FF0086EA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strike/>
      </font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 val="0"/>
        <color rgb="FFFF0000"/>
      </font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  <strike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strike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strike/>
      </font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color rgb="FF0086EA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F3F76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border outline="0">
        <left style="thin">
          <color rgb="FF7F7F7F"/>
        </left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numFmt numFmtId="0" formatCode="General"/>
      <alignment vertical="center" textRotation="0" indent="0" justifyLastLine="0" shrinkToFit="0" readingOrder="0"/>
      <border outline="0">
        <right style="thin">
          <color rgb="FF7F7F7F"/>
        </right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rgb="FF000000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1"/>
          <bgColor theme="1"/>
        </patternFill>
      </fill>
    </dxf>
    <dxf>
      <font>
        <b/>
        <color theme="0"/>
      </font>
      <fill>
        <patternFill patternType="solid">
          <fgColor theme="1"/>
          <bgColor theme="1"/>
        </patternFill>
      </fill>
    </dxf>
    <dxf>
      <border>
        <top style="double">
          <color theme="1"/>
        </top>
      </border>
    </dxf>
    <dxf>
      <font>
        <b/>
        <color theme="0"/>
      </font>
      <fill>
        <patternFill patternType="solid">
          <fgColor theme="1"/>
          <bgColor theme="8"/>
        </patternFill>
      </fill>
      <border>
        <bottom style="medium">
          <color theme="1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medium">
          <color theme="1"/>
        </top>
        <bottom style="medium">
          <color theme="1"/>
        </bottom>
        <vertical style="thin">
          <color theme="1"/>
        </vertical>
        <horizontal style="thin">
          <color theme="1"/>
        </horizontal>
      </border>
    </dxf>
  </dxfs>
  <tableStyles count="1" defaultTableStyle="TableStyleMedium2" defaultPivotStyle="PivotStyleLight16">
    <tableStyle name="Personnel" pivot="0" count="7" xr9:uid="{00000000-0011-0000-FFFF-FFFF00000000}">
      <tableStyleElement type="wholeTable" dxfId="846"/>
      <tableStyleElement type="headerRow" dxfId="845"/>
      <tableStyleElement type="totalRow" dxfId="844"/>
      <tableStyleElement type="firstColumn" dxfId="843"/>
      <tableStyleElement type="lastColumn" dxfId="842"/>
      <tableStyleElement type="firstRowStripe" dxfId="841"/>
      <tableStyleElement type="firstColumnStripe" dxfId="840"/>
    </tableStyle>
  </tableStyles>
  <colors>
    <mruColors>
      <color rgb="FF0086EA"/>
      <color rgb="FF0000FF"/>
      <color rgb="FF00CCFF"/>
      <color rgb="FFB7D9FF"/>
      <color rgb="FF9FCDFF"/>
      <color rgb="FF9FEDFF"/>
      <color rgb="FF81E7FF"/>
      <color rgb="FF66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40</xdr:row>
      <xdr:rowOff>0</xdr:rowOff>
    </xdr:from>
    <xdr:to>
      <xdr:col>4</xdr:col>
      <xdr:colOff>3677602</xdr:colOff>
      <xdr:row>41</xdr:row>
      <xdr:rowOff>60484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3D08D8C-350D-6ABA-DD99-52FDE0082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5888" y="13220700"/>
          <a:ext cx="3662362" cy="137493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14" displayName="Tableau14" ref="A1:I53" totalsRowShown="0" headerRowDxfId="839" dataDxfId="838">
  <autoFilter ref="A1:I53" xr:uid="{00000000-000C-0000-FFFF-FFFF01000000}"/>
  <sortState xmlns:xlrd2="http://schemas.microsoft.com/office/spreadsheetml/2017/richdata2" ref="A2:I26">
    <sortCondition ref="A1:A26"/>
  </sortState>
  <tableColumns count="9">
    <tableColumn id="1" xr3:uid="{00000000-0010-0000-0100-000001000000}" name="Ma" dataDxfId="837"/>
    <tableColumn id="10" xr3:uid="{00000000-0010-0000-0100-00000A000000}" name="Pos" dataDxfId="836"/>
    <tableColumn id="6" xr3:uid="{00000000-0010-0000-0100-000006000000}" name="Ind" dataDxfId="835">
      <calculatedColumnFormula>IF(H2="Titre","a",IF(H2="Mandataire","",CHAR(CODE(C1)+1)))</calculatedColumnFormula>
    </tableColumn>
    <tableColumn id="7" xr3:uid="{00000000-0010-0000-0100-000007000000}" name="N°" dataDxfId="834">
      <calculatedColumnFormula>IF(A2&amp;B2=A1&amp;B1,"",A2&amp;"."&amp;B2)</calculatedColumnFormula>
    </tableColumn>
    <tableColumn id="2" xr3:uid="{00000000-0010-0000-0100-000002000000}" name="Libellé" dataDxfId="833"/>
    <tableColumn id="3" xr3:uid="{00000000-0010-0000-0100-000003000000}" name="Resp._x000a_Conc." dataDxfId="832"/>
    <tableColumn id="4" xr3:uid="{00000000-0010-0000-0100-000004000000}" name="Délai" dataDxfId="831"/>
    <tableColumn id="5" xr3:uid="{00000000-0010-0000-0100-000005000000}" name="Style" dataDxfId="830"/>
    <tableColumn id="8" xr3:uid="{00000000-0010-0000-0100-000008000000}" name="Caché" dataDxfId="82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A1:O160" totalsRowShown="0" headerRowDxfId="828" dataDxfId="827">
  <autoFilter ref="A1:O160" xr:uid="{00000000-0009-0000-0100-000001000000}"/>
  <tableColumns count="15">
    <tableColumn id="7" xr3:uid="{00000000-0010-0000-0200-000007000000}" name="N°" dataDxfId="826">
      <calculatedColumnFormula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calculatedColumnFormula>
    </tableColumn>
    <tableColumn id="9" xr3:uid="{FACCB393-3459-407D-9E2B-6154D174468A}" name="Séance du" dataDxfId="825"/>
    <tableColumn id="2" xr3:uid="{00000000-0010-0000-0200-000002000000}" name="Libellé" dataDxfId="824"/>
    <tableColumn id="3" xr3:uid="{00000000-0010-0000-0200-000003000000}" name="Resp._x000a_Conc." dataDxfId="823"/>
    <tableColumn id="11" xr3:uid="{AD349346-C44A-4EDD-8FA4-1EF4E9700C0E}" name="Début" dataDxfId="822"/>
    <tableColumn id="4" xr3:uid="{00000000-0010-0000-0200-000004000000}" name="Fin-Délai" dataDxfId="821"/>
    <tableColumn id="13" xr3:uid="{72DB8359-4256-4D65-AF55-0AE37FD7645E}" name="Etat" dataDxfId="820"/>
    <tableColumn id="5" xr3:uid="{00000000-0010-0000-0200-000005000000}" name="Style" dataDxfId="819"/>
    <tableColumn id="8" xr3:uid="{00000000-0010-0000-0200-000008000000}" name="Caché" dataDxfId="818"/>
    <tableColumn id="12" xr3:uid="{3AF1FBA0-057F-4C76-BEB2-A9CCAE155903}" name="Niveau source" dataDxfId="3">
      <calculatedColumnFormula>IF(Tableau1[[#This Row],[Style]]="","",VLOOKUP(Tableau1[[#This Row],[Style]],Liste!$A$1:$B$11,2,FALSE))</calculatedColumnFormula>
    </tableColumn>
    <tableColumn id="14" xr3:uid="{658A2B94-615F-446D-AA0F-1710CD9A771C}" name="N° Mandataire" dataDxfId="2">
      <calculatedColumnFormula>COUNTIF($J$2:J2,J2)*(J2=1)</calculatedColumnFormula>
    </tableColumn>
    <tableColumn id="15" xr3:uid="{1E3BB2CB-E072-4EFA-9D78-317A785CE6B6}" name="N° Titre 1" dataDxfId="1">
      <calculatedColumnFormula>COUNTIF($J$2:J2,J2)*(J2=2)</calculatedColumnFormula>
    </tableColumn>
    <tableColumn id="16" xr3:uid="{CC70A36F-2F8A-4CCE-819D-DC8945D07870}" name="N° Titre 2" dataDxfId="0">
      <calculatedColumnFormula>COUNTIF($J$2:J2,J2)*(J2=3)</calculatedColumnFormula>
    </tableColumn>
    <tableColumn id="21" xr3:uid="{F412AE8F-6F82-4483-A31B-05070B34C73E}" name="Clé parent" dataDxfId="817"/>
    <tableColumn id="19" xr3:uid="{5A823758-0816-4249-A7E8-C9CCA2A4137B}" name="N° Elément" dataDxfId="81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KCi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1A8F4-21F9-4B0C-B8A5-46F261744EDB}">
  <dimension ref="A7:AA133"/>
  <sheetViews>
    <sheetView view="pageBreakPreview" topLeftCell="A62" zoomScale="85" zoomScaleNormal="100" zoomScaleSheetLayoutView="85" workbookViewId="0">
      <selection activeCell="C65" sqref="C65"/>
    </sheetView>
  </sheetViews>
  <sheetFormatPr defaultColWidth="11.42578125" defaultRowHeight="12" x14ac:dyDescent="0.2"/>
  <cols>
    <col min="1" max="1" width="8.42578125" style="1" customWidth="1"/>
    <col min="2" max="2" width="18.7109375" style="1" customWidth="1"/>
    <col min="3" max="3" width="24.5703125" style="1" customWidth="1"/>
    <col min="4" max="4" width="5.7109375" style="1" customWidth="1"/>
    <col min="5" max="5" width="12" style="1" customWidth="1"/>
    <col min="6" max="6" width="30.85546875" style="1" customWidth="1"/>
    <col min="7" max="7" width="13" style="1" customWidth="1"/>
    <col min="8" max="9" width="3.140625" style="1" customWidth="1"/>
    <col min="10" max="10" width="5.7109375" style="114" customWidth="1"/>
    <col min="11" max="11" width="3.140625" style="1" customWidth="1"/>
    <col min="12" max="16384" width="11.42578125" style="1"/>
  </cols>
  <sheetData>
    <row r="7" spans="1:8" x14ac:dyDescent="0.2">
      <c r="F7" s="2"/>
      <c r="G7" s="3"/>
    </row>
    <row r="8" spans="1:8" x14ac:dyDescent="0.2">
      <c r="F8" s="2"/>
      <c r="G8" s="3"/>
    </row>
    <row r="9" spans="1:8" x14ac:dyDescent="0.2">
      <c r="A9" s="4" t="s">
        <v>186</v>
      </c>
      <c r="B9" s="4"/>
      <c r="C9" s="123"/>
      <c r="D9" s="5"/>
      <c r="E9" s="5"/>
      <c r="F9" s="6"/>
      <c r="G9" s="6"/>
      <c r="H9" s="6"/>
    </row>
    <row r="10" spans="1:8" x14ac:dyDescent="0.2">
      <c r="A10" s="4"/>
      <c r="B10" s="4"/>
      <c r="C10" s="5"/>
      <c r="D10" s="5"/>
      <c r="E10" s="5"/>
      <c r="F10" s="6"/>
      <c r="G10" s="6"/>
      <c r="H10" s="6"/>
    </row>
    <row r="11" spans="1:8" ht="15.75" customHeight="1" x14ac:dyDescent="0.25">
      <c r="A11" s="7" t="s">
        <v>25</v>
      </c>
      <c r="B11" s="75"/>
      <c r="C11" s="121"/>
      <c r="D11" s="8"/>
      <c r="E11" s="8"/>
      <c r="F11" s="9"/>
      <c r="G11" s="9"/>
      <c r="H11" s="9"/>
    </row>
    <row r="12" spans="1:8" ht="15.6" customHeight="1" x14ac:dyDescent="0.25">
      <c r="A12" s="7"/>
      <c r="B12" s="7"/>
      <c r="C12" s="122"/>
      <c r="D12" s="10"/>
      <c r="E12" s="10"/>
      <c r="F12" s="10"/>
      <c r="G12" s="10"/>
      <c r="H12" s="9"/>
    </row>
    <row r="13" spans="1:8" ht="7.5" customHeight="1" x14ac:dyDescent="0.25">
      <c r="A13" s="7"/>
      <c r="B13" s="7"/>
      <c r="C13" s="76"/>
      <c r="D13" s="10"/>
      <c r="E13" s="10"/>
      <c r="F13" s="10"/>
      <c r="G13" s="10"/>
      <c r="H13" s="9"/>
    </row>
    <row r="14" spans="1:8" ht="15.75" x14ac:dyDescent="0.25">
      <c r="A14" s="7" t="s">
        <v>40</v>
      </c>
      <c r="B14" s="7"/>
      <c r="C14" s="120"/>
      <c r="D14" s="9"/>
      <c r="E14" s="9"/>
      <c r="F14" s="9"/>
      <c r="G14" s="9"/>
      <c r="H14" s="9"/>
    </row>
    <row r="15" spans="1:8" ht="7.5" customHeight="1" x14ac:dyDescent="0.25">
      <c r="A15" s="7"/>
      <c r="B15" s="7"/>
      <c r="C15" s="9"/>
      <c r="D15" s="9"/>
      <c r="E15" s="9"/>
      <c r="F15" s="9"/>
      <c r="G15" s="9"/>
      <c r="H15" s="9"/>
    </row>
    <row r="16" spans="1:8" ht="15.75" x14ac:dyDescent="0.25">
      <c r="A16" s="7" t="s">
        <v>57</v>
      </c>
      <c r="B16" s="7"/>
      <c r="C16" s="119"/>
      <c r="D16" s="9"/>
      <c r="E16" s="9"/>
      <c r="F16" s="9"/>
      <c r="G16" s="9"/>
      <c r="H16" s="9"/>
    </row>
    <row r="17" spans="1:11" x14ac:dyDescent="0.2">
      <c r="C17" s="6"/>
      <c r="D17" s="6"/>
      <c r="E17" s="6"/>
      <c r="F17" s="6"/>
      <c r="G17" s="6"/>
      <c r="H17" s="6"/>
    </row>
    <row r="18" spans="1:11" ht="15" customHeight="1" x14ac:dyDescent="0.2">
      <c r="A18" s="89" t="s">
        <v>26</v>
      </c>
      <c r="B18" s="89"/>
      <c r="C18" s="89" t="s">
        <v>119</v>
      </c>
      <c r="D18" s="89"/>
      <c r="E18" s="89"/>
      <c r="F18" s="90"/>
      <c r="G18" s="87"/>
      <c r="H18" s="87"/>
      <c r="I18" s="87"/>
      <c r="J18" s="115"/>
      <c r="K18" s="88"/>
    </row>
    <row r="19" spans="1:11" x14ac:dyDescent="0.2">
      <c r="A19" s="11"/>
      <c r="B19" s="11"/>
      <c r="C19" s="11"/>
      <c r="D19" s="11"/>
      <c r="E19" s="11"/>
      <c r="F19" s="5"/>
      <c r="G19" s="5"/>
      <c r="H19" s="5"/>
      <c r="I19" s="5"/>
      <c r="J19" s="116"/>
    </row>
    <row r="20" spans="1:11" ht="15" x14ac:dyDescent="0.25">
      <c r="A20" s="8" t="s">
        <v>27</v>
      </c>
      <c r="B20" s="8"/>
      <c r="C20" s="12">
        <v>36</v>
      </c>
      <c r="D20" s="12"/>
      <c r="E20" s="13"/>
      <c r="F20" s="13"/>
      <c r="G20" s="13"/>
      <c r="H20" s="13"/>
    </row>
    <row r="21" spans="1:11" ht="14.25" customHeight="1" x14ac:dyDescent="0.2">
      <c r="A21" s="1" t="s">
        <v>28</v>
      </c>
      <c r="C21" s="99" t="s">
        <v>169</v>
      </c>
      <c r="D21" s="14"/>
      <c r="E21" s="14"/>
      <c r="F21" s="6"/>
      <c r="G21" s="6"/>
      <c r="H21" s="6"/>
    </row>
    <row r="22" spans="1:11" x14ac:dyDescent="0.2">
      <c r="A22" s="1" t="s">
        <v>29</v>
      </c>
      <c r="C22" s="6" t="s">
        <v>65</v>
      </c>
      <c r="D22" s="6"/>
      <c r="E22" s="6"/>
      <c r="F22" s="6"/>
      <c r="G22" s="6"/>
      <c r="H22" s="6"/>
    </row>
    <row r="23" spans="1:11" x14ac:dyDescent="0.2">
      <c r="A23" s="1" t="s">
        <v>30</v>
      </c>
      <c r="C23" s="6"/>
      <c r="D23" s="6"/>
      <c r="E23" s="6"/>
      <c r="F23" s="6"/>
      <c r="G23" s="6"/>
      <c r="H23" s="6"/>
    </row>
    <row r="24" spans="1:11" ht="14.25" customHeight="1" x14ac:dyDescent="0.2">
      <c r="A24" s="15" t="s">
        <v>31</v>
      </c>
      <c r="B24" s="15"/>
      <c r="C24" s="96" t="s">
        <v>170</v>
      </c>
      <c r="D24" s="16"/>
      <c r="E24" s="16"/>
      <c r="F24" s="6"/>
      <c r="G24" s="6"/>
      <c r="H24" s="6"/>
    </row>
    <row r="25" spans="1:11" ht="14.25" customHeight="1" x14ac:dyDescent="0.25">
      <c r="A25" s="15" t="s">
        <v>112</v>
      </c>
      <c r="B25" s="17"/>
      <c r="C25" s="92">
        <v>1964</v>
      </c>
      <c r="D25" s="16"/>
      <c r="E25" s="16"/>
      <c r="F25" s="6"/>
      <c r="G25" s="6"/>
      <c r="H25" s="6"/>
    </row>
    <row r="26" spans="1:11" ht="14.25" customHeight="1" x14ac:dyDescent="0.2">
      <c r="A26" s="17"/>
      <c r="B26" s="17"/>
      <c r="C26" s="16"/>
      <c r="D26" s="16"/>
      <c r="E26" s="16"/>
      <c r="F26" s="6"/>
      <c r="G26" s="6"/>
      <c r="H26" s="6"/>
    </row>
    <row r="27" spans="1:11" ht="18" customHeight="1" x14ac:dyDescent="0.2">
      <c r="A27" s="18" t="s">
        <v>111</v>
      </c>
      <c r="B27" s="18"/>
    </row>
    <row r="28" spans="1:11" ht="84" customHeight="1" x14ac:dyDescent="0.2">
      <c r="A28" s="19" t="s">
        <v>42</v>
      </c>
      <c r="B28" s="19" t="s">
        <v>48</v>
      </c>
      <c r="C28" s="19" t="s">
        <v>46</v>
      </c>
      <c r="D28" s="21" t="s">
        <v>56</v>
      </c>
      <c r="E28" s="19" t="s">
        <v>38</v>
      </c>
      <c r="F28" s="19" t="s">
        <v>1</v>
      </c>
      <c r="G28" s="19" t="s">
        <v>47</v>
      </c>
      <c r="H28" s="20" t="s">
        <v>43</v>
      </c>
      <c r="I28" s="21" t="s">
        <v>110</v>
      </c>
      <c r="J28" s="21" t="s">
        <v>127</v>
      </c>
      <c r="K28" s="22" t="s">
        <v>41</v>
      </c>
    </row>
    <row r="30" spans="1:11" x14ac:dyDescent="0.2">
      <c r="A30" s="23" t="s">
        <v>73</v>
      </c>
      <c r="B30" s="24"/>
      <c r="C30" s="24"/>
      <c r="D30" s="24"/>
      <c r="E30" s="24"/>
      <c r="F30" s="24"/>
      <c r="G30" s="24"/>
      <c r="H30" s="24"/>
      <c r="I30" s="24"/>
      <c r="J30" s="117"/>
      <c r="K30" s="64"/>
    </row>
    <row r="31" spans="1:11" ht="4.1500000000000004" customHeight="1" x14ac:dyDescent="0.2">
      <c r="A31" s="25"/>
      <c r="F31" s="15"/>
      <c r="K31" s="65"/>
    </row>
    <row r="32" spans="1:11" s="26" customFormat="1" ht="20.25" customHeight="1" x14ac:dyDescent="0.3">
      <c r="A32" s="53"/>
      <c r="B32" s="26" t="s">
        <v>57</v>
      </c>
      <c r="F32" s="51"/>
      <c r="G32" s="66"/>
      <c r="H32" s="100"/>
      <c r="I32" s="100"/>
      <c r="J32" s="100"/>
      <c r="K32" s="60" t="s">
        <v>39</v>
      </c>
    </row>
    <row r="33" spans="1:11" s="26" customFormat="1" ht="4.1500000000000004" customHeight="1" x14ac:dyDescent="0.3">
      <c r="A33" s="52"/>
      <c r="F33" s="95"/>
      <c r="J33" s="100"/>
      <c r="K33" s="61"/>
    </row>
    <row r="34" spans="1:11" s="26" customFormat="1" ht="20.25" customHeight="1" x14ac:dyDescent="0.3">
      <c r="A34" s="53"/>
      <c r="F34" s="51"/>
      <c r="H34" s="100"/>
      <c r="I34" s="100"/>
      <c r="J34" s="100"/>
      <c r="K34" s="60" t="s">
        <v>39</v>
      </c>
    </row>
    <row r="35" spans="1:11" s="26" customFormat="1" ht="4.1500000000000004" customHeight="1" x14ac:dyDescent="0.3">
      <c r="A35" s="52"/>
      <c r="F35" s="95"/>
      <c r="J35" s="100"/>
      <c r="K35" s="61"/>
    </row>
    <row r="36" spans="1:11" s="26" customFormat="1" ht="20.25" customHeight="1" x14ac:dyDescent="0.3">
      <c r="A36" s="53"/>
      <c r="F36" s="51"/>
      <c r="H36" s="100"/>
      <c r="I36" s="100"/>
      <c r="J36" s="100"/>
      <c r="K36" s="60" t="s">
        <v>39</v>
      </c>
    </row>
    <row r="37" spans="1:11" s="26" customFormat="1" ht="4.1500000000000004" customHeight="1" x14ac:dyDescent="0.3">
      <c r="A37" s="52"/>
      <c r="F37" s="95"/>
      <c r="J37" s="100"/>
      <c r="K37" s="61"/>
    </row>
    <row r="38" spans="1:11" s="26" customFormat="1" ht="20.25" customHeight="1" x14ac:dyDescent="0.3">
      <c r="A38" s="78"/>
      <c r="B38" s="55"/>
      <c r="C38" s="55"/>
      <c r="D38" s="55"/>
      <c r="E38" s="55"/>
      <c r="F38" s="56"/>
      <c r="G38" s="79"/>
      <c r="H38" s="57"/>
      <c r="I38" s="57"/>
      <c r="J38" s="57"/>
      <c r="K38" s="62" t="s">
        <v>39</v>
      </c>
    </row>
    <row r="39" spans="1:11" s="26" customFormat="1" ht="4.1500000000000004" customHeight="1" x14ac:dyDescent="0.3">
      <c r="A39" s="52"/>
      <c r="F39" s="95"/>
      <c r="J39" s="100"/>
      <c r="K39" s="61"/>
    </row>
    <row r="40" spans="1:11" s="26" customFormat="1" ht="20.25" customHeight="1" x14ac:dyDescent="0.3">
      <c r="A40" s="78"/>
      <c r="B40" s="55"/>
      <c r="C40" s="55"/>
      <c r="D40" s="55"/>
      <c r="E40" s="55"/>
      <c r="F40" s="56"/>
      <c r="G40" s="55"/>
      <c r="H40" s="57"/>
      <c r="I40" s="57"/>
      <c r="J40" s="57"/>
      <c r="K40" s="62" t="s">
        <v>39</v>
      </c>
    </row>
    <row r="41" spans="1:11" ht="4.1500000000000004" customHeight="1" x14ac:dyDescent="0.2">
      <c r="A41" s="25"/>
      <c r="F41" s="15"/>
      <c r="H41" s="26"/>
      <c r="I41" s="26"/>
      <c r="J41" s="100"/>
      <c r="K41" s="61"/>
    </row>
    <row r="42" spans="1:11" x14ac:dyDescent="0.2">
      <c r="A42" s="23" t="s">
        <v>68</v>
      </c>
      <c r="B42" s="24"/>
      <c r="C42" s="24"/>
      <c r="D42" s="24"/>
      <c r="E42" s="24"/>
      <c r="F42" s="24"/>
      <c r="G42" s="24"/>
      <c r="H42" s="27"/>
      <c r="I42" s="27"/>
      <c r="J42" s="27"/>
      <c r="K42" s="59"/>
    </row>
    <row r="43" spans="1:11" s="26" customFormat="1" ht="20.25" customHeight="1" x14ac:dyDescent="0.3">
      <c r="A43" s="78"/>
      <c r="B43" s="55" t="s">
        <v>164</v>
      </c>
      <c r="C43" s="55"/>
      <c r="D43" s="55"/>
      <c r="E43" s="55"/>
      <c r="F43" s="91"/>
      <c r="G43" s="79"/>
      <c r="H43" s="57"/>
      <c r="I43" s="57"/>
      <c r="J43" s="57"/>
      <c r="K43" s="62" t="s">
        <v>165</v>
      </c>
    </row>
    <row r="44" spans="1:11" ht="4.1500000000000004" customHeight="1" x14ac:dyDescent="0.2">
      <c r="A44" s="25"/>
      <c r="F44" s="71"/>
      <c r="G44" s="63"/>
      <c r="K44" s="65"/>
    </row>
    <row r="45" spans="1:11" s="26" customFormat="1" x14ac:dyDescent="0.3">
      <c r="A45" s="78"/>
      <c r="B45" s="55" t="s">
        <v>74</v>
      </c>
      <c r="C45" s="55"/>
      <c r="D45" s="55"/>
      <c r="E45" s="55"/>
      <c r="F45" s="91"/>
      <c r="G45" s="66"/>
      <c r="H45" s="57"/>
      <c r="I45" s="57"/>
      <c r="J45" s="57"/>
      <c r="K45" s="62"/>
    </row>
    <row r="46" spans="1:11" s="26" customFormat="1" ht="4.1500000000000004" customHeight="1" x14ac:dyDescent="0.3">
      <c r="A46" s="52"/>
      <c r="F46" s="95"/>
      <c r="J46" s="100"/>
      <c r="K46" s="61"/>
    </row>
    <row r="47" spans="1:11" s="26" customFormat="1" ht="20.25" customHeight="1" x14ac:dyDescent="0.3">
      <c r="A47" s="53"/>
      <c r="F47" s="51"/>
      <c r="H47" s="100"/>
      <c r="I47" s="100"/>
      <c r="J47" s="100"/>
      <c r="K47" s="60"/>
    </row>
    <row r="48" spans="1:11" ht="4.1500000000000004" customHeight="1" x14ac:dyDescent="0.2">
      <c r="A48" s="25"/>
      <c r="F48" s="15"/>
      <c r="K48" s="65"/>
    </row>
    <row r="49" spans="1:11" s="26" customFormat="1" ht="20.25" customHeight="1" x14ac:dyDescent="0.3">
      <c r="A49" s="78"/>
      <c r="B49" s="55" t="s">
        <v>75</v>
      </c>
      <c r="C49" s="55"/>
      <c r="D49" s="55"/>
      <c r="E49" s="55"/>
      <c r="F49" s="56"/>
      <c r="G49" s="79"/>
      <c r="H49" s="57"/>
      <c r="I49" s="57"/>
      <c r="J49" s="57"/>
      <c r="K49" s="62"/>
    </row>
    <row r="50" spans="1:11" s="26" customFormat="1" ht="4.1500000000000004" customHeight="1" x14ac:dyDescent="0.3">
      <c r="A50" s="52"/>
      <c r="F50" s="95"/>
      <c r="J50" s="100"/>
      <c r="K50" s="61"/>
    </row>
    <row r="51" spans="1:11" s="26" customFormat="1" ht="20.25" customHeight="1" x14ac:dyDescent="0.3">
      <c r="A51" s="78"/>
      <c r="B51" s="55" t="s">
        <v>97</v>
      </c>
      <c r="C51" s="55"/>
      <c r="D51" s="55"/>
      <c r="E51" s="55"/>
      <c r="F51" s="56"/>
      <c r="G51" s="79"/>
      <c r="H51" s="57"/>
      <c r="I51" s="57"/>
      <c r="J51" s="57"/>
      <c r="K51" s="62"/>
    </row>
    <row r="52" spans="1:11" ht="4.1500000000000004" customHeight="1" x14ac:dyDescent="0.2">
      <c r="A52" s="25"/>
      <c r="F52" s="15"/>
      <c r="H52" s="26"/>
      <c r="I52" s="26"/>
      <c r="J52" s="100"/>
      <c r="K52" s="61"/>
    </row>
    <row r="53" spans="1:11" s="26" customFormat="1" ht="20.25" customHeight="1" x14ac:dyDescent="0.3">
      <c r="A53" s="78"/>
      <c r="B53" s="55" t="s">
        <v>96</v>
      </c>
      <c r="C53" s="55"/>
      <c r="D53" s="55"/>
      <c r="E53" s="55"/>
      <c r="F53" s="56"/>
      <c r="G53" s="79"/>
      <c r="H53" s="57"/>
      <c r="I53" s="57"/>
      <c r="J53" s="57"/>
      <c r="K53" s="62"/>
    </row>
    <row r="54" spans="1:11" ht="4.1500000000000004" customHeight="1" x14ac:dyDescent="0.2">
      <c r="A54" s="25"/>
      <c r="F54" s="15"/>
      <c r="H54" s="26"/>
      <c r="I54" s="26"/>
      <c r="J54" s="100"/>
      <c r="K54" s="61"/>
    </row>
    <row r="55" spans="1:11" s="26" customFormat="1" ht="20.25" customHeight="1" x14ac:dyDescent="0.3">
      <c r="A55" s="78"/>
      <c r="B55" s="55" t="s">
        <v>96</v>
      </c>
      <c r="C55" s="55"/>
      <c r="D55" s="55"/>
      <c r="E55" s="55"/>
      <c r="F55" s="56"/>
      <c r="G55" s="79"/>
      <c r="H55" s="57"/>
      <c r="I55" s="57"/>
      <c r="J55" s="57"/>
      <c r="K55" s="62"/>
    </row>
    <row r="56" spans="1:11" ht="4.1500000000000004" customHeight="1" x14ac:dyDescent="0.2">
      <c r="A56" s="25"/>
      <c r="F56" s="15"/>
      <c r="H56" s="26"/>
      <c r="I56" s="26"/>
      <c r="J56" s="100"/>
      <c r="K56" s="61"/>
    </row>
    <row r="57" spans="1:11" s="26" customFormat="1" ht="20.25" customHeight="1" x14ac:dyDescent="0.3">
      <c r="A57" s="78"/>
      <c r="B57" s="55" t="s">
        <v>98</v>
      </c>
      <c r="C57" s="55"/>
      <c r="D57" s="55"/>
      <c r="E57" s="55"/>
      <c r="F57" s="56"/>
      <c r="G57" s="79"/>
      <c r="H57" s="57"/>
      <c r="I57" s="57"/>
      <c r="J57" s="57"/>
      <c r="K57" s="62"/>
    </row>
    <row r="58" spans="1:11" ht="4.1500000000000004" customHeight="1" x14ac:dyDescent="0.2">
      <c r="A58" s="25"/>
      <c r="F58" s="15"/>
      <c r="H58" s="26"/>
      <c r="I58" s="26"/>
      <c r="J58" s="100"/>
      <c r="K58" s="61"/>
    </row>
    <row r="59" spans="1:11" s="26" customFormat="1" ht="20.25" customHeight="1" x14ac:dyDescent="0.3">
      <c r="A59" s="78"/>
      <c r="B59" s="55" t="s">
        <v>156</v>
      </c>
      <c r="C59" s="55"/>
      <c r="D59" s="55"/>
      <c r="E59" s="55"/>
      <c r="F59" s="56"/>
      <c r="G59" s="79"/>
      <c r="H59" s="57"/>
      <c r="I59" s="57"/>
      <c r="J59" s="57"/>
      <c r="K59" s="62" t="s">
        <v>39</v>
      </c>
    </row>
    <row r="60" spans="1:11" ht="4.1500000000000004" customHeight="1" x14ac:dyDescent="0.2">
      <c r="A60" s="25"/>
      <c r="F60" s="15"/>
      <c r="H60" s="26"/>
      <c r="I60" s="26"/>
      <c r="J60" s="100"/>
      <c r="K60" s="61"/>
    </row>
    <row r="61" spans="1:11" x14ac:dyDescent="0.2">
      <c r="A61" s="23" t="s">
        <v>45</v>
      </c>
      <c r="B61" s="24"/>
      <c r="C61" s="24"/>
      <c r="D61" s="24"/>
      <c r="E61" s="24"/>
      <c r="F61" s="24"/>
      <c r="G61" s="24"/>
      <c r="H61" s="27"/>
      <c r="I61" s="27"/>
      <c r="J61" s="27"/>
      <c r="K61" s="59"/>
    </row>
    <row r="62" spans="1:11" ht="4.1500000000000004" customHeight="1" x14ac:dyDescent="0.2">
      <c r="A62" s="25"/>
      <c r="F62" s="15"/>
      <c r="H62" s="26"/>
      <c r="I62" s="26"/>
      <c r="J62" s="100"/>
      <c r="K62" s="61"/>
    </row>
    <row r="63" spans="1:11" s="26" customFormat="1" ht="20.25" customHeight="1" x14ac:dyDescent="0.3">
      <c r="A63" s="50">
        <v>291.10000000000002</v>
      </c>
      <c r="B63" s="26" t="s">
        <v>49</v>
      </c>
      <c r="C63" s="110"/>
      <c r="F63" s="51"/>
      <c r="H63" s="100"/>
      <c r="I63" s="100"/>
      <c r="J63" s="100"/>
      <c r="K63" s="60"/>
    </row>
    <row r="64" spans="1:11" ht="4.1500000000000004" customHeight="1" x14ac:dyDescent="0.2">
      <c r="A64" s="25"/>
      <c r="F64" s="15"/>
      <c r="H64" s="26"/>
      <c r="I64" s="26"/>
      <c r="J64" s="100"/>
      <c r="K64" s="61"/>
    </row>
    <row r="65" spans="1:27" s="55" customFormat="1" ht="20.25" customHeight="1" x14ac:dyDescent="0.3">
      <c r="A65" s="54">
        <v>291.2</v>
      </c>
      <c r="B65" s="55" t="s">
        <v>50</v>
      </c>
      <c r="F65" s="56"/>
      <c r="H65" s="57"/>
      <c r="I65" s="57"/>
      <c r="J65" s="57"/>
      <c r="K65" s="62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</row>
    <row r="66" spans="1:27" ht="4.1500000000000004" customHeight="1" x14ac:dyDescent="0.2">
      <c r="A66" s="25"/>
      <c r="F66" s="15"/>
      <c r="H66" s="26"/>
      <c r="I66" s="26"/>
      <c r="J66" s="100"/>
      <c r="K66" s="61"/>
    </row>
    <row r="67" spans="1:27" s="55" customFormat="1" ht="20.25" customHeight="1" x14ac:dyDescent="0.3">
      <c r="A67" s="54">
        <v>292</v>
      </c>
      <c r="B67" s="55" t="s">
        <v>54</v>
      </c>
      <c r="F67" s="56"/>
      <c r="H67" s="57"/>
      <c r="I67" s="57"/>
      <c r="J67" s="57"/>
      <c r="K67" s="62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</row>
    <row r="68" spans="1:27" s="26" customFormat="1" ht="4.1500000000000004" customHeight="1" x14ac:dyDescent="0.3">
      <c r="A68" s="52"/>
      <c r="F68" s="95"/>
      <c r="J68" s="100"/>
      <c r="K68" s="61"/>
    </row>
    <row r="69" spans="1:27" s="55" customFormat="1" ht="20.25" customHeight="1" x14ac:dyDescent="0.3">
      <c r="A69" s="54">
        <v>293</v>
      </c>
      <c r="B69" s="55" t="s">
        <v>55</v>
      </c>
      <c r="F69" s="56"/>
      <c r="H69" s="57"/>
      <c r="I69" s="57"/>
      <c r="J69" s="57"/>
      <c r="K69" s="62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</row>
    <row r="70" spans="1:27" ht="4.1500000000000004" customHeight="1" x14ac:dyDescent="0.2">
      <c r="A70" s="25"/>
      <c r="F70" s="15"/>
      <c r="H70" s="26"/>
      <c r="I70" s="26"/>
      <c r="J70" s="100"/>
      <c r="K70" s="61"/>
    </row>
    <row r="71" spans="1:27" s="55" customFormat="1" ht="20.25" customHeight="1" x14ac:dyDescent="0.3">
      <c r="A71" s="54">
        <v>294</v>
      </c>
      <c r="B71" s="55" t="s">
        <v>58</v>
      </c>
      <c r="F71" s="56"/>
      <c r="H71" s="57"/>
      <c r="I71" s="57"/>
      <c r="J71" s="57"/>
      <c r="K71" s="62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</row>
    <row r="72" spans="1:27" ht="4.1500000000000004" customHeight="1" x14ac:dyDescent="0.2">
      <c r="A72" s="25"/>
      <c r="F72" s="15"/>
      <c r="H72" s="26"/>
      <c r="I72" s="26"/>
      <c r="J72" s="100"/>
      <c r="K72" s="61"/>
    </row>
    <row r="73" spans="1:27" s="55" customFormat="1" ht="20.25" customHeight="1" x14ac:dyDescent="0.3">
      <c r="A73" s="67">
        <v>297</v>
      </c>
      <c r="B73" s="55" t="s">
        <v>61</v>
      </c>
      <c r="F73" s="56"/>
      <c r="H73" s="57"/>
      <c r="I73" s="57"/>
      <c r="J73" s="57"/>
      <c r="K73" s="62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</row>
    <row r="74" spans="1:27" ht="4.1500000000000004" customHeight="1" x14ac:dyDescent="0.2">
      <c r="A74" s="25"/>
      <c r="F74" s="15"/>
      <c r="H74" s="26"/>
      <c r="I74" s="26"/>
      <c r="J74" s="100"/>
      <c r="K74" s="61"/>
    </row>
    <row r="75" spans="1:27" s="55" customFormat="1" ht="20.25" customHeight="1" x14ac:dyDescent="0.3">
      <c r="A75" s="54">
        <v>297.10000000000002</v>
      </c>
      <c r="B75" s="55" t="s">
        <v>64</v>
      </c>
      <c r="F75" s="56"/>
      <c r="H75" s="57"/>
      <c r="I75" s="57"/>
      <c r="J75" s="57"/>
      <c r="K75" s="62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</row>
    <row r="76" spans="1:27" ht="4.1500000000000004" customHeight="1" x14ac:dyDescent="0.2">
      <c r="A76" s="25"/>
      <c r="F76" s="15"/>
      <c r="H76" s="26"/>
      <c r="I76" s="26"/>
      <c r="J76" s="100"/>
      <c r="K76" s="61"/>
    </row>
    <row r="77" spans="1:27" s="55" customFormat="1" ht="20.25" customHeight="1" x14ac:dyDescent="0.3">
      <c r="A77" s="54">
        <v>297.3</v>
      </c>
      <c r="B77" s="55" t="s">
        <v>63</v>
      </c>
      <c r="F77" s="56"/>
      <c r="H77" s="57"/>
      <c r="I77" s="57"/>
      <c r="J77" s="57"/>
      <c r="K77" s="62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</row>
    <row r="78" spans="1:27" ht="4.1500000000000004" customHeight="1" x14ac:dyDescent="0.2">
      <c r="A78" s="25"/>
      <c r="F78" s="15"/>
      <c r="H78" s="26"/>
      <c r="I78" s="26"/>
      <c r="J78" s="100"/>
      <c r="K78" s="61"/>
    </row>
    <row r="79" spans="1:27" s="55" customFormat="1" ht="20.25" customHeight="1" x14ac:dyDescent="0.3">
      <c r="A79" s="54">
        <v>297.39999999999998</v>
      </c>
      <c r="B79" s="55" t="s">
        <v>62</v>
      </c>
      <c r="F79" s="56"/>
      <c r="H79" s="57"/>
      <c r="I79" s="57"/>
      <c r="J79" s="57"/>
      <c r="K79" s="62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</row>
    <row r="80" spans="1:27" ht="4.1500000000000004" customHeight="1" x14ac:dyDescent="0.2">
      <c r="A80" s="25"/>
      <c r="F80" s="15"/>
      <c r="H80" s="26"/>
      <c r="I80" s="26"/>
      <c r="J80" s="100"/>
      <c r="K80" s="61"/>
    </row>
    <row r="81" spans="1:27" s="55" customFormat="1" ht="20.25" customHeight="1" x14ac:dyDescent="0.3">
      <c r="A81" s="67">
        <v>298.5</v>
      </c>
      <c r="B81" s="55" t="s">
        <v>59</v>
      </c>
      <c r="F81" s="56"/>
      <c r="H81" s="57"/>
      <c r="I81" s="57"/>
      <c r="J81" s="57"/>
      <c r="K81" s="62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</row>
    <row r="82" spans="1:27" ht="4.1500000000000004" customHeight="1" x14ac:dyDescent="0.2">
      <c r="A82" s="70"/>
      <c r="B82" s="63"/>
      <c r="C82" s="63"/>
      <c r="D82" s="63"/>
      <c r="E82" s="63"/>
      <c r="F82" s="71"/>
      <c r="G82" s="63"/>
      <c r="H82" s="72"/>
      <c r="I82" s="72"/>
      <c r="J82" s="118"/>
      <c r="K82" s="73"/>
    </row>
    <row r="83" spans="1:27" x14ac:dyDescent="0.2">
      <c r="A83" s="23" t="s">
        <v>66</v>
      </c>
      <c r="B83" s="24"/>
      <c r="C83" s="24"/>
      <c r="D83" s="24"/>
      <c r="E83" s="24"/>
      <c r="F83" s="80"/>
      <c r="G83" s="80"/>
      <c r="H83" s="81"/>
      <c r="I83" s="81"/>
      <c r="J83" s="81"/>
      <c r="K83" s="59"/>
    </row>
    <row r="84" spans="1:27" ht="4.1500000000000004" customHeight="1" x14ac:dyDescent="0.2">
      <c r="A84" s="25"/>
      <c r="F84" s="85"/>
      <c r="G84" s="86"/>
      <c r="H84" s="55"/>
      <c r="I84" s="55"/>
      <c r="J84" s="57"/>
      <c r="K84" s="61"/>
    </row>
    <row r="85" spans="1:27" s="26" customFormat="1" ht="20.25" customHeight="1" x14ac:dyDescent="0.3">
      <c r="A85" s="50">
        <v>112</v>
      </c>
      <c r="B85" s="102" t="s">
        <v>67</v>
      </c>
      <c r="F85" s="51"/>
      <c r="H85" s="100"/>
      <c r="I85" s="100"/>
      <c r="J85" s="100"/>
      <c r="K85" s="60"/>
    </row>
    <row r="86" spans="1:27" s="26" customFormat="1" ht="4.1500000000000004" customHeight="1" x14ac:dyDescent="0.3">
      <c r="A86" s="52"/>
      <c r="F86" s="103"/>
      <c r="J86" s="100"/>
      <c r="K86" s="61"/>
    </row>
    <row r="87" spans="1:27" s="26" customFormat="1" ht="20.25" customHeight="1" x14ac:dyDescent="0.3">
      <c r="A87" s="54">
        <v>135.1</v>
      </c>
      <c r="B87" s="55" t="s">
        <v>80</v>
      </c>
      <c r="C87" s="55"/>
      <c r="D87" s="55"/>
      <c r="E87" s="55"/>
      <c r="F87" s="56"/>
      <c r="G87" s="55"/>
      <c r="H87" s="57"/>
      <c r="I87" s="57"/>
      <c r="J87" s="57"/>
      <c r="K87" s="62"/>
    </row>
    <row r="88" spans="1:27" s="26" customFormat="1" ht="4.1500000000000004" customHeight="1" x14ac:dyDescent="0.3">
      <c r="A88" s="52"/>
      <c r="F88" s="95"/>
      <c r="J88" s="100"/>
      <c r="K88" s="61"/>
    </row>
    <row r="89" spans="1:27" s="26" customFormat="1" ht="20.25" customHeight="1" x14ac:dyDescent="0.3">
      <c r="A89" s="54">
        <v>135.30000000000001</v>
      </c>
      <c r="B89" s="77" t="s">
        <v>81</v>
      </c>
      <c r="C89" s="55"/>
      <c r="D89" s="55"/>
      <c r="E89" s="55"/>
      <c r="F89" s="56"/>
      <c r="G89" s="55"/>
      <c r="H89" s="57"/>
      <c r="I89" s="57"/>
      <c r="J89" s="57"/>
      <c r="K89" s="62"/>
    </row>
    <row r="90" spans="1:27" s="26" customFormat="1" ht="4.1500000000000004" customHeight="1" x14ac:dyDescent="0.3">
      <c r="A90" s="52"/>
      <c r="F90" s="95"/>
      <c r="J90" s="100"/>
      <c r="K90" s="61"/>
    </row>
    <row r="91" spans="1:27" s="26" customFormat="1" ht="20.25" customHeight="1" x14ac:dyDescent="0.3">
      <c r="A91" s="54">
        <v>171</v>
      </c>
      <c r="B91" s="77" t="s">
        <v>114</v>
      </c>
      <c r="C91" s="55"/>
      <c r="D91" s="55"/>
      <c r="E91" s="55"/>
      <c r="F91" s="56"/>
      <c r="G91" s="55"/>
      <c r="H91" s="57"/>
      <c r="I91" s="57"/>
      <c r="J91" s="57"/>
      <c r="K91" s="62"/>
    </row>
    <row r="92" spans="1:27" s="26" customFormat="1" ht="4.1500000000000004" customHeight="1" x14ac:dyDescent="0.3">
      <c r="A92" s="52"/>
      <c r="F92" s="95"/>
      <c r="J92" s="100"/>
      <c r="K92" s="61"/>
    </row>
    <row r="93" spans="1:27" s="26" customFormat="1" ht="20.25" customHeight="1" x14ac:dyDescent="0.3">
      <c r="A93" s="54" t="s">
        <v>70</v>
      </c>
      <c r="B93" s="77" t="s">
        <v>71</v>
      </c>
      <c r="C93" s="55"/>
      <c r="D93" s="55"/>
      <c r="E93" s="55"/>
      <c r="F93" s="56"/>
      <c r="G93" s="55"/>
      <c r="H93" s="57"/>
      <c r="I93" s="57"/>
      <c r="J93" s="57"/>
      <c r="K93" s="62"/>
    </row>
    <row r="94" spans="1:27" s="26" customFormat="1" ht="4.1500000000000004" customHeight="1" x14ac:dyDescent="0.3">
      <c r="A94" s="52"/>
      <c r="F94" s="95"/>
      <c r="J94" s="100"/>
      <c r="K94" s="61"/>
    </row>
    <row r="95" spans="1:27" s="26" customFormat="1" ht="20.25" customHeight="1" x14ac:dyDescent="0.3">
      <c r="A95" s="54">
        <v>213</v>
      </c>
      <c r="B95" s="77" t="s">
        <v>157</v>
      </c>
      <c r="C95" s="55"/>
      <c r="D95" s="55"/>
      <c r="E95" s="55"/>
      <c r="F95" s="56"/>
      <c r="G95" s="55"/>
      <c r="H95" s="57"/>
      <c r="I95" s="57"/>
      <c r="J95" s="57"/>
      <c r="K95" s="62"/>
    </row>
    <row r="96" spans="1:27" s="26" customFormat="1" ht="4.1500000000000004" customHeight="1" x14ac:dyDescent="0.3">
      <c r="A96" s="52"/>
      <c r="F96" s="95"/>
      <c r="J96" s="100"/>
      <c r="K96" s="61"/>
    </row>
    <row r="97" spans="1:11" s="26" customFormat="1" ht="20.25" customHeight="1" x14ac:dyDescent="0.3">
      <c r="A97" s="54">
        <v>214</v>
      </c>
      <c r="B97" s="77" t="s">
        <v>72</v>
      </c>
      <c r="C97" s="55"/>
      <c r="D97" s="55"/>
      <c r="E97" s="55"/>
      <c r="F97" s="56"/>
      <c r="G97" s="55"/>
      <c r="H97" s="57"/>
      <c r="I97" s="57"/>
      <c r="J97" s="57"/>
      <c r="K97" s="62"/>
    </row>
    <row r="98" spans="1:11" s="26" customFormat="1" ht="4.1500000000000004" customHeight="1" x14ac:dyDescent="0.3">
      <c r="A98" s="52"/>
      <c r="F98" s="95"/>
      <c r="J98" s="100"/>
      <c r="K98" s="61"/>
    </row>
    <row r="99" spans="1:11" s="26" customFormat="1" ht="20.25" customHeight="1" x14ac:dyDescent="0.3">
      <c r="A99" s="54">
        <v>219</v>
      </c>
      <c r="B99" s="77" t="s">
        <v>126</v>
      </c>
      <c r="C99" s="55"/>
      <c r="D99" s="55"/>
      <c r="E99" s="55"/>
      <c r="F99" s="56"/>
      <c r="G99" s="55"/>
      <c r="H99" s="57"/>
      <c r="I99" s="57"/>
      <c r="J99" s="57"/>
      <c r="K99" s="62"/>
    </row>
    <row r="100" spans="1:11" s="26" customFormat="1" ht="4.1500000000000004" customHeight="1" x14ac:dyDescent="0.3">
      <c r="A100" s="52"/>
      <c r="F100" s="95"/>
      <c r="J100" s="100"/>
      <c r="K100" s="61"/>
    </row>
    <row r="101" spans="1:11" s="26" customFormat="1" ht="20.25" customHeight="1" x14ac:dyDescent="0.3">
      <c r="A101" s="54">
        <v>221</v>
      </c>
      <c r="B101" s="77" t="s">
        <v>69</v>
      </c>
      <c r="C101" s="55"/>
      <c r="D101" s="55"/>
      <c r="E101" s="55"/>
      <c r="F101" s="56"/>
      <c r="G101" s="55"/>
      <c r="H101" s="57"/>
      <c r="I101" s="57"/>
      <c r="J101" s="57"/>
      <c r="K101" s="62"/>
    </row>
    <row r="102" spans="1:11" s="26" customFormat="1" ht="4.1500000000000004" customHeight="1" x14ac:dyDescent="0.3">
      <c r="A102" s="52"/>
      <c r="F102" s="95"/>
      <c r="J102" s="100"/>
      <c r="K102" s="61"/>
    </row>
    <row r="103" spans="1:11" s="26" customFormat="1" ht="20.25" customHeight="1" x14ac:dyDescent="0.3">
      <c r="A103" s="54" t="s">
        <v>160</v>
      </c>
      <c r="B103" s="55" t="s">
        <v>161</v>
      </c>
      <c r="C103" s="55"/>
      <c r="D103" s="55"/>
      <c r="E103" s="55"/>
      <c r="F103" s="56"/>
      <c r="G103" s="55"/>
      <c r="H103" s="57"/>
      <c r="I103" s="57"/>
      <c r="J103" s="57"/>
      <c r="K103" s="62"/>
    </row>
    <row r="104" spans="1:11" s="26" customFormat="1" ht="4.1500000000000004" customHeight="1" x14ac:dyDescent="0.3">
      <c r="A104" s="52"/>
      <c r="F104" s="95"/>
      <c r="J104" s="100"/>
      <c r="K104" s="61"/>
    </row>
    <row r="105" spans="1:11" s="26" customFormat="1" ht="20.25" customHeight="1" x14ac:dyDescent="0.3">
      <c r="A105" s="54">
        <v>226</v>
      </c>
      <c r="B105" s="77" t="s">
        <v>88</v>
      </c>
      <c r="C105" s="55"/>
      <c r="D105" s="55"/>
      <c r="E105" s="55"/>
      <c r="F105" s="56"/>
      <c r="G105" s="55"/>
      <c r="H105" s="57"/>
      <c r="I105" s="57"/>
      <c r="J105" s="57"/>
      <c r="K105" s="62"/>
    </row>
    <row r="106" spans="1:11" s="26" customFormat="1" ht="4.1500000000000004" customHeight="1" x14ac:dyDescent="0.3">
      <c r="A106" s="52"/>
      <c r="F106" s="95"/>
      <c r="J106" s="100"/>
      <c r="K106" s="61"/>
    </row>
    <row r="107" spans="1:11" s="26" customFormat="1" ht="20.25" customHeight="1" x14ac:dyDescent="0.3">
      <c r="A107" s="54">
        <v>230</v>
      </c>
      <c r="B107" s="77" t="s">
        <v>82</v>
      </c>
      <c r="C107" s="55"/>
      <c r="D107" s="55"/>
      <c r="E107" s="55"/>
      <c r="F107" s="56"/>
      <c r="G107" s="55"/>
      <c r="H107" s="57"/>
      <c r="I107" s="57"/>
      <c r="J107" s="57"/>
      <c r="K107" s="62"/>
    </row>
    <row r="108" spans="1:11" s="26" customFormat="1" ht="4.1500000000000004" customHeight="1" x14ac:dyDescent="0.3">
      <c r="A108" s="52"/>
      <c r="F108" s="95"/>
      <c r="J108" s="100"/>
      <c r="K108" s="61"/>
    </row>
    <row r="109" spans="1:11" s="26" customFormat="1" ht="20.25" customHeight="1" x14ac:dyDescent="0.3">
      <c r="A109" s="54">
        <v>242</v>
      </c>
      <c r="B109" s="77" t="s">
        <v>83</v>
      </c>
      <c r="C109" s="55"/>
      <c r="D109" s="55"/>
      <c r="E109" s="55"/>
      <c r="F109" s="56"/>
      <c r="G109" s="55"/>
      <c r="H109" s="57"/>
      <c r="I109" s="57"/>
      <c r="J109" s="57"/>
      <c r="K109" s="62"/>
    </row>
    <row r="110" spans="1:11" s="26" customFormat="1" ht="20.25" customHeight="1" x14ac:dyDescent="0.3">
      <c r="A110" s="50"/>
      <c r="B110" s="102" t="s">
        <v>166</v>
      </c>
      <c r="F110" s="101"/>
      <c r="H110" s="100"/>
      <c r="I110" s="100"/>
      <c r="J110" s="100"/>
      <c r="K110" s="60"/>
    </row>
    <row r="111" spans="1:11" s="26" customFormat="1" ht="4.1500000000000004" customHeight="1" x14ac:dyDescent="0.3">
      <c r="A111" s="52"/>
      <c r="F111" s="95"/>
      <c r="J111" s="100"/>
      <c r="K111" s="61"/>
    </row>
    <row r="112" spans="1:11" s="26" customFormat="1" ht="20.25" customHeight="1" x14ac:dyDescent="0.3">
      <c r="A112" s="54">
        <v>244</v>
      </c>
      <c r="B112" s="77" t="s">
        <v>84</v>
      </c>
      <c r="C112" s="55"/>
      <c r="D112" s="55"/>
      <c r="E112" s="55"/>
      <c r="F112" s="56"/>
      <c r="G112" s="55"/>
      <c r="H112" s="57"/>
      <c r="I112" s="57"/>
      <c r="J112" s="57"/>
      <c r="K112" s="62"/>
    </row>
    <row r="113" spans="1:11" s="26" customFormat="1" ht="4.1500000000000004" customHeight="1" x14ac:dyDescent="0.3">
      <c r="A113" s="52"/>
      <c r="F113" s="95"/>
      <c r="J113" s="100"/>
      <c r="K113" s="61"/>
    </row>
    <row r="114" spans="1:11" s="26" customFormat="1" ht="20.25" customHeight="1" x14ac:dyDescent="0.3">
      <c r="A114" s="54">
        <v>250</v>
      </c>
      <c r="B114" s="77" t="s">
        <v>85</v>
      </c>
      <c r="C114" s="55"/>
      <c r="D114" s="55"/>
      <c r="E114" s="55"/>
      <c r="F114" s="56"/>
      <c r="G114" s="55"/>
      <c r="H114" s="57"/>
      <c r="I114" s="57"/>
      <c r="J114" s="57"/>
      <c r="K114" s="62"/>
    </row>
    <row r="115" spans="1:11" s="26" customFormat="1" ht="4.1500000000000004" customHeight="1" x14ac:dyDescent="0.3">
      <c r="A115" s="52"/>
      <c r="F115" s="95"/>
      <c r="J115" s="100"/>
      <c r="K115" s="61"/>
    </row>
    <row r="116" spans="1:11" s="26" customFormat="1" ht="20.25" customHeight="1" x14ac:dyDescent="0.3">
      <c r="A116" s="54">
        <v>261</v>
      </c>
      <c r="B116" s="77" t="s">
        <v>86</v>
      </c>
      <c r="C116" s="55"/>
      <c r="D116" s="55"/>
      <c r="E116" s="55"/>
      <c r="F116" s="56"/>
      <c r="G116" s="55"/>
      <c r="H116" s="57"/>
      <c r="I116" s="57"/>
      <c r="J116" s="57"/>
      <c r="K116" s="62"/>
    </row>
    <row r="117" spans="1:11" s="26" customFormat="1" ht="4.1500000000000004" customHeight="1" x14ac:dyDescent="0.3">
      <c r="A117" s="52"/>
      <c r="F117" s="95"/>
      <c r="J117" s="100"/>
      <c r="K117" s="61"/>
    </row>
    <row r="118" spans="1:11" s="26" customFormat="1" ht="20.25" customHeight="1" x14ac:dyDescent="0.3">
      <c r="A118" s="54" t="s">
        <v>162</v>
      </c>
      <c r="B118" s="77" t="s">
        <v>163</v>
      </c>
      <c r="C118" s="55"/>
      <c r="D118" s="55"/>
      <c r="E118" s="55"/>
      <c r="F118" s="56"/>
      <c r="G118" s="55"/>
      <c r="H118" s="57"/>
      <c r="I118" s="57"/>
      <c r="J118" s="57"/>
      <c r="K118" s="62"/>
    </row>
    <row r="119" spans="1:11" s="26" customFormat="1" ht="4.1500000000000004" customHeight="1" x14ac:dyDescent="0.3">
      <c r="A119" s="52"/>
      <c r="F119" s="95"/>
      <c r="J119" s="100"/>
      <c r="K119" s="61"/>
    </row>
    <row r="120" spans="1:11" s="26" customFormat="1" ht="20.25" customHeight="1" x14ac:dyDescent="0.3">
      <c r="A120" s="104">
        <v>273</v>
      </c>
      <c r="B120" s="105" t="s">
        <v>87</v>
      </c>
      <c r="C120" s="106"/>
      <c r="D120" s="106"/>
      <c r="E120" s="106"/>
      <c r="F120" s="107"/>
      <c r="G120" s="106"/>
      <c r="H120" s="108"/>
      <c r="I120" s="108"/>
      <c r="J120" s="108"/>
      <c r="K120" s="109"/>
    </row>
    <row r="121" spans="1:11" s="26" customFormat="1" ht="4.1500000000000004" customHeight="1" x14ac:dyDescent="0.3">
      <c r="A121" s="83"/>
      <c r="B121" s="72"/>
      <c r="C121" s="72"/>
      <c r="D121" s="72"/>
      <c r="E121" s="72"/>
      <c r="F121" s="84"/>
      <c r="G121" s="72"/>
      <c r="H121" s="72"/>
      <c r="I121" s="72"/>
      <c r="J121" s="118"/>
      <c r="K121" s="73"/>
    </row>
    <row r="122" spans="1:11" s="26" customFormat="1" ht="20.25" customHeight="1" x14ac:dyDescent="0.3">
      <c r="A122" s="54">
        <v>274</v>
      </c>
      <c r="B122" s="77" t="s">
        <v>128</v>
      </c>
      <c r="C122" s="55"/>
      <c r="D122" s="55"/>
      <c r="E122" s="55"/>
      <c r="F122" s="56"/>
      <c r="G122" s="55"/>
      <c r="H122" s="57"/>
      <c r="I122" s="57"/>
      <c r="J122" s="57"/>
      <c r="K122" s="62"/>
    </row>
    <row r="123" spans="1:11" s="26" customFormat="1" ht="4.1500000000000004" customHeight="1" x14ac:dyDescent="0.3">
      <c r="A123" s="52"/>
      <c r="F123" s="95"/>
      <c r="J123" s="100"/>
      <c r="K123" s="61"/>
    </row>
    <row r="124" spans="1:11" s="26" customFormat="1" ht="24.75" customHeight="1" x14ac:dyDescent="0.3">
      <c r="A124" s="54">
        <v>277.2</v>
      </c>
      <c r="B124" s="77" t="s">
        <v>129</v>
      </c>
      <c r="C124" s="55"/>
      <c r="D124" s="55"/>
      <c r="E124" s="55"/>
      <c r="F124" s="56"/>
      <c r="G124" s="55"/>
      <c r="H124" s="57"/>
      <c r="I124" s="57"/>
      <c r="J124" s="57"/>
      <c r="K124" s="62"/>
    </row>
    <row r="125" spans="1:11" s="26" customFormat="1" ht="4.1500000000000004" customHeight="1" x14ac:dyDescent="0.3">
      <c r="A125" s="52"/>
      <c r="F125" s="95"/>
      <c r="J125" s="100"/>
      <c r="K125" s="61"/>
    </row>
    <row r="126" spans="1:11" s="26" customFormat="1" ht="20.25" customHeight="1" x14ac:dyDescent="0.3">
      <c r="A126" s="82" t="s">
        <v>90</v>
      </c>
      <c r="B126" s="77" t="s">
        <v>89</v>
      </c>
      <c r="C126" s="55"/>
      <c r="D126" s="55"/>
      <c r="E126" s="55"/>
      <c r="F126" s="56"/>
      <c r="G126" s="55"/>
      <c r="H126" s="57"/>
      <c r="I126" s="57"/>
      <c r="J126" s="57"/>
      <c r="K126" s="62"/>
    </row>
    <row r="127" spans="1:11" s="26" customFormat="1" ht="4.1500000000000004" customHeight="1" x14ac:dyDescent="0.3">
      <c r="A127" s="52"/>
      <c r="F127" s="95"/>
      <c r="J127" s="100"/>
      <c r="K127" s="61"/>
    </row>
    <row r="128" spans="1:11" s="26" customFormat="1" ht="20.25" customHeight="1" x14ac:dyDescent="0.3">
      <c r="A128" s="82" t="s">
        <v>91</v>
      </c>
      <c r="B128" s="77" t="s">
        <v>92</v>
      </c>
      <c r="C128" s="55"/>
      <c r="D128" s="55"/>
      <c r="E128" s="55"/>
      <c r="F128" s="56"/>
      <c r="G128" s="55"/>
      <c r="H128" s="57"/>
      <c r="I128" s="57"/>
      <c r="J128" s="57"/>
      <c r="K128" s="62"/>
    </row>
    <row r="129" spans="1:11" s="26" customFormat="1" ht="4.1500000000000004" customHeight="1" x14ac:dyDescent="0.3">
      <c r="A129" s="52"/>
      <c r="F129" s="95"/>
      <c r="J129" s="100"/>
      <c r="K129" s="61"/>
    </row>
    <row r="130" spans="1:11" s="26" customFormat="1" ht="20.25" customHeight="1" x14ac:dyDescent="0.3">
      <c r="A130" s="82" t="s">
        <v>132</v>
      </c>
      <c r="B130" s="77" t="s">
        <v>133</v>
      </c>
      <c r="C130" s="55"/>
      <c r="D130" s="55"/>
      <c r="E130" s="55"/>
      <c r="F130" s="56"/>
      <c r="G130" s="55"/>
      <c r="H130" s="57"/>
      <c r="I130" s="57"/>
      <c r="J130" s="57"/>
      <c r="K130" s="62"/>
    </row>
    <row r="131" spans="1:11" s="26" customFormat="1" ht="4.1500000000000004" customHeight="1" x14ac:dyDescent="0.3">
      <c r="A131" s="83"/>
      <c r="B131" s="72"/>
      <c r="C131" s="72"/>
      <c r="D131" s="72"/>
      <c r="E131" s="72"/>
      <c r="F131" s="84"/>
      <c r="G131" s="72"/>
      <c r="H131" s="72"/>
      <c r="I131" s="72"/>
      <c r="J131" s="118"/>
      <c r="K131" s="73"/>
    </row>
    <row r="132" spans="1:11" s="26" customFormat="1" ht="20.25" customHeight="1" x14ac:dyDescent="0.3">
      <c r="A132" s="82" t="s">
        <v>130</v>
      </c>
      <c r="B132" s="77" t="s">
        <v>131</v>
      </c>
      <c r="C132" s="55"/>
      <c r="D132" s="55"/>
      <c r="E132" s="55"/>
      <c r="F132" s="56"/>
      <c r="G132" s="55"/>
      <c r="H132" s="57"/>
      <c r="I132" s="57"/>
      <c r="J132" s="57"/>
      <c r="K132" s="62"/>
    </row>
    <row r="133" spans="1:11" s="26" customFormat="1" ht="4.1500000000000004" customHeight="1" x14ac:dyDescent="0.3">
      <c r="A133" s="83"/>
      <c r="B133" s="72"/>
      <c r="C133" s="72"/>
      <c r="D133" s="72"/>
      <c r="E133" s="72"/>
      <c r="F133" s="84"/>
      <c r="G133" s="72"/>
      <c r="H133" s="72"/>
      <c r="I133" s="72"/>
      <c r="J133" s="118"/>
      <c r="K133" s="73"/>
    </row>
  </sheetData>
  <phoneticPr fontId="25" type="noConversion"/>
  <pageMargins left="0.7" right="0.7" top="0.75" bottom="0.75" header="0.3" footer="0.3"/>
  <pageSetup paperSize="9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4" zoomScale="130" zoomScaleNormal="130" zoomScaleSheetLayoutView="145" zoomScalePageLayoutView="115" workbookViewId="0">
      <selection activeCell="D5" sqref="D5"/>
    </sheetView>
  </sheetViews>
  <sheetFormatPr defaultColWidth="11.42578125" defaultRowHeight="12" x14ac:dyDescent="0.3"/>
  <cols>
    <col min="1" max="1" width="6" style="28" customWidth="1"/>
    <col min="2" max="2" width="6.28515625" style="28" customWidth="1"/>
    <col min="3" max="3" width="5.85546875" style="28" customWidth="1"/>
    <col min="4" max="4" width="4.5703125" style="30" customWidth="1"/>
    <col min="5" max="5" width="68.7109375" style="30" customWidth="1"/>
    <col min="6" max="6" width="8.5703125" style="35" customWidth="1"/>
    <col min="7" max="7" width="9.85546875" style="35" customWidth="1"/>
    <col min="8" max="8" width="16" style="28" customWidth="1"/>
    <col min="9" max="9" width="11.42578125" style="28"/>
    <col min="10" max="16384" width="11.42578125" style="30"/>
  </cols>
  <sheetData>
    <row r="1" spans="1:9" ht="22.5" x14ac:dyDescent="0.3">
      <c r="A1" s="28" t="s">
        <v>13</v>
      </c>
      <c r="B1" s="28" t="s">
        <v>14</v>
      </c>
      <c r="C1" s="28" t="s">
        <v>15</v>
      </c>
      <c r="D1" s="29" t="s">
        <v>6</v>
      </c>
      <c r="E1" s="29" t="s">
        <v>11</v>
      </c>
      <c r="F1" s="29" t="s">
        <v>17</v>
      </c>
      <c r="G1" s="29" t="s">
        <v>16</v>
      </c>
      <c r="H1" s="28" t="s">
        <v>21</v>
      </c>
      <c r="I1" s="28" t="s">
        <v>23</v>
      </c>
    </row>
    <row r="2" spans="1:9" ht="31.5" x14ac:dyDescent="0.3">
      <c r="A2" s="28">
        <v>0</v>
      </c>
      <c r="B2" s="28">
        <v>0</v>
      </c>
      <c r="C2" s="124" t="str">
        <f>IF(H2="Titre","a",IF(H2="Mandataire","",CHAR(CODE(C1)+1)))</f>
        <v/>
      </c>
      <c r="D2" s="31" t="str">
        <f>IF(A2&amp;B2=A1&amp;B1,"",A2&amp;"."&amp;B2)</f>
        <v>0.0</v>
      </c>
      <c r="E2" s="31" t="s">
        <v>24</v>
      </c>
      <c r="F2" s="32"/>
      <c r="G2" s="33"/>
      <c r="H2" s="28" t="s">
        <v>0</v>
      </c>
    </row>
    <row r="3" spans="1:9" x14ac:dyDescent="0.3">
      <c r="A3" s="28">
        <v>0</v>
      </c>
      <c r="B3" s="34">
        <v>1</v>
      </c>
      <c r="C3" s="124">
        <v>0</v>
      </c>
      <c r="D3" s="35" t="str">
        <f t="shared" ref="D3:D8" si="0">IF(A3&amp;B3=A2&amp;B2,"",A3&amp;"."&amp;B3)</f>
        <v>0.1</v>
      </c>
      <c r="E3" s="30" t="s">
        <v>22</v>
      </c>
      <c r="H3" s="28" t="s">
        <v>9</v>
      </c>
    </row>
    <row r="4" spans="1:9" ht="22.5" x14ac:dyDescent="0.3">
      <c r="A4" s="36">
        <v>0</v>
      </c>
      <c r="B4" s="37">
        <v>1</v>
      </c>
      <c r="C4" s="124">
        <v>1</v>
      </c>
      <c r="D4" s="38">
        <f>Tableau14[[#This Row],[Ind]]</f>
        <v>1</v>
      </c>
      <c r="E4" s="30" t="s">
        <v>140</v>
      </c>
      <c r="H4" s="36"/>
    </row>
    <row r="5" spans="1:9" ht="33.75" x14ac:dyDescent="0.3">
      <c r="A5" s="28">
        <v>0</v>
      </c>
      <c r="B5" s="34">
        <v>1</v>
      </c>
      <c r="C5" s="124">
        <v>2</v>
      </c>
      <c r="D5" s="38">
        <f>Tableau14[[#This Row],[Ind]]</f>
        <v>2</v>
      </c>
      <c r="E5" s="30" t="s">
        <v>141</v>
      </c>
    </row>
    <row r="6" spans="1:9" x14ac:dyDescent="0.3">
      <c r="A6" s="28">
        <v>0</v>
      </c>
      <c r="B6" s="34">
        <v>1</v>
      </c>
      <c r="C6" s="124">
        <v>3</v>
      </c>
      <c r="D6" s="38">
        <f>Tableau14[[#This Row],[Ind]]</f>
        <v>3</v>
      </c>
      <c r="E6" s="30" t="s">
        <v>93</v>
      </c>
    </row>
    <row r="7" spans="1:9" ht="13.5" customHeight="1" x14ac:dyDescent="0.3">
      <c r="A7" s="28">
        <v>0</v>
      </c>
      <c r="B7" s="34">
        <v>1</v>
      </c>
      <c r="C7" s="124">
        <v>4</v>
      </c>
      <c r="D7" s="38"/>
      <c r="E7" s="39"/>
    </row>
    <row r="8" spans="1:9" ht="13.5" customHeight="1" x14ac:dyDescent="0.3">
      <c r="A8" s="36">
        <v>0</v>
      </c>
      <c r="B8" s="37">
        <v>2</v>
      </c>
      <c r="C8" s="124">
        <v>0</v>
      </c>
      <c r="D8" s="35" t="str">
        <f t="shared" si="0"/>
        <v>0.2</v>
      </c>
      <c r="E8" s="30" t="s">
        <v>51</v>
      </c>
      <c r="H8" s="28" t="s">
        <v>9</v>
      </c>
    </row>
    <row r="9" spans="1:9" ht="22.5" x14ac:dyDescent="0.3">
      <c r="A9" s="36">
        <v>0</v>
      </c>
      <c r="B9" s="37">
        <v>2</v>
      </c>
      <c r="C9" s="124">
        <v>1</v>
      </c>
      <c r="D9" s="38">
        <f>Tableau14[[#This Row],[Ind]]</f>
        <v>1</v>
      </c>
      <c r="E9" s="30" t="s">
        <v>158</v>
      </c>
      <c r="H9" s="36"/>
    </row>
    <row r="10" spans="1:9" ht="22.5" x14ac:dyDescent="0.3">
      <c r="A10" s="36">
        <v>0</v>
      </c>
      <c r="B10" s="37">
        <v>2</v>
      </c>
      <c r="C10" s="124">
        <v>2</v>
      </c>
      <c r="D10" s="38">
        <f>Tableau14[[#This Row],[Ind]]</f>
        <v>2</v>
      </c>
      <c r="E10" s="30" t="s">
        <v>159</v>
      </c>
    </row>
    <row r="11" spans="1:9" ht="13.5" customHeight="1" x14ac:dyDescent="0.3">
      <c r="A11" s="36">
        <v>0</v>
      </c>
      <c r="B11" s="37">
        <v>3</v>
      </c>
      <c r="C11" s="124">
        <v>0</v>
      </c>
      <c r="D11" s="35" t="str">
        <f t="shared" ref="D11" si="1">IF(A11&amp;B11=A10&amp;B10,"",A11&amp;"."&amp;B11)</f>
        <v>0.3</v>
      </c>
      <c r="E11" s="30" t="s">
        <v>95</v>
      </c>
      <c r="H11" s="28" t="s">
        <v>9</v>
      </c>
    </row>
    <row r="12" spans="1:9" ht="22.5" x14ac:dyDescent="0.3">
      <c r="A12" s="36">
        <v>0</v>
      </c>
      <c r="B12" s="37">
        <v>3</v>
      </c>
      <c r="C12" s="124">
        <v>1</v>
      </c>
      <c r="D12" s="38">
        <f>Tableau14[[#This Row],[Ind]]</f>
        <v>1</v>
      </c>
      <c r="E12" s="69" t="s">
        <v>167</v>
      </c>
    </row>
    <row r="13" spans="1:9" x14ac:dyDescent="0.3">
      <c r="A13" s="36">
        <v>0</v>
      </c>
      <c r="B13" s="37">
        <v>3</v>
      </c>
      <c r="C13" s="124">
        <v>2</v>
      </c>
      <c r="D13" s="38"/>
    </row>
    <row r="14" spans="1:9" ht="13.5" customHeight="1" x14ac:dyDescent="0.3">
      <c r="A14" s="36">
        <v>0</v>
      </c>
      <c r="B14" s="34">
        <v>4</v>
      </c>
      <c r="C14" s="124">
        <v>0</v>
      </c>
      <c r="D14" s="35" t="str">
        <f>IF(A14&amp;B14=A10&amp;B10,"",A14&amp;"."&amp;B14)</f>
        <v>0.4</v>
      </c>
      <c r="E14" s="30" t="s">
        <v>36</v>
      </c>
      <c r="H14" s="28" t="s">
        <v>9</v>
      </c>
    </row>
    <row r="15" spans="1:9" x14ac:dyDescent="0.3">
      <c r="A15" s="36">
        <v>0</v>
      </c>
      <c r="B15" s="34">
        <v>4</v>
      </c>
      <c r="C15" s="124">
        <v>1</v>
      </c>
      <c r="D15" s="38">
        <f>Tableau14[[#This Row],[Ind]]</f>
        <v>1</v>
      </c>
      <c r="E15" s="30" t="s">
        <v>34</v>
      </c>
      <c r="H15" s="28" t="s">
        <v>7</v>
      </c>
    </row>
    <row r="16" spans="1:9" x14ac:dyDescent="0.3">
      <c r="A16" s="36">
        <v>0</v>
      </c>
      <c r="B16" s="34">
        <v>4</v>
      </c>
      <c r="C16" s="124">
        <v>2</v>
      </c>
      <c r="D16" s="38">
        <f>Tableau14[[#This Row],[Ind]]</f>
        <v>2</v>
      </c>
      <c r="E16" s="30" t="s">
        <v>32</v>
      </c>
    </row>
    <row r="17" spans="1:8" x14ac:dyDescent="0.3">
      <c r="A17" s="36">
        <v>0</v>
      </c>
      <c r="B17" s="34">
        <v>4</v>
      </c>
      <c r="C17" s="124">
        <v>3</v>
      </c>
      <c r="D17" s="38">
        <f>Tableau14[[#This Row],[Ind]]</f>
        <v>3</v>
      </c>
      <c r="E17" s="30" t="s">
        <v>33</v>
      </c>
      <c r="H17" s="28" t="s">
        <v>10</v>
      </c>
    </row>
    <row r="18" spans="1:8" x14ac:dyDescent="0.3">
      <c r="A18" s="36">
        <v>0</v>
      </c>
      <c r="B18" s="34">
        <v>4</v>
      </c>
      <c r="C18" s="124">
        <v>4</v>
      </c>
      <c r="D18" s="38">
        <f>Tableau14[[#This Row],[Ind]]</f>
        <v>4</v>
      </c>
      <c r="E18" s="30" t="s">
        <v>37</v>
      </c>
      <c r="H18" s="28" t="s">
        <v>8</v>
      </c>
    </row>
    <row r="19" spans="1:8" x14ac:dyDescent="0.3">
      <c r="A19" s="36">
        <v>0</v>
      </c>
      <c r="B19" s="34">
        <v>4</v>
      </c>
      <c r="C19" s="124">
        <v>5</v>
      </c>
      <c r="D19" s="38">
        <f>Tableau14[[#This Row],[Ind]]</f>
        <v>5</v>
      </c>
      <c r="E19" s="30" t="s">
        <v>35</v>
      </c>
      <c r="H19" s="28" t="s">
        <v>20</v>
      </c>
    </row>
    <row r="20" spans="1:8" x14ac:dyDescent="0.3">
      <c r="A20" s="28">
        <v>0</v>
      </c>
      <c r="B20" s="34">
        <v>4</v>
      </c>
      <c r="C20" s="124">
        <v>6</v>
      </c>
      <c r="D20" s="38"/>
    </row>
    <row r="21" spans="1:8" ht="13.5" customHeight="1" x14ac:dyDescent="0.3">
      <c r="A21" s="36">
        <v>0</v>
      </c>
      <c r="B21" s="34">
        <v>5</v>
      </c>
      <c r="C21" s="124" t="str">
        <f>IF(H21="Titre","0",IF(H21="Mandataire","",CHAR(CODE(#REF!)+1)))</f>
        <v>0</v>
      </c>
      <c r="D21" s="35" t="str">
        <f t="shared" ref="D21" si="2">IF(A21&amp;B21=A20&amp;B20,"",A21&amp;"."&amp;B21)</f>
        <v>0.5</v>
      </c>
      <c r="E21" s="30" t="s">
        <v>94</v>
      </c>
      <c r="H21" s="28" t="s">
        <v>9</v>
      </c>
    </row>
    <row r="22" spans="1:8" ht="56.25" x14ac:dyDescent="0.3">
      <c r="A22" s="36">
        <v>0</v>
      </c>
      <c r="B22" s="34">
        <v>5</v>
      </c>
      <c r="C22" s="124">
        <v>1</v>
      </c>
      <c r="D22" s="38">
        <f>Tableau14[[#This Row],[Ind]]</f>
        <v>1</v>
      </c>
      <c r="E22" s="45" t="s">
        <v>187</v>
      </c>
    </row>
    <row r="23" spans="1:8" ht="30" customHeight="1" x14ac:dyDescent="0.3">
      <c r="A23" s="36">
        <v>0</v>
      </c>
      <c r="B23" s="34">
        <v>5</v>
      </c>
      <c r="C23" s="124">
        <v>2</v>
      </c>
      <c r="D23" s="38">
        <f>Tableau14[[#This Row],[Ind]]</f>
        <v>2</v>
      </c>
      <c r="E23" s="45" t="s">
        <v>188</v>
      </c>
    </row>
    <row r="24" spans="1:8" ht="222.75" customHeight="1" x14ac:dyDescent="0.3">
      <c r="A24" s="36">
        <v>0</v>
      </c>
      <c r="B24" s="34">
        <v>5</v>
      </c>
      <c r="C24" s="124">
        <v>3</v>
      </c>
      <c r="D24" s="38">
        <f>Tableau14[[#This Row],[Ind]]</f>
        <v>3</v>
      </c>
      <c r="E24" s="111" t="s">
        <v>189</v>
      </c>
    </row>
    <row r="25" spans="1:8" ht="33.75" x14ac:dyDescent="0.3">
      <c r="A25" s="36">
        <v>0</v>
      </c>
      <c r="B25" s="34">
        <v>5</v>
      </c>
      <c r="C25" s="124">
        <v>4</v>
      </c>
      <c r="D25" s="38">
        <f>Tableau14[[#This Row],[Ind]]</f>
        <v>4</v>
      </c>
      <c r="E25" s="45" t="s">
        <v>190</v>
      </c>
    </row>
    <row r="26" spans="1:8" ht="13.5" customHeight="1" x14ac:dyDescent="0.3">
      <c r="A26" s="36">
        <v>0</v>
      </c>
      <c r="B26" s="34">
        <v>6</v>
      </c>
      <c r="C26" s="124">
        <v>0</v>
      </c>
      <c r="D26" s="35" t="str">
        <f t="shared" ref="D26" si="3">IF(A26&amp;B26=A25&amp;B25,"",A26&amp;"."&amp;B26)</f>
        <v>0.6</v>
      </c>
      <c r="E26" s="30" t="s">
        <v>107</v>
      </c>
      <c r="H26" s="28" t="s">
        <v>173</v>
      </c>
    </row>
    <row r="27" spans="1:8" ht="22.5" x14ac:dyDescent="0.3">
      <c r="A27" s="36">
        <v>0</v>
      </c>
      <c r="B27" s="34">
        <v>6</v>
      </c>
      <c r="C27" s="124">
        <v>1</v>
      </c>
      <c r="D27" s="38">
        <f>Tableau14[[#This Row],[Ind]]</f>
        <v>1</v>
      </c>
      <c r="E27" s="30" t="s">
        <v>142</v>
      </c>
      <c r="G27" s="40"/>
    </row>
    <row r="28" spans="1:8" ht="56.25" x14ac:dyDescent="0.3">
      <c r="A28" s="36">
        <v>0</v>
      </c>
      <c r="B28" s="34">
        <v>6</v>
      </c>
      <c r="C28" s="124">
        <v>2</v>
      </c>
      <c r="D28" s="38">
        <f>Tableau14[[#This Row],[Ind]]</f>
        <v>2</v>
      </c>
      <c r="E28" s="30" t="s">
        <v>143</v>
      </c>
      <c r="G28" s="40"/>
    </row>
    <row r="29" spans="1:8" ht="33.75" x14ac:dyDescent="0.3">
      <c r="A29" s="36">
        <v>0</v>
      </c>
      <c r="B29" s="34">
        <v>6</v>
      </c>
      <c r="C29" s="124">
        <v>3</v>
      </c>
      <c r="D29" s="38">
        <f>Tableau14[[#This Row],[Ind]]</f>
        <v>3</v>
      </c>
      <c r="E29" s="45" t="s">
        <v>230</v>
      </c>
      <c r="G29" s="40"/>
    </row>
    <row r="30" spans="1:8" ht="22.5" x14ac:dyDescent="0.3">
      <c r="A30" s="36">
        <v>0</v>
      </c>
      <c r="B30" s="34">
        <v>6</v>
      </c>
      <c r="C30" s="124">
        <v>4</v>
      </c>
      <c r="D30" s="38">
        <f>Tableau14[[#This Row],[Ind]]</f>
        <v>4</v>
      </c>
      <c r="E30" s="45" t="s">
        <v>144</v>
      </c>
      <c r="G30" s="40"/>
    </row>
    <row r="31" spans="1:8" ht="33.75" x14ac:dyDescent="0.3">
      <c r="A31" s="36">
        <v>0</v>
      </c>
      <c r="B31" s="34">
        <v>6</v>
      </c>
      <c r="C31" s="124">
        <v>5</v>
      </c>
      <c r="D31" s="38">
        <f>Tableau14[[#This Row],[Ind]]</f>
        <v>5</v>
      </c>
      <c r="E31" s="45" t="s">
        <v>145</v>
      </c>
      <c r="G31" s="40"/>
    </row>
    <row r="32" spans="1:8" ht="13.5" customHeight="1" x14ac:dyDescent="0.3">
      <c r="A32" s="36">
        <v>0</v>
      </c>
      <c r="B32" s="34">
        <v>7</v>
      </c>
      <c r="C32" s="124" t="str">
        <f>IF(H32="Titre","0",IF(H32="Mandataire","",CHAR(CODE(#REF!)+1)))</f>
        <v>0</v>
      </c>
      <c r="D32" s="35" t="str">
        <f t="shared" ref="D32" si="4">IF(A32&amp;B32=A31&amp;B31,"",A32&amp;"."&amp;B32)</f>
        <v>0.7</v>
      </c>
      <c r="E32" s="30" t="s">
        <v>108</v>
      </c>
      <c r="H32" s="28" t="s">
        <v>9</v>
      </c>
    </row>
    <row r="33" spans="1:9" ht="22.5" x14ac:dyDescent="0.3">
      <c r="A33" s="36">
        <v>0</v>
      </c>
      <c r="B33" s="34">
        <v>7</v>
      </c>
      <c r="C33" s="124">
        <v>1</v>
      </c>
      <c r="D33" s="38">
        <f>Tableau14[[#This Row],[Ind]]</f>
        <v>1</v>
      </c>
      <c r="E33" s="30" t="s">
        <v>191</v>
      </c>
    </row>
    <row r="34" spans="1:9" ht="22.5" x14ac:dyDescent="0.3">
      <c r="A34" s="36">
        <v>0</v>
      </c>
      <c r="B34" s="34">
        <v>7</v>
      </c>
      <c r="C34" s="124">
        <v>2</v>
      </c>
      <c r="D34" s="38">
        <f>Tableau14[[#This Row],[Ind]]</f>
        <v>2</v>
      </c>
      <c r="E34" s="30" t="s">
        <v>192</v>
      </c>
    </row>
    <row r="35" spans="1:9" ht="22.5" x14ac:dyDescent="0.3">
      <c r="A35" s="36">
        <v>0</v>
      </c>
      <c r="B35" s="34">
        <v>7</v>
      </c>
      <c r="C35" s="124">
        <v>3</v>
      </c>
      <c r="D35" s="38">
        <f>Tableau14[[#This Row],[Ind]]</f>
        <v>3</v>
      </c>
      <c r="E35" s="30" t="s">
        <v>193</v>
      </c>
    </row>
    <row r="36" spans="1:9" ht="22.5" x14ac:dyDescent="0.3">
      <c r="A36" s="36">
        <v>0</v>
      </c>
      <c r="B36" s="34">
        <v>7</v>
      </c>
      <c r="C36" s="124">
        <v>4</v>
      </c>
      <c r="D36" s="38">
        <f>Tableau14[[#This Row],[Ind]]</f>
        <v>4</v>
      </c>
      <c r="E36" s="30" t="s">
        <v>194</v>
      </c>
    </row>
    <row r="37" spans="1:9" ht="22.5" x14ac:dyDescent="0.3">
      <c r="A37" s="36">
        <v>0</v>
      </c>
      <c r="B37" s="34">
        <v>7</v>
      </c>
      <c r="C37" s="124">
        <v>5</v>
      </c>
      <c r="D37" s="38">
        <f>Tableau14[[#This Row],[Ind]]</f>
        <v>5</v>
      </c>
      <c r="E37" s="30" t="s">
        <v>195</v>
      </c>
    </row>
    <row r="38" spans="1:9" ht="22.5" x14ac:dyDescent="0.3">
      <c r="A38" s="36">
        <v>0</v>
      </c>
      <c r="B38" s="34">
        <v>7</v>
      </c>
      <c r="C38" s="124">
        <v>6</v>
      </c>
      <c r="D38" s="38">
        <f>Tableau14[[#This Row],[Ind]]</f>
        <v>6</v>
      </c>
      <c r="E38" s="30" t="s">
        <v>196</v>
      </c>
    </row>
    <row r="39" spans="1:9" x14ac:dyDescent="0.3">
      <c r="A39" s="36">
        <v>0</v>
      </c>
      <c r="B39" s="34">
        <v>7</v>
      </c>
      <c r="C39" s="124">
        <v>7</v>
      </c>
      <c r="D39" s="30" t="str">
        <f>IF(A39&amp;B39=A35&amp;B35,"",A39&amp;"."&amp;B39)</f>
        <v/>
      </c>
    </row>
    <row r="40" spans="1:9" ht="13.5" customHeight="1" x14ac:dyDescent="0.3">
      <c r="A40" s="36">
        <v>0</v>
      </c>
      <c r="B40" s="34">
        <v>8</v>
      </c>
      <c r="C40" s="124" t="str">
        <f>IF(H40="Titre","0",IF(H40="Mandataire","",CHAR(CODE(#REF!)+1)))</f>
        <v>0</v>
      </c>
      <c r="D40" s="35" t="str">
        <f t="shared" ref="D40" si="5">IF(A40&amp;B40=A34&amp;B34,"",A40&amp;"."&amp;B40)</f>
        <v>0.8</v>
      </c>
      <c r="E40" s="30" t="s">
        <v>109</v>
      </c>
      <c r="H40" s="28" t="s">
        <v>9</v>
      </c>
    </row>
    <row r="41" spans="1:9" ht="102.75" customHeight="1" x14ac:dyDescent="0.3">
      <c r="A41" s="36">
        <v>0</v>
      </c>
      <c r="B41" s="34">
        <v>8</v>
      </c>
      <c r="C41" s="125">
        <v>1</v>
      </c>
      <c r="D41" s="30" t="str">
        <f>IF(A41&amp;B41=A40&amp;B40,"",A41&amp;"."&amp;B41)</f>
        <v/>
      </c>
      <c r="H41" s="36"/>
      <c r="I41" s="36"/>
    </row>
    <row r="42" spans="1:9" x14ac:dyDescent="0.3">
      <c r="B42" s="34"/>
      <c r="C42" s="124" t="str">
        <f>IF(H42="Titre","a",IF(H42="Mandataire","",CHAR(CODE(C41)+1)))</f>
        <v>2</v>
      </c>
      <c r="D42" s="30" t="str">
        <f>IF(A42&amp;B42=A41&amp;B41,"",A42&amp;"."&amp;B42)</f>
        <v>.</v>
      </c>
    </row>
    <row r="43" spans="1:9" ht="13.5" customHeight="1" x14ac:dyDescent="0.3">
      <c r="A43" s="28">
        <v>0</v>
      </c>
      <c r="B43" s="34">
        <v>9</v>
      </c>
      <c r="C43" s="124">
        <v>0</v>
      </c>
      <c r="D43" s="35" t="str">
        <f t="shared" ref="D43" si="6">IF(A43&amp;B43=A42&amp;B42,"",A43&amp;"."&amp;B43)</f>
        <v>0.9</v>
      </c>
      <c r="E43" s="30" t="s">
        <v>146</v>
      </c>
      <c r="H43" s="28" t="s">
        <v>9</v>
      </c>
    </row>
    <row r="44" spans="1:9" ht="16.149999999999999" customHeight="1" x14ac:dyDescent="0.3">
      <c r="A44" s="28">
        <v>0</v>
      </c>
      <c r="B44" s="34">
        <v>9</v>
      </c>
      <c r="C44" s="124">
        <v>1</v>
      </c>
      <c r="D44" s="35">
        <f>C44</f>
        <v>1</v>
      </c>
      <c r="E44" s="30" t="s">
        <v>168</v>
      </c>
      <c r="G44" s="40"/>
    </row>
    <row r="45" spans="1:9" x14ac:dyDescent="0.3">
      <c r="A45" s="28">
        <v>0</v>
      </c>
      <c r="B45" s="34">
        <v>9</v>
      </c>
      <c r="C45" s="124">
        <v>2</v>
      </c>
      <c r="D45" s="35">
        <f t="shared" ref="D45:D47" si="7">C45</f>
        <v>2</v>
      </c>
    </row>
    <row r="46" spans="1:9" x14ac:dyDescent="0.3">
      <c r="A46" s="36">
        <v>0</v>
      </c>
      <c r="B46" s="37">
        <v>9</v>
      </c>
      <c r="C46" s="125">
        <v>3</v>
      </c>
      <c r="D46" s="35">
        <f t="shared" si="7"/>
        <v>3</v>
      </c>
      <c r="H46" s="36"/>
      <c r="I46" s="36"/>
    </row>
    <row r="47" spans="1:9" x14ac:dyDescent="0.3">
      <c r="A47" s="28">
        <v>0</v>
      </c>
      <c r="B47" s="34">
        <v>9</v>
      </c>
      <c r="C47" s="124">
        <v>4</v>
      </c>
      <c r="D47" s="35">
        <f t="shared" si="7"/>
        <v>4</v>
      </c>
    </row>
    <row r="48" spans="1:9" x14ac:dyDescent="0.3">
      <c r="B48" s="34"/>
      <c r="C48" s="124"/>
      <c r="D48" s="30" t="str">
        <f t="shared" ref="D48:D53" si="8">IF(A48&amp;B48=A47&amp;B47,"",A48&amp;"."&amp;B48)</f>
        <v>.</v>
      </c>
    </row>
    <row r="49" spans="1:9" x14ac:dyDescent="0.3">
      <c r="B49" s="34"/>
      <c r="C49" s="124"/>
      <c r="D49" s="30" t="str">
        <f t="shared" si="8"/>
        <v/>
      </c>
    </row>
    <row r="50" spans="1:9" x14ac:dyDescent="0.3">
      <c r="B50" s="34"/>
      <c r="C50" s="124"/>
      <c r="D50" s="30" t="str">
        <f t="shared" si="8"/>
        <v/>
      </c>
    </row>
    <row r="51" spans="1:9" x14ac:dyDescent="0.3">
      <c r="B51" s="34"/>
      <c r="C51" s="124"/>
      <c r="D51" s="30" t="str">
        <f t="shared" si="8"/>
        <v/>
      </c>
    </row>
    <row r="52" spans="1:9" x14ac:dyDescent="0.3">
      <c r="B52" s="34"/>
      <c r="C52" s="124"/>
      <c r="D52" s="30" t="str">
        <f t="shared" si="8"/>
        <v/>
      </c>
    </row>
    <row r="53" spans="1:9" x14ac:dyDescent="0.3">
      <c r="A53" s="36"/>
      <c r="B53" s="37"/>
      <c r="C53" s="125"/>
      <c r="D53" s="30" t="str">
        <f t="shared" si="8"/>
        <v/>
      </c>
      <c r="H53" s="36"/>
      <c r="I53" s="36"/>
    </row>
  </sheetData>
  <phoneticPr fontId="25" type="noConversion"/>
  <conditionalFormatting sqref="D2:G32 D33:D39 F33:G39 D40:G40 D43:G44 D45:D47">
    <cfRule type="expression" dxfId="815" priority="129">
      <formula>$H2="TitreFini"</formula>
    </cfRule>
    <cfRule type="expression" dxfId="814" priority="130">
      <formula>$H2="ImportantFini"</formula>
    </cfRule>
    <cfRule type="expression" dxfId="813" priority="131">
      <formula>$H2="MandataireFini"</formula>
    </cfRule>
    <cfRule type="expression" dxfId="812" priority="132">
      <formula>$H2="Important"</formula>
    </cfRule>
    <cfRule type="expression" dxfId="811" priority="133">
      <formula>$H2="Titre"</formula>
    </cfRule>
    <cfRule type="expression" dxfId="810" priority="134">
      <formula>$H2="Fini"</formula>
    </cfRule>
    <cfRule type="expression" dxfId="809" priority="135">
      <formula>$H2="Mandataire"</formula>
    </cfRule>
    <cfRule type="expression" dxfId="808" priority="136">
      <formula>$H2="Nouveau"</formula>
    </cfRule>
  </conditionalFormatting>
  <conditionalFormatting sqref="E33">
    <cfRule type="expression" dxfId="807" priority="7146">
      <formula>$H34="TitreFini"</formula>
    </cfRule>
    <cfRule type="expression" dxfId="806" priority="7147">
      <formula>$H34="ImportantFini"</formula>
    </cfRule>
    <cfRule type="expression" dxfId="805" priority="7148">
      <formula>$H34="MandataireFini"</formula>
    </cfRule>
    <cfRule type="expression" dxfId="804" priority="7149">
      <formula>$H34="Important"</formula>
    </cfRule>
    <cfRule type="expression" dxfId="803" priority="7150">
      <formula>$H34="Titre"</formula>
    </cfRule>
    <cfRule type="expression" dxfId="802" priority="7151">
      <formula>$H34="Fini"</formula>
    </cfRule>
    <cfRule type="expression" dxfId="801" priority="7152">
      <formula>$H34="Mandataire"</formula>
    </cfRule>
    <cfRule type="expression" dxfId="800" priority="7153">
      <formula>$H34="Nouveau"</formula>
    </cfRule>
  </conditionalFormatting>
  <dataValidations count="1">
    <dataValidation type="list" allowBlank="1" showInputMessage="1" showErrorMessage="1" sqref="H2:H53" xr:uid="{00000000-0002-0000-0100-000000000000}">
      <formula1>Style</formula1>
    </dataValidation>
  </dataValidations>
  <pageMargins left="0.70866141732283472" right="0.70866141732283472" top="0.74803149606299213" bottom="0.74803149606299213" header="0.31496062992125984" footer="0.31496062992125984"/>
  <pageSetup paperSize="9" scale="99" fitToHeight="0" orientation="portrait" r:id="rId1"/>
  <rowBreaks count="1" manualBreakCount="1">
    <brk id="25" min="3" max="6" man="1"/>
  </rowBreaks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60"/>
  <sheetViews>
    <sheetView tabSelected="1" zoomScale="115" zoomScaleNormal="115" zoomScaleSheetLayoutView="115" workbookViewId="0">
      <selection activeCell="J2" sqref="J2"/>
    </sheetView>
  </sheetViews>
  <sheetFormatPr defaultColWidth="11.42578125" defaultRowHeight="12" x14ac:dyDescent="0.3"/>
  <cols>
    <col min="1" max="1" width="5" style="30" customWidth="1"/>
    <col min="2" max="2" width="9.85546875" style="30" customWidth="1"/>
    <col min="3" max="3" width="60.28515625" style="30" customWidth="1"/>
    <col min="4" max="4" width="6.28515625" style="38" customWidth="1"/>
    <col min="5" max="5" width="9.7109375" style="38" customWidth="1"/>
    <col min="6" max="6" width="9.85546875" style="38" customWidth="1"/>
    <col min="7" max="7" width="8.28515625" style="38" customWidth="1"/>
    <col min="8" max="8" width="8.7109375" style="38" customWidth="1"/>
    <col min="9" max="9" width="11.42578125" style="129"/>
    <col min="10" max="16384" width="11.42578125" style="30"/>
  </cols>
  <sheetData>
    <row r="1" spans="1:15" ht="24" x14ac:dyDescent="0.3">
      <c r="A1" s="29" t="s">
        <v>6</v>
      </c>
      <c r="B1" s="29" t="s">
        <v>52</v>
      </c>
      <c r="C1" s="29" t="s">
        <v>11</v>
      </c>
      <c r="D1" s="29" t="s">
        <v>17</v>
      </c>
      <c r="E1" s="29" t="s">
        <v>79</v>
      </c>
      <c r="F1" s="29" t="s">
        <v>99</v>
      </c>
      <c r="G1" s="29" t="s">
        <v>125</v>
      </c>
      <c r="H1" s="28" t="s">
        <v>21</v>
      </c>
      <c r="I1" s="28" t="s">
        <v>23</v>
      </c>
      <c r="J1" s="28" t="s">
        <v>180</v>
      </c>
      <c r="K1" s="28" t="s">
        <v>181</v>
      </c>
      <c r="L1" s="28" t="s">
        <v>182</v>
      </c>
      <c r="M1" s="28" t="s">
        <v>183</v>
      </c>
      <c r="N1" s="128" t="s">
        <v>185</v>
      </c>
      <c r="O1" s="128" t="s">
        <v>184</v>
      </c>
    </row>
    <row r="2" spans="1:15" ht="30" customHeight="1" x14ac:dyDescent="0.3">
      <c r="A2" s="42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1</v>
      </c>
      <c r="B2" s="93"/>
      <c r="C2" s="42" t="s">
        <v>60</v>
      </c>
      <c r="D2" s="33"/>
      <c r="E2" s="33"/>
      <c r="F2" s="47"/>
      <c r="G2" s="47"/>
      <c r="H2" s="41" t="s">
        <v>0</v>
      </c>
      <c r="I2" s="28"/>
      <c r="J2" s="128">
        <f>IF(Tableau1[[#This Row],[Style]]="","",VLOOKUP(Tableau1[[#This Row],[Style]],Liste!$A$1:$B$11,2,FALSE))</f>
        <v>1</v>
      </c>
      <c r="K2" s="128">
        <f>COUNTIF($J$2:J2,J2)*(J2=1)</f>
        <v>1</v>
      </c>
      <c r="L2" s="131">
        <f>COUNTIF($J$2:J2,J2)*(J2=2)</f>
        <v>0</v>
      </c>
      <c r="M2" s="128">
        <f>COUNTIF($J$2:J2,J2)*(J2=3)</f>
        <v>0</v>
      </c>
      <c r="N2" s="128"/>
      <c r="O2" s="131"/>
    </row>
    <row r="3" spans="1:15" x14ac:dyDescent="0.3">
      <c r="A3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1</v>
      </c>
      <c r="B3" s="49"/>
      <c r="C3" s="30" t="s">
        <v>106</v>
      </c>
      <c r="D3" s="43"/>
      <c r="E3" s="43"/>
      <c r="F3" s="49"/>
      <c r="G3" s="49"/>
      <c r="H3" s="41" t="s">
        <v>173</v>
      </c>
      <c r="I3" s="28"/>
      <c r="J3" s="128">
        <f>IF(Tableau1[[#This Row],[Style]]="","",VLOOKUP(Tableau1[[#This Row],[Style]],Liste!$A$1:$B$11,2,FALSE))</f>
        <v>2</v>
      </c>
      <c r="K3" s="128">
        <f>COUNTIF($J$2:J3,J3)*(J3=1)</f>
        <v>0</v>
      </c>
      <c r="L3" s="128">
        <f>COUNTIF($J$2:J3,J3)*(J3=2)</f>
        <v>1</v>
      </c>
      <c r="M3" s="128">
        <f>COUNTIF($J$2:J3,J3)*(J3=3)</f>
        <v>0</v>
      </c>
      <c r="N3" s="128"/>
      <c r="O3" s="131"/>
    </row>
    <row r="4" spans="1:15" x14ac:dyDescent="0.3">
      <c r="A4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4" s="48"/>
      <c r="C4" s="49" t="s">
        <v>78</v>
      </c>
      <c r="E4" s="44"/>
      <c r="F4" s="74"/>
      <c r="G4" s="74" t="s">
        <v>134</v>
      </c>
      <c r="H4" s="28" t="s">
        <v>177</v>
      </c>
      <c r="I4" s="28"/>
      <c r="J4" s="128">
        <f>IF(Tableau1[[#This Row],[Style]]="","",VLOOKUP(Tableau1[[#This Row],[Style]],Liste!$A$1:$B$11,2,FALSE))</f>
        <v>4</v>
      </c>
      <c r="K4" s="128">
        <f>COUNTIF($J$2:J4,J4)*(J4=1)</f>
        <v>0</v>
      </c>
      <c r="L4" s="128">
        <f>COUNTIF($J$2:J4,J4)*(J4=2)</f>
        <v>0</v>
      </c>
      <c r="M4" s="128">
        <f>COUNTIF($J$2:J4,J4)*(J4=3)</f>
        <v>0</v>
      </c>
      <c r="N4" s="128"/>
      <c r="O4" s="131"/>
    </row>
    <row r="5" spans="1:15" x14ac:dyDescent="0.3">
      <c r="A5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5" s="48"/>
      <c r="C5" s="30" t="s">
        <v>137</v>
      </c>
      <c r="E5" s="94">
        <v>45231</v>
      </c>
      <c r="F5" s="112">
        <v>45566</v>
      </c>
      <c r="G5" s="97"/>
      <c r="H5" s="28" t="s">
        <v>177</v>
      </c>
      <c r="I5" s="28"/>
      <c r="J5" s="128">
        <f>IF(Tableau1[[#This Row],[Style]]="","",VLOOKUP(Tableau1[[#This Row],[Style]],Liste!$A$1:$B$11,2,FALSE))</f>
        <v>4</v>
      </c>
      <c r="K5" s="128">
        <f>COUNTIF($J$2:J5,J5)*(J5=1)</f>
        <v>0</v>
      </c>
      <c r="L5" s="128">
        <f>COUNTIF($J$2:J5,J5)*(J5=2)</f>
        <v>0</v>
      </c>
      <c r="M5" s="128">
        <f>COUNTIF($J$2:J5,J5)*(J5=3)</f>
        <v>0</v>
      </c>
      <c r="N5" s="128"/>
      <c r="O5" s="131"/>
    </row>
    <row r="6" spans="1:15" x14ac:dyDescent="0.3">
      <c r="A6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6" s="48"/>
      <c r="C6" s="30" t="s">
        <v>135</v>
      </c>
      <c r="E6" s="94"/>
      <c r="F6" s="112">
        <v>45597</v>
      </c>
      <c r="G6" s="48"/>
      <c r="H6" s="28" t="s">
        <v>177</v>
      </c>
      <c r="I6" s="28"/>
      <c r="J6" s="128">
        <f>IF(Tableau1[[#This Row],[Style]]="","",VLOOKUP(Tableau1[[#This Row],[Style]],Liste!$A$1:$B$11,2,FALSE))</f>
        <v>4</v>
      </c>
      <c r="K6" s="128">
        <f>COUNTIF($J$2:J6,J6)*(J6=1)</f>
        <v>0</v>
      </c>
      <c r="L6" s="128">
        <f>COUNTIF($J$2:J6,J6)*(J6=2)</f>
        <v>0</v>
      </c>
      <c r="M6" s="128">
        <f>COUNTIF($J$2:J6,J6)*(J6=3)</f>
        <v>0</v>
      </c>
      <c r="N6" s="128"/>
      <c r="O6" s="131"/>
    </row>
    <row r="7" spans="1:15" x14ac:dyDescent="0.3">
      <c r="A7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7" s="48"/>
      <c r="C7" s="30" t="s">
        <v>136</v>
      </c>
      <c r="F7" s="112">
        <v>45627</v>
      </c>
      <c r="G7" s="48"/>
      <c r="H7" s="28" t="s">
        <v>177</v>
      </c>
      <c r="I7" s="28"/>
      <c r="J7" s="128">
        <f>IF(Tableau1[[#This Row],[Style]]="","",VLOOKUP(Tableau1[[#This Row],[Style]],Liste!$A$1:$B$11,2,FALSE))</f>
        <v>4</v>
      </c>
      <c r="K7" s="128">
        <f>COUNTIF($J$2:J7,J7)*(J7=1)</f>
        <v>0</v>
      </c>
      <c r="L7" s="128">
        <f>COUNTIF($J$2:J7,J7)*(J7=2)</f>
        <v>0</v>
      </c>
      <c r="M7" s="128">
        <f>COUNTIF($J$2:J7,J7)*(J7=3)</f>
        <v>0</v>
      </c>
      <c r="N7" s="128"/>
      <c r="O7" s="131"/>
    </row>
    <row r="8" spans="1:15" x14ac:dyDescent="0.3">
      <c r="A8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8" s="48"/>
      <c r="C8" s="30" t="s">
        <v>121</v>
      </c>
      <c r="F8" s="112">
        <v>45901</v>
      </c>
      <c r="G8" s="48"/>
      <c r="H8" s="28" t="s">
        <v>177</v>
      </c>
      <c r="I8" s="28"/>
      <c r="J8" s="128">
        <f>IF(Tableau1[[#This Row],[Style]]="","",VLOOKUP(Tableau1[[#This Row],[Style]],Liste!$A$1:$B$11,2,FALSE))</f>
        <v>4</v>
      </c>
      <c r="K8" s="128">
        <f>COUNTIF($J$2:J8,J8)*(J8=1)</f>
        <v>0</v>
      </c>
      <c r="L8" s="128">
        <f>COUNTIF($J$2:J8,J8)*(J8=2)</f>
        <v>0</v>
      </c>
      <c r="M8" s="128">
        <f>COUNTIF($J$2:J8,J8)*(J8=3)</f>
        <v>0</v>
      </c>
      <c r="N8" s="128"/>
      <c r="O8" s="131"/>
    </row>
    <row r="9" spans="1:15" x14ac:dyDescent="0.3">
      <c r="A9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9" s="49"/>
      <c r="C9" s="30" t="s">
        <v>171</v>
      </c>
      <c r="D9" s="43"/>
      <c r="E9" s="43"/>
      <c r="F9" s="113"/>
      <c r="G9" s="49"/>
      <c r="H9" s="28" t="s">
        <v>177</v>
      </c>
      <c r="I9" s="28"/>
      <c r="J9" s="128">
        <f>IF(Tableau1[[#This Row],[Style]]="","",VLOOKUP(Tableau1[[#This Row],[Style]],Liste!$A$1:$B$11,2,FALSE))</f>
        <v>4</v>
      </c>
      <c r="K9" s="128">
        <f>COUNTIF($J$2:J9,J9)*(J9=1)</f>
        <v>0</v>
      </c>
      <c r="L9" s="128">
        <f>COUNTIF($J$2:J9,J9)*(J9=2)</f>
        <v>0</v>
      </c>
      <c r="M9" s="128">
        <f>COUNTIF($J$2:J9,J9)*(J9=3)</f>
        <v>0</v>
      </c>
      <c r="N9" s="128"/>
      <c r="O9" s="131"/>
    </row>
    <row r="10" spans="1:15" x14ac:dyDescent="0.3">
      <c r="A10" s="126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10" s="74"/>
      <c r="C10" s="113" t="s">
        <v>120</v>
      </c>
      <c r="D10" s="126"/>
      <c r="E10" s="127"/>
      <c r="F10" s="74">
        <v>45044</v>
      </c>
      <c r="G10" s="74"/>
      <c r="H10" s="28" t="s">
        <v>177</v>
      </c>
      <c r="I10" s="28"/>
      <c r="J10" s="128">
        <f>IF(Tableau1[[#This Row],[Style]]="","",VLOOKUP(Tableau1[[#This Row],[Style]],Liste!$A$1:$B$11,2,FALSE))</f>
        <v>4</v>
      </c>
      <c r="K10" s="128">
        <f>COUNTIF($J$2:J10,J10)*(J10=1)</f>
        <v>0</v>
      </c>
      <c r="L10" s="128">
        <f>COUNTIF($J$2:J10,J10)*(J10=2)</f>
        <v>0</v>
      </c>
      <c r="M10" s="128">
        <f>COUNTIF($J$2:J10,J10)*(J10=3)</f>
        <v>0</v>
      </c>
      <c r="N10" s="128"/>
      <c r="O10" s="131"/>
    </row>
    <row r="11" spans="1:15" x14ac:dyDescent="0.3">
      <c r="A11" s="126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11" s="74"/>
      <c r="C11" s="113" t="s">
        <v>122</v>
      </c>
      <c r="D11" s="126"/>
      <c r="E11" s="127"/>
      <c r="F11" s="74">
        <v>45056</v>
      </c>
      <c r="G11" s="74"/>
      <c r="H11" s="28" t="s">
        <v>177</v>
      </c>
      <c r="I11" s="28"/>
      <c r="J11" s="128">
        <f>IF(Tableau1[[#This Row],[Style]]="","",VLOOKUP(Tableau1[[#This Row],[Style]],Liste!$A$1:$B$11,2,FALSE))</f>
        <v>4</v>
      </c>
      <c r="K11" s="128">
        <f>COUNTIF($J$2:J11,J11)*(J11=1)</f>
        <v>0</v>
      </c>
      <c r="L11" s="128">
        <f>COUNTIF($J$2:J11,J11)*(J11=2)</f>
        <v>0</v>
      </c>
      <c r="M11" s="128">
        <f>COUNTIF($J$2:J11,J11)*(J11=3)</f>
        <v>0</v>
      </c>
      <c r="N11" s="128"/>
      <c r="O11" s="131"/>
    </row>
    <row r="12" spans="1:15" x14ac:dyDescent="0.3">
      <c r="A12" s="126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12" s="74"/>
      <c r="C12" s="113" t="s">
        <v>123</v>
      </c>
      <c r="D12" s="126"/>
      <c r="E12" s="127"/>
      <c r="F12" s="74">
        <v>45063</v>
      </c>
      <c r="G12" s="74"/>
      <c r="H12" s="28" t="s">
        <v>177</v>
      </c>
      <c r="I12" s="28"/>
      <c r="J12" s="128">
        <f>IF(Tableau1[[#This Row],[Style]]="","",VLOOKUP(Tableau1[[#This Row],[Style]],Liste!$A$1:$B$11,2,FALSE))</f>
        <v>4</v>
      </c>
      <c r="K12" s="128">
        <f>COUNTIF($J$2:J12,J12)*(J12=1)</f>
        <v>0</v>
      </c>
      <c r="L12" s="128">
        <f>COUNTIF($J$2:J12,J12)*(J12=2)</f>
        <v>0</v>
      </c>
      <c r="M12" s="128">
        <f>COUNTIF($J$2:J12,J12)*(J12=3)</f>
        <v>0</v>
      </c>
      <c r="N12" s="128"/>
      <c r="O12" s="131"/>
    </row>
    <row r="13" spans="1:15" x14ac:dyDescent="0.3">
      <c r="A13" s="126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13" s="74"/>
      <c r="C13" s="113" t="s">
        <v>124</v>
      </c>
      <c r="D13" s="126"/>
      <c r="E13" s="127"/>
      <c r="F13" s="74">
        <v>45063</v>
      </c>
      <c r="G13" s="74"/>
      <c r="H13" s="28" t="s">
        <v>177</v>
      </c>
      <c r="I13" s="28"/>
      <c r="J13" s="128">
        <f>IF(Tableau1[[#This Row],[Style]]="","",VLOOKUP(Tableau1[[#This Row],[Style]],Liste!$A$1:$B$11,2,FALSE))</f>
        <v>4</v>
      </c>
      <c r="K13" s="128">
        <f>COUNTIF($J$2:J13,J13)*(J13=1)</f>
        <v>0</v>
      </c>
      <c r="L13" s="128">
        <f>COUNTIF($J$2:J13,J13)*(J13=2)</f>
        <v>0</v>
      </c>
      <c r="M13" s="128">
        <f>COUNTIF($J$2:J13,J13)*(J13=3)</f>
        <v>0</v>
      </c>
      <c r="N13" s="128"/>
      <c r="O13" s="131"/>
    </row>
    <row r="14" spans="1:15" ht="30" customHeight="1" x14ac:dyDescent="0.3">
      <c r="A14" s="45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2</v>
      </c>
      <c r="B14" s="49"/>
      <c r="C14" s="30" t="s">
        <v>53</v>
      </c>
      <c r="F14" s="49"/>
      <c r="G14" s="49"/>
      <c r="H14" s="41" t="s">
        <v>0</v>
      </c>
      <c r="I14" s="28"/>
      <c r="J14" s="128">
        <f>IF(Tableau1[[#This Row],[Style]]="","",VLOOKUP(Tableau1[[#This Row],[Style]],Liste!$A$1:$B$11,2,FALSE))</f>
        <v>1</v>
      </c>
      <c r="K14" s="128">
        <f>COUNTIF($J$2:J14,J14)*(J14=1)</f>
        <v>2</v>
      </c>
      <c r="L14" s="128">
        <f>COUNTIF($J$2:J14,J14)*(J14=2)</f>
        <v>0</v>
      </c>
      <c r="M14" s="128">
        <f>COUNTIF($J$2:J14,J14)*(J14=3)</f>
        <v>0</v>
      </c>
      <c r="N14" s="128"/>
      <c r="O14" s="131"/>
    </row>
    <row r="15" spans="1:15" s="45" customFormat="1" ht="13.5" customHeight="1" x14ac:dyDescent="0.3">
      <c r="A15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2</v>
      </c>
      <c r="B15" s="49"/>
      <c r="C15" s="30" t="s">
        <v>197</v>
      </c>
      <c r="D15" s="38"/>
      <c r="E15" s="38"/>
      <c r="F15" s="49"/>
      <c r="G15" s="49"/>
      <c r="H15" s="41" t="s">
        <v>173</v>
      </c>
      <c r="I15" s="28"/>
      <c r="J15" s="128">
        <f>IF(Tableau1[[#This Row],[Style]]="","",VLOOKUP(Tableau1[[#This Row],[Style]],Liste!$A$1:$B$11,2,FALSE))</f>
        <v>2</v>
      </c>
      <c r="K15" s="128">
        <f>COUNTIF($J$2:J15,J15)*(J15=1)</f>
        <v>0</v>
      </c>
      <c r="L15" s="128">
        <f>COUNTIF($J$2:J15,J15)*(J15=2)</f>
        <v>2</v>
      </c>
      <c r="M15" s="128">
        <f>COUNTIF($J$2:J15,J15)*(J15=3)</f>
        <v>0</v>
      </c>
      <c r="N15" s="128"/>
      <c r="O15" s="131"/>
    </row>
    <row r="16" spans="1:15" x14ac:dyDescent="0.3">
      <c r="A16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16" s="48">
        <v>45237</v>
      </c>
      <c r="C16" s="30" t="s">
        <v>76</v>
      </c>
      <c r="D16" s="44" t="s">
        <v>44</v>
      </c>
      <c r="E16" s="44"/>
      <c r="F16" s="48" t="s">
        <v>100</v>
      </c>
      <c r="G16" s="49"/>
      <c r="H16" s="28" t="s">
        <v>7</v>
      </c>
      <c r="I16" s="28"/>
      <c r="J16" s="128">
        <f>IF(Tableau1[[#This Row],[Style]]="","",VLOOKUP(Tableau1[[#This Row],[Style]],Liste!$A$1:$B$11,2,FALSE))</f>
        <v>4</v>
      </c>
      <c r="K16" s="128">
        <f>COUNTIF($J$2:J16,J16)*(J16=1)</f>
        <v>0</v>
      </c>
      <c r="L16" s="128">
        <f>COUNTIF($J$2:J16,J16)*(J16=2)</f>
        <v>0</v>
      </c>
      <c r="M16" s="128">
        <f>COUNTIF($J$2:J16,J16)*(J16=3)</f>
        <v>0</v>
      </c>
      <c r="N16" s="128"/>
      <c r="O16" s="131"/>
    </row>
    <row r="17" spans="1:15" x14ac:dyDescent="0.3">
      <c r="A17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17" s="48">
        <v>45238</v>
      </c>
      <c r="C17" s="30" t="s">
        <v>198</v>
      </c>
      <c r="D17" s="44" t="s">
        <v>44</v>
      </c>
      <c r="E17" s="44"/>
      <c r="F17" s="48" t="s">
        <v>101</v>
      </c>
      <c r="G17" s="49"/>
      <c r="H17" s="28" t="s">
        <v>7</v>
      </c>
      <c r="I17" s="28"/>
      <c r="J17" s="128">
        <f>IF(Tableau1[[#This Row],[Style]]="","",VLOOKUP(Tableau1[[#This Row],[Style]],Liste!$A$1:$B$11,2,FALSE))</f>
        <v>4</v>
      </c>
      <c r="K17" s="128">
        <f>COUNTIF($J$2:J17,J17)*(J17=1)</f>
        <v>0</v>
      </c>
      <c r="L17" s="128">
        <f>COUNTIF($J$2:J17,J17)*(J17=2)</f>
        <v>0</v>
      </c>
      <c r="M17" s="128">
        <f>COUNTIF($J$2:J17,J17)*(J17=3)</f>
        <v>0</v>
      </c>
      <c r="N17" s="128"/>
      <c r="O17" s="131"/>
    </row>
    <row r="18" spans="1:15" ht="22.5" x14ac:dyDescent="0.3">
      <c r="A18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18" s="48">
        <v>45239</v>
      </c>
      <c r="C18" s="30" t="s">
        <v>102</v>
      </c>
      <c r="D18" s="44" t="s">
        <v>44</v>
      </c>
      <c r="E18" s="44"/>
      <c r="F18" s="49"/>
      <c r="G18" s="48" t="s">
        <v>103</v>
      </c>
      <c r="H18" s="28" t="s">
        <v>10</v>
      </c>
      <c r="I18" s="28"/>
      <c r="J18" s="128">
        <f>IF(Tableau1[[#This Row],[Style]]="","",VLOOKUP(Tableau1[[#This Row],[Style]],Liste!$A$1:$B$11,2,FALSE))</f>
        <v>4</v>
      </c>
      <c r="K18" s="128">
        <f>COUNTIF($J$2:J18,J18)*(J18=1)</f>
        <v>0</v>
      </c>
      <c r="L18" s="128">
        <f>COUNTIF($J$2:J18,J18)*(J18=2)</f>
        <v>0</v>
      </c>
      <c r="M18" s="128">
        <f>COUNTIF($J$2:J18,J18)*(J18=3)</f>
        <v>0</v>
      </c>
      <c r="N18" s="128"/>
      <c r="O18" s="131"/>
    </row>
    <row r="19" spans="1:15" ht="36.75" customHeight="1" x14ac:dyDescent="0.3">
      <c r="A19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19" s="48">
        <v>45240</v>
      </c>
      <c r="C19" s="30" t="s">
        <v>113</v>
      </c>
      <c r="D19" s="44" t="s">
        <v>44</v>
      </c>
      <c r="E19" s="44"/>
      <c r="F19" s="49"/>
      <c r="G19" s="48" t="s">
        <v>103</v>
      </c>
      <c r="H19" s="28" t="s">
        <v>10</v>
      </c>
      <c r="I19" s="28"/>
      <c r="J19" s="128">
        <f>IF(Tableau1[[#This Row],[Style]]="","",VLOOKUP(Tableau1[[#This Row],[Style]],Liste!$A$1:$B$11,2,FALSE))</f>
        <v>4</v>
      </c>
      <c r="K19" s="128">
        <f>COUNTIF($J$2:J19,J19)*(J19=1)</f>
        <v>0</v>
      </c>
      <c r="L19" s="128">
        <f>COUNTIF($J$2:J19,J19)*(J19=2)</f>
        <v>0</v>
      </c>
      <c r="M19" s="128">
        <f>COUNTIF($J$2:J19,J19)*(J19=3)</f>
        <v>0</v>
      </c>
      <c r="N19" s="128"/>
      <c r="O19" s="131"/>
    </row>
    <row r="20" spans="1:15" x14ac:dyDescent="0.3">
      <c r="A20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3</v>
      </c>
      <c r="B20" s="49"/>
      <c r="C20" s="30" t="s">
        <v>199</v>
      </c>
      <c r="D20" s="43"/>
      <c r="E20" s="43"/>
      <c r="F20" s="49"/>
      <c r="G20" s="49"/>
      <c r="H20" s="41" t="s">
        <v>173</v>
      </c>
      <c r="I20" s="28"/>
      <c r="J20" s="128">
        <f>IF(Tableau1[[#This Row],[Style]]="","",VLOOKUP(Tableau1[[#This Row],[Style]],Liste!$A$1:$B$11,2,FALSE))</f>
        <v>2</v>
      </c>
      <c r="K20" s="128">
        <f>COUNTIF($J$2:J20,J20)*(J20=1)</f>
        <v>0</v>
      </c>
      <c r="L20" s="128">
        <f>COUNTIF($J$2:J20,J20)*(J20=2)</f>
        <v>3</v>
      </c>
      <c r="M20" s="128">
        <f>COUNTIF($J$2:J20,J20)*(J20=3)</f>
        <v>0</v>
      </c>
      <c r="N20" s="128"/>
      <c r="O20" s="131"/>
    </row>
    <row r="21" spans="1:15" ht="24" x14ac:dyDescent="0.3">
      <c r="A21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21" s="48"/>
      <c r="D21" s="44"/>
      <c r="E21" s="44"/>
      <c r="F21" s="48"/>
      <c r="G21" s="48"/>
      <c r="H21" s="28" t="s">
        <v>178</v>
      </c>
      <c r="I21" s="28"/>
      <c r="J21" s="128">
        <f>IF(Tableau1[[#This Row],[Style]]="","",VLOOKUP(Tableau1[[#This Row],[Style]],Liste!$A$1:$B$11,2,FALSE))</f>
        <v>4</v>
      </c>
      <c r="K21" s="128">
        <f>COUNTIF($J$2:J21,J21)*(J21=1)</f>
        <v>0</v>
      </c>
      <c r="L21" s="128">
        <f>COUNTIF($J$2:J21,J21)*(J21=2)</f>
        <v>0</v>
      </c>
      <c r="M21" s="128">
        <f>COUNTIF($J$2:J21,J21)*(J21=3)</f>
        <v>0</v>
      </c>
      <c r="N21" s="128"/>
      <c r="O21" s="131"/>
    </row>
    <row r="22" spans="1:15" x14ac:dyDescent="0.3">
      <c r="A22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22" s="48"/>
      <c r="D22" s="44"/>
      <c r="E22" s="44"/>
      <c r="F22" s="48"/>
      <c r="G22" s="48"/>
      <c r="H22" s="28" t="s">
        <v>7</v>
      </c>
      <c r="I22" s="28"/>
      <c r="J22" s="128">
        <f>IF(Tableau1[[#This Row],[Style]]="","",VLOOKUP(Tableau1[[#This Row],[Style]],Liste!$A$1:$B$11,2,FALSE))</f>
        <v>4</v>
      </c>
      <c r="K22" s="128">
        <f>COUNTIF($J$2:J22,J22)*(J22=1)</f>
        <v>0</v>
      </c>
      <c r="L22" s="128">
        <f>COUNTIF($J$2:J22,J22)*(J22=2)</f>
        <v>0</v>
      </c>
      <c r="M22" s="128">
        <f>COUNTIF($J$2:J22,J22)*(J22=3)</f>
        <v>0</v>
      </c>
      <c r="N22" s="128"/>
      <c r="O22" s="131"/>
    </row>
    <row r="23" spans="1:15" x14ac:dyDescent="0.3">
      <c r="A23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4</v>
      </c>
      <c r="B23" s="49"/>
      <c r="C23" s="30" t="s">
        <v>200</v>
      </c>
      <c r="D23" s="43"/>
      <c r="E23" s="43"/>
      <c r="F23" s="49"/>
      <c r="G23" s="49"/>
      <c r="H23" s="41" t="s">
        <v>173</v>
      </c>
      <c r="I23" s="28"/>
      <c r="J23" s="128">
        <f>IF(Tableau1[[#This Row],[Style]]="","",VLOOKUP(Tableau1[[#This Row],[Style]],Liste!$A$1:$B$11,2,FALSE))</f>
        <v>2</v>
      </c>
      <c r="K23" s="128">
        <f>COUNTIF($J$2:J23,J23)*(J23=1)</f>
        <v>0</v>
      </c>
      <c r="L23" s="128">
        <f>COUNTIF($J$2:J23,J23)*(J23=2)</f>
        <v>4</v>
      </c>
      <c r="M23" s="128">
        <f>COUNTIF($J$2:J23,J23)*(J23=3)</f>
        <v>0</v>
      </c>
      <c r="N23" s="128"/>
      <c r="O23" s="131"/>
    </row>
    <row r="24" spans="1:15" ht="24" x14ac:dyDescent="0.3">
      <c r="A24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24" s="49"/>
      <c r="D24" s="44"/>
      <c r="E24" s="44"/>
      <c r="F24" s="48"/>
      <c r="G24" s="48"/>
      <c r="H24" s="28" t="s">
        <v>178</v>
      </c>
      <c r="I24" s="28"/>
      <c r="J24" s="128">
        <f>IF(Tableau1[[#This Row],[Style]]="","",VLOOKUP(Tableau1[[#This Row],[Style]],Liste!$A$1:$B$11,2,FALSE))</f>
        <v>4</v>
      </c>
      <c r="K24" s="128">
        <f>COUNTIF($J$2:J24,J24)*(J24=1)</f>
        <v>0</v>
      </c>
      <c r="L24" s="128">
        <f>COUNTIF($J$2:J24,J24)*(J24=2)</f>
        <v>0</v>
      </c>
      <c r="M24" s="128">
        <f>COUNTIF($J$2:J24,J24)*(J24=3)</f>
        <v>0</v>
      </c>
      <c r="N24" s="128"/>
      <c r="O24" s="131"/>
    </row>
    <row r="25" spans="1:15" x14ac:dyDescent="0.3">
      <c r="A25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25" s="48"/>
      <c r="D25" s="35"/>
      <c r="E25" s="35"/>
      <c r="F25" s="69"/>
      <c r="G25" s="69"/>
      <c r="H25" s="28" t="s">
        <v>7</v>
      </c>
      <c r="I25" s="28"/>
      <c r="J25" s="128">
        <f>IF(Tableau1[[#This Row],[Style]]="","",VLOOKUP(Tableau1[[#This Row],[Style]],Liste!$A$1:$B$11,2,FALSE))</f>
        <v>4</v>
      </c>
      <c r="K25" s="128">
        <f>COUNTIF($J$2:J25,J25)*(J25=1)</f>
        <v>0</v>
      </c>
      <c r="L25" s="128">
        <f>COUNTIF($J$2:J25,J25)*(J25=2)</f>
        <v>0</v>
      </c>
      <c r="M25" s="128">
        <f>COUNTIF($J$2:J25,J25)*(J25=3)</f>
        <v>0</v>
      </c>
      <c r="N25" s="128"/>
      <c r="O25" s="131"/>
    </row>
    <row r="26" spans="1:15" x14ac:dyDescent="0.3">
      <c r="A26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5</v>
      </c>
      <c r="B26" s="49"/>
      <c r="C26" s="45" t="s">
        <v>155</v>
      </c>
      <c r="D26" s="43"/>
      <c r="E26" s="43"/>
      <c r="F26" s="49"/>
      <c r="G26" s="49"/>
      <c r="H26" s="41" t="s">
        <v>173</v>
      </c>
      <c r="I26" s="28"/>
      <c r="J26" s="128">
        <f>IF(Tableau1[[#This Row],[Style]]="","",VLOOKUP(Tableau1[[#This Row],[Style]],Liste!$A$1:$B$11,2,FALSE))</f>
        <v>2</v>
      </c>
      <c r="K26" s="128">
        <f>COUNTIF($J$2:J26,J26)*(J26=1)</f>
        <v>0</v>
      </c>
      <c r="L26" s="128">
        <f>COUNTIF($J$2:J26,J26)*(J26=2)</f>
        <v>5</v>
      </c>
      <c r="M26" s="128">
        <f>COUNTIF($J$2:J26,J26)*(J26=3)</f>
        <v>0</v>
      </c>
      <c r="N26" s="128"/>
      <c r="O26" s="131"/>
    </row>
    <row r="27" spans="1:15" ht="24" x14ac:dyDescent="0.3">
      <c r="A27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27" s="48"/>
      <c r="C27" s="45"/>
      <c r="D27" s="44"/>
      <c r="E27" s="44"/>
      <c r="F27" s="44"/>
      <c r="G27" s="49"/>
      <c r="H27" s="28" t="s">
        <v>178</v>
      </c>
      <c r="I27" s="28"/>
      <c r="J27" s="128">
        <f>IF(Tableau1[[#This Row],[Style]]="","",VLOOKUP(Tableau1[[#This Row],[Style]],Liste!$A$1:$B$11,2,FALSE))</f>
        <v>4</v>
      </c>
      <c r="K27" s="128">
        <f>COUNTIF($J$2:J27,J27)*(J27=1)</f>
        <v>0</v>
      </c>
      <c r="L27" s="128">
        <f>COUNTIF($J$2:J27,J27)*(J27=2)</f>
        <v>0</v>
      </c>
      <c r="M27" s="128">
        <f>COUNTIF($J$2:J27,J27)*(J27=3)</f>
        <v>0</v>
      </c>
      <c r="N27" s="128"/>
      <c r="O27" s="131"/>
    </row>
    <row r="28" spans="1:15" x14ac:dyDescent="0.3">
      <c r="A28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28" s="48"/>
      <c r="C28" s="45"/>
      <c r="D28" s="44"/>
      <c r="E28" s="44"/>
      <c r="F28" s="49"/>
      <c r="G28" s="44"/>
      <c r="H28" s="28" t="s">
        <v>7</v>
      </c>
      <c r="I28" s="28"/>
      <c r="J28" s="128">
        <f>IF(Tableau1[[#This Row],[Style]]="","",VLOOKUP(Tableau1[[#This Row],[Style]],Liste!$A$1:$B$11,2,FALSE))</f>
        <v>4</v>
      </c>
      <c r="K28" s="128">
        <f>COUNTIF($J$2:J28,J28)*(J28=1)</f>
        <v>0</v>
      </c>
      <c r="L28" s="128">
        <f>COUNTIF($J$2:J28,J28)*(J28=2)</f>
        <v>0</v>
      </c>
      <c r="M28" s="128">
        <f>COUNTIF($J$2:J28,J28)*(J28=3)</f>
        <v>0</v>
      </c>
      <c r="N28" s="128"/>
      <c r="O28" s="131"/>
    </row>
    <row r="29" spans="1:15" x14ac:dyDescent="0.3">
      <c r="A29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1</v>
      </c>
      <c r="B29" s="49"/>
      <c r="C29" s="45" t="s">
        <v>118</v>
      </c>
      <c r="D29" s="43"/>
      <c r="E29" s="43"/>
      <c r="F29" s="49"/>
      <c r="G29" s="49"/>
      <c r="H29" s="41" t="s">
        <v>175</v>
      </c>
      <c r="I29" s="28"/>
      <c r="J29" s="128">
        <f>IF(Tableau1[[#This Row],[Style]]="","",VLOOKUP(Tableau1[[#This Row],[Style]],Liste!$A$1:$B$11,2,FALSE))</f>
        <v>3</v>
      </c>
      <c r="K29" s="128">
        <f>COUNTIF($J$2:J29,J29)*(J29=1)</f>
        <v>0</v>
      </c>
      <c r="L29" s="128">
        <f>COUNTIF($J$2:J29,J29)*(J29=2)</f>
        <v>0</v>
      </c>
      <c r="M29" s="128">
        <f>COUNTIF($J$2:J29,J29)*(J29=3)</f>
        <v>1</v>
      </c>
      <c r="N29" s="128"/>
      <c r="O29" s="131"/>
    </row>
    <row r="30" spans="1:15" x14ac:dyDescent="0.3">
      <c r="A30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30" s="48"/>
      <c r="C30" s="45"/>
      <c r="D30" s="44"/>
      <c r="E30" s="44"/>
      <c r="F30" s="44"/>
      <c r="G30" s="44"/>
      <c r="H30" s="28" t="s">
        <v>7</v>
      </c>
      <c r="I30" s="28"/>
      <c r="J30" s="128">
        <f>IF(Tableau1[[#This Row],[Style]]="","",VLOOKUP(Tableau1[[#This Row],[Style]],Liste!$A$1:$B$11,2,FALSE))</f>
        <v>4</v>
      </c>
      <c r="K30" s="128">
        <f>COUNTIF($J$2:J30,J30)*(J30=1)</f>
        <v>0</v>
      </c>
      <c r="L30" s="128">
        <f>COUNTIF($J$2:J30,J30)*(J30=2)</f>
        <v>0</v>
      </c>
      <c r="M30" s="128">
        <f>COUNTIF($J$2:J30,J30)*(J30=3)</f>
        <v>0</v>
      </c>
      <c r="N30" s="128"/>
      <c r="O30" s="131"/>
    </row>
    <row r="31" spans="1:15" x14ac:dyDescent="0.3">
      <c r="A31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31" s="48"/>
      <c r="C31" s="45"/>
      <c r="D31" s="44"/>
      <c r="E31" s="44"/>
      <c r="F31" s="44"/>
      <c r="G31" s="44"/>
      <c r="H31" s="28" t="s">
        <v>177</v>
      </c>
      <c r="I31" s="28"/>
      <c r="J31" s="128">
        <f>IF(Tableau1[[#This Row],[Style]]="","",VLOOKUP(Tableau1[[#This Row],[Style]],Liste!$A$1:$B$11,2,FALSE))</f>
        <v>4</v>
      </c>
      <c r="K31" s="128">
        <f>COUNTIF($J$2:J31,J31)*(J31=1)</f>
        <v>0</v>
      </c>
      <c r="L31" s="128">
        <f>COUNTIF($J$2:J31,J31)*(J31=2)</f>
        <v>0</v>
      </c>
      <c r="M31" s="128">
        <f>COUNTIF($J$2:J31,J31)*(J31=3)</f>
        <v>0</v>
      </c>
      <c r="N31" s="128"/>
      <c r="O31" s="131"/>
    </row>
    <row r="32" spans="1:15" x14ac:dyDescent="0.3">
      <c r="A32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2</v>
      </c>
      <c r="B32" s="49"/>
      <c r="C32" s="30" t="s">
        <v>201</v>
      </c>
      <c r="D32" s="43"/>
      <c r="E32" s="43"/>
      <c r="F32" s="49"/>
      <c r="G32" s="49"/>
      <c r="H32" s="41" t="s">
        <v>176</v>
      </c>
      <c r="I32" s="28"/>
      <c r="J32" s="128">
        <f>IF(Tableau1[[#This Row],[Style]]="","",VLOOKUP(Tableau1[[#This Row],[Style]],Liste!$A$1:$B$11,2,FALSE))</f>
        <v>3</v>
      </c>
      <c r="K32" s="128">
        <f>COUNTIF($J$2:J32,J32)*(J32=1)</f>
        <v>0</v>
      </c>
      <c r="L32" s="128">
        <f>COUNTIF($J$2:J32,J32)*(J32=2)</f>
        <v>0</v>
      </c>
      <c r="M32" s="128">
        <f>COUNTIF($J$2:J32,J32)*(J32=3)</f>
        <v>2</v>
      </c>
      <c r="N32" s="128"/>
      <c r="O32" s="131"/>
    </row>
    <row r="33" spans="1:15" ht="24" x14ac:dyDescent="0.3">
      <c r="A33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33" s="48"/>
      <c r="C33" s="48"/>
      <c r="F33" s="48"/>
      <c r="G33" s="48"/>
      <c r="H33" s="28" t="s">
        <v>178</v>
      </c>
      <c r="I33" s="28"/>
      <c r="J33" s="128">
        <f>IF(Tableau1[[#This Row],[Style]]="","",VLOOKUP(Tableau1[[#This Row],[Style]],Liste!$A$1:$B$11,2,FALSE))</f>
        <v>4</v>
      </c>
      <c r="K33" s="128">
        <f>COUNTIF($J$2:J33,J33)*(J33=1)</f>
        <v>0</v>
      </c>
      <c r="L33" s="128">
        <f>COUNTIF($J$2:J33,J33)*(J33=2)</f>
        <v>0</v>
      </c>
      <c r="M33" s="128">
        <f>COUNTIF($J$2:J33,J33)*(J33=3)</f>
        <v>0</v>
      </c>
      <c r="N33" s="128"/>
      <c r="O33" s="131"/>
    </row>
    <row r="34" spans="1:15" ht="24" x14ac:dyDescent="0.3">
      <c r="A34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34" s="48"/>
      <c r="C34" s="49"/>
      <c r="D34" s="44"/>
      <c r="E34" s="44"/>
      <c r="F34" s="48"/>
      <c r="G34" s="48"/>
      <c r="H34" s="28" t="s">
        <v>178</v>
      </c>
      <c r="I34" s="28"/>
      <c r="J34" s="128">
        <f>IF(Tableau1[[#This Row],[Style]]="","",VLOOKUP(Tableau1[[#This Row],[Style]],Liste!$A$1:$B$11,2,FALSE))</f>
        <v>4</v>
      </c>
      <c r="K34" s="128">
        <f>COUNTIF($J$2:J34,J34)*(J34=1)</f>
        <v>0</v>
      </c>
      <c r="L34" s="128">
        <f>COUNTIF($J$2:J34,J34)*(J34=2)</f>
        <v>0</v>
      </c>
      <c r="M34" s="128">
        <f>COUNTIF($J$2:J34,J34)*(J34=3)</f>
        <v>0</v>
      </c>
      <c r="N34" s="128"/>
      <c r="O34" s="131"/>
    </row>
    <row r="35" spans="1:15" x14ac:dyDescent="0.3">
      <c r="A35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3</v>
      </c>
      <c r="B35" s="49"/>
      <c r="C35" s="30" t="s">
        <v>202</v>
      </c>
      <c r="D35" s="43"/>
      <c r="E35" s="43"/>
      <c r="F35" s="49"/>
      <c r="G35" s="49"/>
      <c r="H35" s="41" t="s">
        <v>176</v>
      </c>
      <c r="I35" s="28"/>
      <c r="J35" s="128">
        <f>IF(Tableau1[[#This Row],[Style]]="","",VLOOKUP(Tableau1[[#This Row],[Style]],Liste!$A$1:$B$11,2,FALSE))</f>
        <v>3</v>
      </c>
      <c r="K35" s="128">
        <f>COUNTIF($J$2:J35,J35)*(J35=1)</f>
        <v>0</v>
      </c>
      <c r="L35" s="128">
        <f>COUNTIF($J$2:J35,J35)*(J35=2)</f>
        <v>0</v>
      </c>
      <c r="M35" s="128">
        <f>COUNTIF($J$2:J35,J35)*(J35=3)</f>
        <v>3</v>
      </c>
      <c r="N35" s="128"/>
      <c r="O35" s="131"/>
    </row>
    <row r="36" spans="1:15" ht="24" x14ac:dyDescent="0.3">
      <c r="A36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36" s="48"/>
      <c r="C36" s="48"/>
      <c r="F36" s="48"/>
      <c r="G36" s="48"/>
      <c r="H36" s="28" t="s">
        <v>178</v>
      </c>
      <c r="I36" s="28"/>
      <c r="J36" s="128">
        <f>IF(Tableau1[[#This Row],[Style]]="","",VLOOKUP(Tableau1[[#This Row],[Style]],Liste!$A$1:$B$11,2,FALSE))</f>
        <v>4</v>
      </c>
      <c r="K36" s="128">
        <f>COUNTIF($J$2:J36,J36)*(J36=1)</f>
        <v>0</v>
      </c>
      <c r="L36" s="128">
        <f>COUNTIF($J$2:J36,J36)*(J36=2)</f>
        <v>0</v>
      </c>
      <c r="M36" s="128">
        <f>COUNTIF($J$2:J36,J36)*(J36=3)</f>
        <v>0</v>
      </c>
      <c r="N36" s="128"/>
      <c r="O36" s="131"/>
    </row>
    <row r="37" spans="1:15" ht="24" x14ac:dyDescent="0.3">
      <c r="A37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37" s="49"/>
      <c r="F37" s="48"/>
      <c r="G37" s="48"/>
      <c r="H37" s="28" t="s">
        <v>178</v>
      </c>
      <c r="I37" s="28"/>
      <c r="J37" s="128">
        <f>IF(Tableau1[[#This Row],[Style]]="","",VLOOKUP(Tableau1[[#This Row],[Style]],Liste!$A$1:$B$11,2,FALSE))</f>
        <v>4</v>
      </c>
      <c r="K37" s="128">
        <f>COUNTIF($J$2:J37,J37)*(J37=1)</f>
        <v>0</v>
      </c>
      <c r="L37" s="128">
        <f>COUNTIF($J$2:J37,J37)*(J37=2)</f>
        <v>0</v>
      </c>
      <c r="M37" s="128">
        <f>COUNTIF($J$2:J37,J37)*(J37=3)</f>
        <v>0</v>
      </c>
      <c r="N37" s="128"/>
      <c r="O37" s="131"/>
    </row>
    <row r="38" spans="1:15" x14ac:dyDescent="0.3">
      <c r="A38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4</v>
      </c>
      <c r="B38" s="49"/>
      <c r="C38" s="30" t="s">
        <v>203</v>
      </c>
      <c r="D38" s="43"/>
      <c r="E38" s="43"/>
      <c r="F38" s="49"/>
      <c r="G38" s="49"/>
      <c r="H38" s="41" t="s">
        <v>175</v>
      </c>
      <c r="I38" s="28"/>
      <c r="J38" s="128">
        <f>IF(Tableau1[[#This Row],[Style]]="","",VLOOKUP(Tableau1[[#This Row],[Style]],Liste!$A$1:$B$11,2,FALSE))</f>
        <v>3</v>
      </c>
      <c r="K38" s="128">
        <f>COUNTIF($J$2:J38,J38)*(J38=1)</f>
        <v>0</v>
      </c>
      <c r="L38" s="128">
        <f>COUNTIF($J$2:J38,J38)*(J38=2)</f>
        <v>0</v>
      </c>
      <c r="M38" s="128">
        <f>COUNTIF($J$2:J38,J38)*(J38=3)</f>
        <v>4</v>
      </c>
      <c r="N38" s="128"/>
      <c r="O38" s="131"/>
    </row>
    <row r="39" spans="1:15" ht="24" x14ac:dyDescent="0.3">
      <c r="A39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39" s="48"/>
      <c r="C39" s="48"/>
      <c r="F39" s="74"/>
      <c r="G39" s="74"/>
      <c r="H39" s="28" t="s">
        <v>178</v>
      </c>
      <c r="I39" s="28"/>
      <c r="J39" s="128">
        <f>IF(Tableau1[[#This Row],[Style]]="","",VLOOKUP(Tableau1[[#This Row],[Style]],Liste!$A$1:$B$11,2,FALSE))</f>
        <v>4</v>
      </c>
      <c r="K39" s="128">
        <f>COUNTIF($J$2:J39,J39)*(J39=1)</f>
        <v>0</v>
      </c>
      <c r="L39" s="128">
        <f>COUNTIF($J$2:J39,J39)*(J39=2)</f>
        <v>0</v>
      </c>
      <c r="M39" s="128">
        <f>COUNTIF($J$2:J39,J39)*(J39=3)</f>
        <v>0</v>
      </c>
      <c r="N39" s="128"/>
      <c r="O39" s="131"/>
    </row>
    <row r="40" spans="1:15" ht="24" x14ac:dyDescent="0.3">
      <c r="A40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40" s="48"/>
      <c r="C40" s="48"/>
      <c r="F40" s="48"/>
      <c r="G40" s="48"/>
      <c r="H40" s="28" t="s">
        <v>178</v>
      </c>
      <c r="I40" s="28"/>
      <c r="J40" s="128">
        <f>IF(Tableau1[[#This Row],[Style]]="","",VLOOKUP(Tableau1[[#This Row],[Style]],Liste!$A$1:$B$11,2,FALSE))</f>
        <v>4</v>
      </c>
      <c r="K40" s="128">
        <f>COUNTIF($J$2:J40,J40)*(J40=1)</f>
        <v>0</v>
      </c>
      <c r="L40" s="128">
        <f>COUNTIF($J$2:J40,J40)*(J40=2)</f>
        <v>0</v>
      </c>
      <c r="M40" s="128">
        <f>COUNTIF($J$2:J40,J40)*(J40=3)</f>
        <v>0</v>
      </c>
      <c r="N40" s="128"/>
      <c r="O40" s="131"/>
    </row>
    <row r="41" spans="1:15" x14ac:dyDescent="0.3">
      <c r="A41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6</v>
      </c>
      <c r="B41" s="49"/>
      <c r="C41" s="30" t="s">
        <v>204</v>
      </c>
      <c r="D41" s="43"/>
      <c r="E41" s="43"/>
      <c r="F41" s="49"/>
      <c r="G41" s="49"/>
      <c r="H41" s="41" t="s">
        <v>173</v>
      </c>
      <c r="I41" s="28"/>
      <c r="J41" s="128">
        <f>IF(Tableau1[[#This Row],[Style]]="","",VLOOKUP(Tableau1[[#This Row],[Style]],Liste!$A$1:$B$11,2,FALSE))</f>
        <v>2</v>
      </c>
      <c r="K41" s="128">
        <f>COUNTIF($J$2:J41,J41)*(J41=1)</f>
        <v>0</v>
      </c>
      <c r="L41" s="128">
        <f>COUNTIF($J$2:J41,J41)*(J41=2)</f>
        <v>6</v>
      </c>
      <c r="M41" s="128">
        <f>COUNTIF($J$2:J41,J41)*(J41=3)</f>
        <v>0</v>
      </c>
      <c r="N41" s="128"/>
      <c r="O41" s="131"/>
    </row>
    <row r="42" spans="1:15" x14ac:dyDescent="0.3">
      <c r="A42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42" s="48"/>
      <c r="C42" s="58"/>
      <c r="D42" s="68"/>
      <c r="F42" s="48"/>
      <c r="G42" s="48"/>
      <c r="H42" s="28" t="s">
        <v>177</v>
      </c>
      <c r="I42" s="28"/>
      <c r="J42" s="128">
        <f>IF(Tableau1[[#This Row],[Style]]="","",VLOOKUP(Tableau1[[#This Row],[Style]],Liste!$A$1:$B$11,2,FALSE))</f>
        <v>4</v>
      </c>
      <c r="K42" s="128">
        <f>COUNTIF($J$2:J42,J42)*(J42=1)</f>
        <v>0</v>
      </c>
      <c r="L42" s="128">
        <f>COUNTIF($J$2:J42,J42)*(J42=2)</f>
        <v>0</v>
      </c>
      <c r="M42" s="128">
        <f>COUNTIF($J$2:J42,J42)*(J42=3)</f>
        <v>0</v>
      </c>
      <c r="N42" s="128"/>
      <c r="O42" s="131"/>
    </row>
    <row r="43" spans="1:15" x14ac:dyDescent="0.3">
      <c r="A43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43" s="48"/>
      <c r="C43" s="68"/>
      <c r="D43" s="68"/>
      <c r="F43" s="48"/>
      <c r="G43" s="48"/>
      <c r="H43" s="28" t="s">
        <v>177</v>
      </c>
      <c r="I43" s="28"/>
      <c r="J43" s="128">
        <f>IF(Tableau1[[#This Row],[Style]]="","",VLOOKUP(Tableau1[[#This Row],[Style]],Liste!$A$1:$B$11,2,FALSE))</f>
        <v>4</v>
      </c>
      <c r="K43" s="128">
        <f>COUNTIF($J$2:J43,J43)*(J43=1)</f>
        <v>0</v>
      </c>
      <c r="L43" s="128">
        <f>COUNTIF($J$2:J43,J43)*(J43=2)</f>
        <v>0</v>
      </c>
      <c r="M43" s="128">
        <f>COUNTIF($J$2:J43,J43)*(J43=3)</f>
        <v>0</v>
      </c>
      <c r="N43" s="128"/>
      <c r="O43" s="131"/>
    </row>
    <row r="44" spans="1:15" x14ac:dyDescent="0.3">
      <c r="A44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44" s="48"/>
      <c r="C44" s="68"/>
      <c r="D44" s="68"/>
      <c r="F44" s="48"/>
      <c r="G44" s="48"/>
      <c r="H44" s="28" t="s">
        <v>177</v>
      </c>
      <c r="I44" s="28"/>
      <c r="J44" s="128">
        <f>IF(Tableau1[[#This Row],[Style]]="","",VLOOKUP(Tableau1[[#This Row],[Style]],Liste!$A$1:$B$11,2,FALSE))</f>
        <v>4</v>
      </c>
      <c r="K44" s="128">
        <f>COUNTIF($J$2:J44,J44)*(J44=1)</f>
        <v>0</v>
      </c>
      <c r="L44" s="128">
        <f>COUNTIF($J$2:J44,J44)*(J44=2)</f>
        <v>0</v>
      </c>
      <c r="M44" s="128">
        <f>COUNTIF($J$2:J44,J44)*(J44=3)</f>
        <v>0</v>
      </c>
      <c r="N44" s="128"/>
      <c r="O44" s="131"/>
    </row>
    <row r="45" spans="1:15" x14ac:dyDescent="0.3">
      <c r="A45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7</v>
      </c>
      <c r="B45" s="49"/>
      <c r="C45" s="30" t="s">
        <v>205</v>
      </c>
      <c r="D45" s="43"/>
      <c r="E45" s="43"/>
      <c r="F45" s="49"/>
      <c r="G45" s="49"/>
      <c r="H45" s="41" t="s">
        <v>173</v>
      </c>
      <c r="I45" s="28"/>
      <c r="J45" s="128">
        <f>IF(Tableau1[[#This Row],[Style]]="","",VLOOKUP(Tableau1[[#This Row],[Style]],Liste!$A$1:$B$11,2,FALSE))</f>
        <v>2</v>
      </c>
      <c r="K45" s="128">
        <f>COUNTIF($J$2:J45,J45)*(J45=1)</f>
        <v>0</v>
      </c>
      <c r="L45" s="128">
        <f>COUNTIF($J$2:J45,J45)*(J45=2)</f>
        <v>7</v>
      </c>
      <c r="M45" s="128">
        <f>COUNTIF($J$2:J45,J45)*(J45=3)</f>
        <v>0</v>
      </c>
      <c r="N45" s="128"/>
      <c r="O45" s="131"/>
    </row>
    <row r="46" spans="1:15" x14ac:dyDescent="0.3">
      <c r="A46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46" s="48"/>
      <c r="C46" s="58"/>
      <c r="D46" s="68"/>
      <c r="F46" s="48"/>
      <c r="G46" s="48"/>
      <c r="H46" s="28" t="s">
        <v>177</v>
      </c>
      <c r="I46" s="28"/>
      <c r="J46" s="128">
        <f>IF(Tableau1[[#This Row],[Style]]="","",VLOOKUP(Tableau1[[#This Row],[Style]],Liste!$A$1:$B$11,2,FALSE))</f>
        <v>4</v>
      </c>
      <c r="K46" s="128">
        <f>COUNTIF($J$2:J46,J46)*(J46=1)</f>
        <v>0</v>
      </c>
      <c r="L46" s="128">
        <f>COUNTIF($J$2:J46,J46)*(J46=2)</f>
        <v>0</v>
      </c>
      <c r="M46" s="128">
        <f>COUNTIF($J$2:J46,J46)*(J46=3)</f>
        <v>0</v>
      </c>
      <c r="N46" s="128"/>
      <c r="O46" s="131"/>
    </row>
    <row r="47" spans="1:15" x14ac:dyDescent="0.3">
      <c r="A47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47" s="48"/>
      <c r="C47" s="68"/>
      <c r="D47" s="68"/>
      <c r="F47" s="74"/>
      <c r="G47" s="48"/>
      <c r="H47" s="28" t="s">
        <v>177</v>
      </c>
      <c r="I47" s="28"/>
      <c r="J47" s="128">
        <f>IF(Tableau1[[#This Row],[Style]]="","",VLOOKUP(Tableau1[[#This Row],[Style]],Liste!$A$1:$B$11,2,FALSE))</f>
        <v>4</v>
      </c>
      <c r="K47" s="128">
        <f>COUNTIF($J$2:J47,J47)*(J47=1)</f>
        <v>0</v>
      </c>
      <c r="L47" s="128">
        <f>COUNTIF($J$2:J47,J47)*(J47=2)</f>
        <v>0</v>
      </c>
      <c r="M47" s="128">
        <f>COUNTIF($J$2:J47,J47)*(J47=3)</f>
        <v>0</v>
      </c>
      <c r="N47" s="128"/>
      <c r="O47" s="131"/>
    </row>
    <row r="48" spans="1:15" x14ac:dyDescent="0.3">
      <c r="A48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48" s="49"/>
      <c r="C48" s="58"/>
      <c r="D48" s="44"/>
      <c r="F48" s="48"/>
      <c r="G48" s="48"/>
      <c r="H48" s="28" t="s">
        <v>177</v>
      </c>
      <c r="I48" s="28"/>
      <c r="J48" s="128">
        <f>IF(Tableau1[[#This Row],[Style]]="","",VLOOKUP(Tableau1[[#This Row],[Style]],Liste!$A$1:$B$11,2,FALSE))</f>
        <v>4</v>
      </c>
      <c r="K48" s="128">
        <f>COUNTIF($J$2:J48,J48)*(J48=1)</f>
        <v>0</v>
      </c>
      <c r="L48" s="128">
        <f>COUNTIF($J$2:J48,J48)*(J48=2)</f>
        <v>0</v>
      </c>
      <c r="M48" s="128">
        <f>COUNTIF($J$2:J48,J48)*(J48=3)</f>
        <v>0</v>
      </c>
      <c r="N48" s="128"/>
      <c r="O48" s="131"/>
    </row>
    <row r="49" spans="1:15" ht="30" customHeight="1" x14ac:dyDescent="0.3">
      <c r="A49" s="42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3</v>
      </c>
      <c r="B49" s="93"/>
      <c r="C49" s="42" t="s">
        <v>45</v>
      </c>
      <c r="D49" s="33"/>
      <c r="E49" s="33"/>
      <c r="F49" s="47"/>
      <c r="G49" s="47"/>
      <c r="H49" s="41" t="s">
        <v>172</v>
      </c>
      <c r="I49" s="28"/>
      <c r="J49" s="128">
        <f>IF(Tableau1[[#This Row],[Style]]="","",VLOOKUP(Tableau1[[#This Row],[Style]],Liste!$A$1:$B$11,2,FALSE))</f>
        <v>1</v>
      </c>
      <c r="K49" s="128">
        <f>COUNTIF($J$2:J49,J49)*(J49=1)</f>
        <v>3</v>
      </c>
      <c r="L49" s="128">
        <f>COUNTIF($J$2:J49,J49)*(J49=2)</f>
        <v>0</v>
      </c>
      <c r="M49" s="128">
        <f>COUNTIF($J$2:J49,J49)*(J49=3)</f>
        <v>0</v>
      </c>
      <c r="N49" s="128"/>
      <c r="O49" s="131"/>
    </row>
    <row r="50" spans="1:15" x14ac:dyDescent="0.2">
      <c r="A50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8</v>
      </c>
      <c r="B50" s="49"/>
      <c r="C50" s="46" t="s">
        <v>206</v>
      </c>
      <c r="D50" s="43"/>
      <c r="E50" s="43"/>
      <c r="F50" s="49"/>
      <c r="G50" s="49"/>
      <c r="H50" s="41" t="s">
        <v>173</v>
      </c>
      <c r="I50" s="28"/>
      <c r="J50" s="128">
        <f>IF(Tableau1[[#This Row],[Style]]="","",VLOOKUP(Tableau1[[#This Row],[Style]],Liste!$A$1:$B$11,2,FALSE))</f>
        <v>2</v>
      </c>
      <c r="K50" s="128">
        <f>COUNTIF($J$2:J50,J50)*(J50=1)</f>
        <v>0</v>
      </c>
      <c r="L50" s="128">
        <f>COUNTIF($J$2:J50,J50)*(J50=2)</f>
        <v>8</v>
      </c>
      <c r="M50" s="128">
        <f>COUNTIF($J$2:J50,J50)*(J50=3)</f>
        <v>0</v>
      </c>
      <c r="N50" s="128"/>
      <c r="O50" s="131"/>
    </row>
    <row r="51" spans="1:15" x14ac:dyDescent="0.3">
      <c r="A51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51" s="48"/>
      <c r="C51" s="48"/>
      <c r="F51" s="48"/>
      <c r="G51" s="48"/>
      <c r="H51" s="28" t="s">
        <v>177</v>
      </c>
      <c r="I51" s="28"/>
      <c r="J51" s="128">
        <f>IF(Tableau1[[#This Row],[Style]]="","",VLOOKUP(Tableau1[[#This Row],[Style]],Liste!$A$1:$B$11,2,FALSE))</f>
        <v>4</v>
      </c>
      <c r="K51" s="128">
        <f>COUNTIF($J$2:J51,J51)*(J51=1)</f>
        <v>0</v>
      </c>
      <c r="L51" s="128">
        <f>COUNTIF($J$2:J51,J51)*(J51=2)</f>
        <v>0</v>
      </c>
      <c r="M51" s="128">
        <f>COUNTIF($J$2:J51,J51)*(J51=3)</f>
        <v>0</v>
      </c>
      <c r="N51" s="128"/>
      <c r="O51" s="131"/>
    </row>
    <row r="52" spans="1:15" x14ac:dyDescent="0.3">
      <c r="A52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52" s="48"/>
      <c r="C52" s="48"/>
      <c r="F52" s="48"/>
      <c r="G52" s="48"/>
      <c r="H52" s="28" t="s">
        <v>177</v>
      </c>
      <c r="I52" s="28"/>
      <c r="J52" s="128">
        <f>IF(Tableau1[[#This Row],[Style]]="","",VLOOKUP(Tableau1[[#This Row],[Style]],Liste!$A$1:$B$11,2,FALSE))</f>
        <v>4</v>
      </c>
      <c r="K52" s="128">
        <f>COUNTIF($J$2:J52,J52)*(J52=1)</f>
        <v>0</v>
      </c>
      <c r="L52" s="128">
        <f>COUNTIF($J$2:J52,J52)*(J52=2)</f>
        <v>0</v>
      </c>
      <c r="M52" s="128">
        <f>COUNTIF($J$2:J52,J52)*(J52=3)</f>
        <v>0</v>
      </c>
      <c r="N52" s="128"/>
      <c r="O52" s="131"/>
    </row>
    <row r="53" spans="1:15" x14ac:dyDescent="0.3">
      <c r="A53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9</v>
      </c>
      <c r="B53" s="49"/>
      <c r="C53" s="30" t="s">
        <v>213</v>
      </c>
      <c r="F53" s="49"/>
      <c r="G53" s="49"/>
      <c r="H53" s="41" t="s">
        <v>173</v>
      </c>
      <c r="I53" s="28"/>
      <c r="J53" s="128">
        <f>IF(Tableau1[[#This Row],[Style]]="","",VLOOKUP(Tableau1[[#This Row],[Style]],Liste!$A$1:$B$11,2,FALSE))</f>
        <v>2</v>
      </c>
      <c r="K53" s="128">
        <f>COUNTIF($J$2:J53,J53)*(J53=1)</f>
        <v>0</v>
      </c>
      <c r="L53" s="128">
        <f>COUNTIF($J$2:J53,J53)*(J53=2)</f>
        <v>9</v>
      </c>
      <c r="M53" s="128">
        <f>COUNTIF($J$2:J53,J53)*(J53=3)</f>
        <v>0</v>
      </c>
      <c r="N53" s="128"/>
      <c r="O53" s="131"/>
    </row>
    <row r="54" spans="1:15" x14ac:dyDescent="0.3">
      <c r="A54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54" s="49"/>
      <c r="C54" s="58"/>
      <c r="F54" s="48"/>
      <c r="G54" s="48"/>
      <c r="H54" s="28" t="s">
        <v>177</v>
      </c>
      <c r="I54" s="28"/>
      <c r="J54" s="128">
        <f>IF(Tableau1[[#This Row],[Style]]="","",VLOOKUP(Tableau1[[#This Row],[Style]],Liste!$A$1:$B$11,2,FALSE))</f>
        <v>4</v>
      </c>
      <c r="K54" s="128">
        <f>COUNTIF($J$2:J54,J54)*(J54=1)</f>
        <v>0</v>
      </c>
      <c r="L54" s="128">
        <f>COUNTIF($J$2:J54,J54)*(J54=2)</f>
        <v>0</v>
      </c>
      <c r="M54" s="128">
        <f>COUNTIF($J$2:J54,J54)*(J54=3)</f>
        <v>0</v>
      </c>
      <c r="N54" s="128"/>
      <c r="O54" s="131"/>
    </row>
    <row r="55" spans="1:15" x14ac:dyDescent="0.3">
      <c r="A55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55" s="49"/>
      <c r="C55" s="58"/>
      <c r="F55" s="48"/>
      <c r="G55" s="48"/>
      <c r="H55" s="28" t="s">
        <v>177</v>
      </c>
      <c r="I55" s="28"/>
      <c r="J55" s="128">
        <f>IF(Tableau1[[#This Row],[Style]]="","",VLOOKUP(Tableau1[[#This Row],[Style]],Liste!$A$1:$B$11,2,FALSE))</f>
        <v>4</v>
      </c>
      <c r="K55" s="128">
        <f>COUNTIF($J$2:J55,J55)*(J55=1)</f>
        <v>0</v>
      </c>
      <c r="L55" s="128">
        <f>COUNTIF($J$2:J55,J55)*(J55=2)</f>
        <v>0</v>
      </c>
      <c r="M55" s="128">
        <f>COUNTIF($J$2:J55,J55)*(J55=3)</f>
        <v>0</v>
      </c>
      <c r="N55" s="128"/>
      <c r="O55" s="131"/>
    </row>
    <row r="56" spans="1:15" x14ac:dyDescent="0.2">
      <c r="A56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10</v>
      </c>
      <c r="B56" s="49"/>
      <c r="C56" s="46" t="s">
        <v>212</v>
      </c>
      <c r="D56" s="43"/>
      <c r="E56" s="43"/>
      <c r="F56" s="49"/>
      <c r="G56" s="49"/>
      <c r="H56" s="41" t="s">
        <v>173</v>
      </c>
      <c r="I56" s="28"/>
      <c r="J56" s="128">
        <f>IF(Tableau1[[#This Row],[Style]]="","",VLOOKUP(Tableau1[[#This Row],[Style]],Liste!$A$1:$B$11,2,FALSE))</f>
        <v>2</v>
      </c>
      <c r="K56" s="128">
        <f>COUNTIF($J$2:J56,J56)*(J56=1)</f>
        <v>0</v>
      </c>
      <c r="L56" s="128">
        <f>COUNTIF($J$2:J56,J56)*(J56=2)</f>
        <v>10</v>
      </c>
      <c r="M56" s="128">
        <f>COUNTIF($J$2:J56,J56)*(J56=3)</f>
        <v>0</v>
      </c>
      <c r="N56" s="128"/>
      <c r="O56" s="131"/>
    </row>
    <row r="57" spans="1:15" x14ac:dyDescent="0.3">
      <c r="A57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57" s="48"/>
      <c r="C57" s="48"/>
      <c r="F57" s="48"/>
      <c r="G57" s="48"/>
      <c r="H57" s="28" t="s">
        <v>177</v>
      </c>
      <c r="I57" s="28"/>
      <c r="J57" s="128">
        <f>IF(Tableau1[[#This Row],[Style]]="","",VLOOKUP(Tableau1[[#This Row],[Style]],Liste!$A$1:$B$11,2,FALSE))</f>
        <v>4</v>
      </c>
      <c r="K57" s="128">
        <f>COUNTIF($J$2:J57,J57)*(J57=1)</f>
        <v>0</v>
      </c>
      <c r="L57" s="128">
        <f>COUNTIF($J$2:J57,J57)*(J57=2)</f>
        <v>0</v>
      </c>
      <c r="M57" s="128">
        <f>COUNTIF($J$2:J57,J57)*(J57=3)</f>
        <v>0</v>
      </c>
      <c r="N57" s="128"/>
      <c r="O57" s="131"/>
    </row>
    <row r="58" spans="1:15" x14ac:dyDescent="0.3">
      <c r="A58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58" s="48"/>
      <c r="C58" s="48"/>
      <c r="F58" s="48"/>
      <c r="G58" s="48"/>
      <c r="H58" s="28" t="s">
        <v>177</v>
      </c>
      <c r="I58" s="28"/>
      <c r="J58" s="128">
        <f>IF(Tableau1[[#This Row],[Style]]="","",VLOOKUP(Tableau1[[#This Row],[Style]],Liste!$A$1:$B$11,2,FALSE))</f>
        <v>4</v>
      </c>
      <c r="K58" s="128">
        <f>COUNTIF($J$2:J58,J58)*(J58=1)</f>
        <v>0</v>
      </c>
      <c r="L58" s="128">
        <f>COUNTIF($J$2:J58,J58)*(J58=2)</f>
        <v>0</v>
      </c>
      <c r="M58" s="128">
        <f>COUNTIF($J$2:J58,J58)*(J58=3)</f>
        <v>0</v>
      </c>
      <c r="N58" s="128"/>
      <c r="O58" s="131"/>
    </row>
    <row r="59" spans="1:15" x14ac:dyDescent="0.3">
      <c r="A59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11</v>
      </c>
      <c r="B59" s="49"/>
      <c r="C59" s="30" t="s">
        <v>211</v>
      </c>
      <c r="F59" s="49"/>
      <c r="G59" s="49"/>
      <c r="H59" s="41" t="s">
        <v>173</v>
      </c>
      <c r="I59" s="28"/>
      <c r="J59" s="128">
        <f>IF(Tableau1[[#This Row],[Style]]="","",VLOOKUP(Tableau1[[#This Row],[Style]],Liste!$A$1:$B$11,2,FALSE))</f>
        <v>2</v>
      </c>
      <c r="K59" s="128">
        <f>COUNTIF($J$2:J59,J59)*(J59=1)</f>
        <v>0</v>
      </c>
      <c r="L59" s="128">
        <f>COUNTIF($J$2:J59,J59)*(J59=2)</f>
        <v>11</v>
      </c>
      <c r="M59" s="128">
        <f>COUNTIF($J$2:J59,J59)*(J59=3)</f>
        <v>0</v>
      </c>
      <c r="N59" s="128"/>
      <c r="O59" s="131"/>
    </row>
    <row r="60" spans="1:15" x14ac:dyDescent="0.3">
      <c r="A60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60" s="49"/>
      <c r="C60" s="58"/>
      <c r="F60" s="48"/>
      <c r="G60" s="48"/>
      <c r="H60" s="28" t="s">
        <v>177</v>
      </c>
      <c r="I60" s="28"/>
      <c r="J60" s="128">
        <f>IF(Tableau1[[#This Row],[Style]]="","",VLOOKUP(Tableau1[[#This Row],[Style]],Liste!$A$1:$B$11,2,FALSE))</f>
        <v>4</v>
      </c>
      <c r="K60" s="128">
        <f>COUNTIF($J$2:J60,J60)*(J60=1)</f>
        <v>0</v>
      </c>
      <c r="L60" s="128">
        <f>COUNTIF($J$2:J60,J60)*(J60=2)</f>
        <v>0</v>
      </c>
      <c r="M60" s="128">
        <f>COUNTIF($J$2:J60,J60)*(J60=3)</f>
        <v>0</v>
      </c>
      <c r="N60" s="128"/>
      <c r="O60" s="131"/>
    </row>
    <row r="61" spans="1:15" x14ac:dyDescent="0.3">
      <c r="A61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61" s="48"/>
      <c r="C61" s="48"/>
      <c r="F61" s="74"/>
      <c r="G61" s="74"/>
      <c r="H61" s="28" t="s">
        <v>177</v>
      </c>
      <c r="I61" s="28"/>
      <c r="J61" s="128">
        <f>IF(Tableau1[[#This Row],[Style]]="","",VLOOKUP(Tableau1[[#This Row],[Style]],Liste!$A$1:$B$11,2,FALSE))</f>
        <v>4</v>
      </c>
      <c r="K61" s="128">
        <f>COUNTIF($J$2:J61,J61)*(J61=1)</f>
        <v>0</v>
      </c>
      <c r="L61" s="128">
        <f>COUNTIF($J$2:J61,J61)*(J61=2)</f>
        <v>0</v>
      </c>
      <c r="M61" s="128">
        <f>COUNTIF($J$2:J61,J61)*(J61=3)</f>
        <v>0</v>
      </c>
      <c r="N61" s="128"/>
      <c r="O61" s="131"/>
    </row>
    <row r="62" spans="1:15" x14ac:dyDescent="0.3">
      <c r="A62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12</v>
      </c>
      <c r="B62" s="49"/>
      <c r="C62" s="30" t="s">
        <v>210</v>
      </c>
      <c r="F62" s="49"/>
      <c r="G62" s="49"/>
      <c r="H62" s="41" t="s">
        <v>173</v>
      </c>
      <c r="I62" s="28"/>
      <c r="J62" s="128">
        <f>IF(Tableau1[[#This Row],[Style]]="","",VLOOKUP(Tableau1[[#This Row],[Style]],Liste!$A$1:$B$11,2,FALSE))</f>
        <v>2</v>
      </c>
      <c r="K62" s="128">
        <f>COUNTIF($J$2:J62,J62)*(J62=1)</f>
        <v>0</v>
      </c>
      <c r="L62" s="128">
        <f>COUNTIF($J$2:J62,J62)*(J62=2)</f>
        <v>12</v>
      </c>
      <c r="M62" s="128">
        <f>COUNTIF($J$2:J62,J62)*(J62=3)</f>
        <v>0</v>
      </c>
      <c r="N62" s="128"/>
      <c r="O62" s="131"/>
    </row>
    <row r="63" spans="1:15" x14ac:dyDescent="0.3">
      <c r="A63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63" s="49"/>
      <c r="C63" s="58"/>
      <c r="F63" s="48"/>
      <c r="G63" s="48"/>
      <c r="H63" s="28" t="s">
        <v>177</v>
      </c>
      <c r="I63" s="28"/>
      <c r="J63" s="128">
        <f>IF(Tableau1[[#This Row],[Style]]="","",VLOOKUP(Tableau1[[#This Row],[Style]],Liste!$A$1:$B$11,2,FALSE))</f>
        <v>4</v>
      </c>
      <c r="K63" s="128">
        <f>COUNTIF($J$2:J63,J63)*(J63=1)</f>
        <v>0</v>
      </c>
      <c r="L63" s="128">
        <f>COUNTIF($J$2:J63,J63)*(J63=2)</f>
        <v>0</v>
      </c>
      <c r="M63" s="128">
        <f>COUNTIF($J$2:J63,J63)*(J63=3)</f>
        <v>0</v>
      </c>
      <c r="N63" s="128"/>
      <c r="O63" s="131"/>
    </row>
    <row r="64" spans="1:15" x14ac:dyDescent="0.3">
      <c r="A64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64" s="49"/>
      <c r="C64" s="58"/>
      <c r="F64" s="48"/>
      <c r="G64" s="48"/>
      <c r="H64" s="28" t="s">
        <v>177</v>
      </c>
      <c r="I64" s="28"/>
      <c r="J64" s="128">
        <f>IF(Tableau1[[#This Row],[Style]]="","",VLOOKUP(Tableau1[[#This Row],[Style]],Liste!$A$1:$B$11,2,FALSE))</f>
        <v>4</v>
      </c>
      <c r="K64" s="128">
        <f>COUNTIF($J$2:J64,J64)*(J64=1)</f>
        <v>0</v>
      </c>
      <c r="L64" s="128">
        <f>COUNTIF($J$2:J64,J64)*(J64=2)</f>
        <v>0</v>
      </c>
      <c r="M64" s="128">
        <f>COUNTIF($J$2:J64,J64)*(J64=3)</f>
        <v>0</v>
      </c>
      <c r="N64" s="128"/>
      <c r="O64" s="131"/>
    </row>
    <row r="65" spans="1:15" x14ac:dyDescent="0.2">
      <c r="A65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13</v>
      </c>
      <c r="B65" s="49"/>
      <c r="C65" s="46" t="s">
        <v>209</v>
      </c>
      <c r="D65" s="43"/>
      <c r="E65" s="43"/>
      <c r="F65" s="49"/>
      <c r="G65" s="49"/>
      <c r="H65" s="41" t="s">
        <v>173</v>
      </c>
      <c r="I65" s="28"/>
      <c r="J65" s="128">
        <f>IF(Tableau1[[#This Row],[Style]]="","",VLOOKUP(Tableau1[[#This Row],[Style]],Liste!$A$1:$B$11,2,FALSE))</f>
        <v>2</v>
      </c>
      <c r="K65" s="128">
        <f>COUNTIF($J$2:J65,J65)*(J65=1)</f>
        <v>0</v>
      </c>
      <c r="L65" s="128">
        <f>COUNTIF($J$2:J65,J65)*(J65=2)</f>
        <v>13</v>
      </c>
      <c r="M65" s="128">
        <f>COUNTIF($J$2:J65,J65)*(J65=3)</f>
        <v>0</v>
      </c>
      <c r="N65" s="128"/>
      <c r="O65" s="131"/>
    </row>
    <row r="66" spans="1:15" x14ac:dyDescent="0.3">
      <c r="A66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66" s="48"/>
      <c r="F66" s="49"/>
      <c r="G66" s="49"/>
      <c r="H66" s="28" t="s">
        <v>177</v>
      </c>
      <c r="I66" s="28"/>
      <c r="J66" s="128">
        <f>IF(Tableau1[[#This Row],[Style]]="","",VLOOKUP(Tableau1[[#This Row],[Style]],Liste!$A$1:$B$11,2,FALSE))</f>
        <v>4</v>
      </c>
      <c r="K66" s="128">
        <f>COUNTIF($J$2:J66,J66)*(J66=1)</f>
        <v>0</v>
      </c>
      <c r="L66" s="128">
        <f>COUNTIF($J$2:J66,J66)*(J66=2)</f>
        <v>0</v>
      </c>
      <c r="M66" s="128">
        <f>COUNTIF($J$2:J66,J66)*(J66=3)</f>
        <v>0</v>
      </c>
      <c r="N66" s="128"/>
      <c r="O66" s="131"/>
    </row>
    <row r="67" spans="1:15" x14ac:dyDescent="0.2">
      <c r="A67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14</v>
      </c>
      <c r="B67" s="49"/>
      <c r="C67" s="46" t="s">
        <v>208</v>
      </c>
      <c r="D67" s="43"/>
      <c r="E67" s="43"/>
      <c r="F67" s="49"/>
      <c r="G67" s="49"/>
      <c r="H67" s="41" t="s">
        <v>173</v>
      </c>
      <c r="I67" s="28"/>
      <c r="J67" s="128">
        <f>IF(Tableau1[[#This Row],[Style]]="","",VLOOKUP(Tableau1[[#This Row],[Style]],Liste!$A$1:$B$11,2,FALSE))</f>
        <v>2</v>
      </c>
      <c r="K67" s="128">
        <f>COUNTIF($J$2:J67,J67)*(J67=1)</f>
        <v>0</v>
      </c>
      <c r="L67" s="128">
        <f>COUNTIF($J$2:J67,J67)*(J67=2)</f>
        <v>14</v>
      </c>
      <c r="M67" s="128">
        <f>COUNTIF($J$2:J67,J67)*(J67=3)</f>
        <v>0</v>
      </c>
      <c r="N67" s="128"/>
      <c r="O67" s="131"/>
    </row>
    <row r="68" spans="1:15" x14ac:dyDescent="0.3">
      <c r="A68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68" s="48"/>
      <c r="F68" s="49"/>
      <c r="G68" s="49"/>
      <c r="H68" s="28" t="s">
        <v>7</v>
      </c>
      <c r="I68" s="28"/>
      <c r="J68" s="128">
        <f>IF(Tableau1[[#This Row],[Style]]="","",VLOOKUP(Tableau1[[#This Row],[Style]],Liste!$A$1:$B$11,2,FALSE))</f>
        <v>4</v>
      </c>
      <c r="K68" s="128">
        <f>COUNTIF($J$2:J68,J68)*(J68=1)</f>
        <v>0</v>
      </c>
      <c r="L68" s="128">
        <f>COUNTIF($J$2:J68,J68)*(J68=2)</f>
        <v>0</v>
      </c>
      <c r="M68" s="128">
        <f>COUNTIF($J$2:J68,J68)*(J68=3)</f>
        <v>0</v>
      </c>
      <c r="N68" s="128"/>
      <c r="O68" s="131"/>
    </row>
    <row r="69" spans="1:15" x14ac:dyDescent="0.2">
      <c r="A69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15</v>
      </c>
      <c r="B69" s="49"/>
      <c r="C69" s="46" t="s">
        <v>207</v>
      </c>
      <c r="D69" s="43"/>
      <c r="E69" s="43"/>
      <c r="F69" s="49"/>
      <c r="G69" s="49"/>
      <c r="H69" s="41" t="s">
        <v>173</v>
      </c>
      <c r="I69" s="28"/>
      <c r="J69" s="128">
        <f>IF(Tableau1[[#This Row],[Style]]="","",VLOOKUP(Tableau1[[#This Row],[Style]],Liste!$A$1:$B$11,2,FALSE))</f>
        <v>2</v>
      </c>
      <c r="K69" s="128">
        <f>COUNTIF($J$2:J69,J69)*(J69=1)</f>
        <v>0</v>
      </c>
      <c r="L69" s="128">
        <f>COUNTIF($J$2:J69,J69)*(J69=2)</f>
        <v>15</v>
      </c>
      <c r="M69" s="128">
        <f>COUNTIF($J$2:J69,J69)*(J69=3)</f>
        <v>0</v>
      </c>
      <c r="N69" s="128"/>
      <c r="O69" s="131"/>
    </row>
    <row r="70" spans="1:15" x14ac:dyDescent="0.3">
      <c r="A70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70" s="48"/>
      <c r="C70" s="48"/>
      <c r="E70" s="44"/>
      <c r="F70" s="48"/>
      <c r="G70" s="48"/>
      <c r="H70" s="28" t="s">
        <v>7</v>
      </c>
      <c r="I70" s="28"/>
      <c r="J70" s="128">
        <f>IF(Tableau1[[#This Row],[Style]]="","",VLOOKUP(Tableau1[[#This Row],[Style]],Liste!$A$1:$B$11,2,FALSE))</f>
        <v>4</v>
      </c>
      <c r="K70" s="128">
        <f>COUNTIF($J$2:J70,J70)*(J70=1)</f>
        <v>0</v>
      </c>
      <c r="L70" s="128">
        <f>COUNTIF($J$2:J70,J70)*(J70=2)</f>
        <v>0</v>
      </c>
      <c r="M70" s="128">
        <f>COUNTIF($J$2:J70,J70)*(J70=3)</f>
        <v>0</v>
      </c>
      <c r="N70" s="128"/>
      <c r="O70" s="131"/>
    </row>
    <row r="71" spans="1:15" x14ac:dyDescent="0.3">
      <c r="A71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71" s="48"/>
      <c r="C71" s="48"/>
      <c r="E71" s="44"/>
      <c r="F71" s="48"/>
      <c r="G71" s="48"/>
      <c r="H71" s="28" t="s">
        <v>7</v>
      </c>
      <c r="I71" s="28"/>
      <c r="J71" s="128">
        <f>IF(Tableau1[[#This Row],[Style]]="","",VLOOKUP(Tableau1[[#This Row],[Style]],Liste!$A$1:$B$11,2,FALSE))</f>
        <v>4</v>
      </c>
      <c r="K71" s="128">
        <f>COUNTIF($J$2:J71,J71)*(J71=1)</f>
        <v>0</v>
      </c>
      <c r="L71" s="128">
        <f>COUNTIF($J$2:J71,J71)*(J71=2)</f>
        <v>0</v>
      </c>
      <c r="M71" s="128">
        <f>COUNTIF($J$2:J71,J71)*(J71=3)</f>
        <v>0</v>
      </c>
      <c r="N71" s="128"/>
      <c r="O71" s="131"/>
    </row>
    <row r="72" spans="1:15" x14ac:dyDescent="0.2">
      <c r="A72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16</v>
      </c>
      <c r="B72" s="49"/>
      <c r="C72" s="46" t="s">
        <v>214</v>
      </c>
      <c r="D72" s="43"/>
      <c r="E72" s="43"/>
      <c r="F72" s="49"/>
      <c r="G72" s="49"/>
      <c r="H72" s="41" t="s">
        <v>173</v>
      </c>
      <c r="I72" s="28"/>
      <c r="J72" s="128">
        <f>IF(Tableau1[[#This Row],[Style]]="","",VLOOKUP(Tableau1[[#This Row],[Style]],Liste!$A$1:$B$11,2,FALSE))</f>
        <v>2</v>
      </c>
      <c r="K72" s="128">
        <f>COUNTIF($J$2:J72,J72)*(J72=1)</f>
        <v>0</v>
      </c>
      <c r="L72" s="128">
        <f>COUNTIF($J$2:J72,J72)*(J72=2)</f>
        <v>16</v>
      </c>
      <c r="M72" s="128">
        <f>COUNTIF($J$2:J72,J72)*(J72=3)</f>
        <v>0</v>
      </c>
      <c r="N72" s="128"/>
      <c r="O72" s="131"/>
    </row>
    <row r="73" spans="1:15" x14ac:dyDescent="0.3">
      <c r="A73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73" s="48"/>
      <c r="F73" s="48"/>
      <c r="G73" s="48"/>
      <c r="H73" s="28" t="s">
        <v>7</v>
      </c>
      <c r="I73" s="28"/>
      <c r="J73" s="128">
        <f>IF(Tableau1[[#This Row],[Style]]="","",VLOOKUP(Tableau1[[#This Row],[Style]],Liste!$A$1:$B$11,2,FALSE))</f>
        <v>4</v>
      </c>
      <c r="K73" s="128">
        <f>COUNTIF($J$2:J73,J73)*(J73=1)</f>
        <v>0</v>
      </c>
      <c r="L73" s="128">
        <f>COUNTIF($J$2:J73,J73)*(J73=2)</f>
        <v>0</v>
      </c>
      <c r="M73" s="128">
        <f>COUNTIF($J$2:J73,J73)*(J73=3)</f>
        <v>0</v>
      </c>
      <c r="N73" s="128"/>
      <c r="O73" s="131"/>
    </row>
    <row r="74" spans="1:15" x14ac:dyDescent="0.3">
      <c r="A74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74" s="49"/>
      <c r="F74" s="48"/>
      <c r="G74" s="48"/>
      <c r="H74" s="28" t="s">
        <v>7</v>
      </c>
      <c r="I74" s="28"/>
      <c r="J74" s="128">
        <f>IF(Tableau1[[#This Row],[Style]]="","",VLOOKUP(Tableau1[[#This Row],[Style]],Liste!$A$1:$B$11,2,FALSE))</f>
        <v>4</v>
      </c>
      <c r="K74" s="128">
        <f>COUNTIF($J$2:J74,J74)*(J74=1)</f>
        <v>0</v>
      </c>
      <c r="L74" s="128">
        <f>COUNTIF($J$2:J74,J74)*(J74=2)</f>
        <v>0</v>
      </c>
      <c r="M74" s="128">
        <f>COUNTIF($J$2:J74,J74)*(J74=3)</f>
        <v>0</v>
      </c>
      <c r="N74" s="128"/>
      <c r="O74" s="131"/>
    </row>
    <row r="75" spans="1:15" x14ac:dyDescent="0.2">
      <c r="A75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17</v>
      </c>
      <c r="B75" s="49"/>
      <c r="C75" s="46" t="s">
        <v>215</v>
      </c>
      <c r="D75" s="43"/>
      <c r="E75" s="43"/>
      <c r="F75" s="49"/>
      <c r="G75" s="49"/>
      <c r="H75" s="41" t="s">
        <v>173</v>
      </c>
      <c r="I75" s="28"/>
      <c r="J75" s="128">
        <f>IF(Tableau1[[#This Row],[Style]]="","",VLOOKUP(Tableau1[[#This Row],[Style]],Liste!$A$1:$B$11,2,FALSE))</f>
        <v>2</v>
      </c>
      <c r="K75" s="128">
        <f>COUNTIF($J$2:J75,J75)*(J75=1)</f>
        <v>0</v>
      </c>
      <c r="L75" s="128">
        <f>COUNTIF($J$2:J75,J75)*(J75=2)</f>
        <v>17</v>
      </c>
      <c r="M75" s="128">
        <f>COUNTIF($J$2:J75,J75)*(J75=3)</f>
        <v>0</v>
      </c>
      <c r="N75" s="128"/>
      <c r="O75" s="131"/>
    </row>
    <row r="76" spans="1:15" x14ac:dyDescent="0.3">
      <c r="A76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76" s="48"/>
      <c r="F76" s="48"/>
      <c r="G76" s="48"/>
      <c r="H76" s="28" t="s">
        <v>7</v>
      </c>
      <c r="I76" s="28"/>
      <c r="J76" s="128">
        <f>IF(Tableau1[[#This Row],[Style]]="","",VLOOKUP(Tableau1[[#This Row],[Style]],Liste!$A$1:$B$11,2,FALSE))</f>
        <v>4</v>
      </c>
      <c r="K76" s="128">
        <f>COUNTIF($J$2:J76,J76)*(J76=1)</f>
        <v>0</v>
      </c>
      <c r="L76" s="128">
        <f>COUNTIF($J$2:J76,J76)*(J76=2)</f>
        <v>0</v>
      </c>
      <c r="M76" s="128">
        <f>COUNTIF($J$2:J76,J76)*(J76=3)</f>
        <v>0</v>
      </c>
      <c r="N76" s="128"/>
      <c r="O76" s="131"/>
    </row>
    <row r="77" spans="1:15" ht="13.5" customHeight="1" x14ac:dyDescent="0.3">
      <c r="A77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77" s="49"/>
      <c r="F77" s="49"/>
      <c r="G77" s="49"/>
      <c r="H77" s="28" t="s">
        <v>7</v>
      </c>
      <c r="I77" s="28"/>
      <c r="J77" s="128">
        <f>IF(Tableau1[[#This Row],[Style]]="","",VLOOKUP(Tableau1[[#This Row],[Style]],Liste!$A$1:$B$11,2,FALSE))</f>
        <v>4</v>
      </c>
      <c r="K77" s="128">
        <f>COUNTIF($J$2:J77,J77)*(J77=1)</f>
        <v>0</v>
      </c>
      <c r="L77" s="128">
        <f>COUNTIF($J$2:J77,J77)*(J77=2)</f>
        <v>0</v>
      </c>
      <c r="M77" s="128">
        <f>COUNTIF($J$2:J77,J77)*(J77=3)</f>
        <v>0</v>
      </c>
      <c r="N77" s="128"/>
      <c r="O77" s="131"/>
    </row>
    <row r="78" spans="1:15" ht="30" customHeight="1" x14ac:dyDescent="0.3">
      <c r="A78" s="42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4</v>
      </c>
      <c r="B78" s="93"/>
      <c r="C78" s="42" t="s">
        <v>66</v>
      </c>
      <c r="D78" s="33"/>
      <c r="E78" s="33"/>
      <c r="F78" s="47"/>
      <c r="G78" s="47"/>
      <c r="H78" s="41" t="s">
        <v>0</v>
      </c>
      <c r="I78" s="28"/>
      <c r="J78" s="128">
        <f>IF(Tableau1[[#This Row],[Style]]="","",VLOOKUP(Tableau1[[#This Row],[Style]],Liste!$A$1:$B$11,2,FALSE))</f>
        <v>1</v>
      </c>
      <c r="K78" s="128">
        <f>COUNTIF($J$2:J78,J78)*(J78=1)</f>
        <v>4</v>
      </c>
      <c r="L78" s="128">
        <f>COUNTIF($J$2:J78,J78)*(J78=2)</f>
        <v>0</v>
      </c>
      <c r="M78" s="128">
        <f>COUNTIF($J$2:J78,J78)*(J78=3)</f>
        <v>0</v>
      </c>
      <c r="N78" s="128"/>
      <c r="O78" s="131"/>
    </row>
    <row r="79" spans="1:15" x14ac:dyDescent="0.3">
      <c r="A79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18</v>
      </c>
      <c r="B79" s="49" t="s">
        <v>77</v>
      </c>
      <c r="C79" s="30" t="s">
        <v>216</v>
      </c>
      <c r="F79" s="49"/>
      <c r="G79" s="49"/>
      <c r="H79" s="41" t="s">
        <v>173</v>
      </c>
      <c r="I79" s="28"/>
      <c r="J79" s="128">
        <f>IF(Tableau1[[#This Row],[Style]]="","",VLOOKUP(Tableau1[[#This Row],[Style]],Liste!$A$1:$B$11,2,FALSE))</f>
        <v>2</v>
      </c>
      <c r="K79" s="128">
        <f>COUNTIF($J$2:J79,J79)*(J79=1)</f>
        <v>0</v>
      </c>
      <c r="L79" s="128">
        <f>COUNTIF($J$2:J79,J79)*(J79=2)</f>
        <v>18</v>
      </c>
      <c r="M79" s="128">
        <f>COUNTIF($J$2:J79,J79)*(J79=3)</f>
        <v>0</v>
      </c>
      <c r="N79" s="128"/>
      <c r="O79" s="131"/>
    </row>
    <row r="80" spans="1:15" x14ac:dyDescent="0.3">
      <c r="A80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80" s="48"/>
      <c r="C80" s="45"/>
      <c r="F80" s="48"/>
      <c r="G80" s="48"/>
      <c r="H80" s="28"/>
      <c r="I80" s="28"/>
      <c r="J80" s="128" t="str">
        <f>IF(Tableau1[[#This Row],[Style]]="","",VLOOKUP(Tableau1[[#This Row],[Style]],Liste!$A$1:$B$11,2,FALSE))</f>
        <v/>
      </c>
      <c r="K80" s="128">
        <f>COUNTIF($J$2:J80,J80)*(J80=1)</f>
        <v>0</v>
      </c>
      <c r="L80" s="128">
        <f>COUNTIF($J$2:J80,J80)*(J80=2)</f>
        <v>0</v>
      </c>
      <c r="M80" s="128">
        <f>COUNTIF($J$2:J80,J80)*(J80=3)</f>
        <v>0</v>
      </c>
      <c r="N80" s="128"/>
      <c r="O80" s="131"/>
    </row>
    <row r="81" spans="1:15" x14ac:dyDescent="0.3">
      <c r="A81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81" s="48"/>
      <c r="C81" s="45"/>
      <c r="F81" s="48"/>
      <c r="G81" s="48"/>
      <c r="H81" s="28"/>
      <c r="I81" s="28"/>
      <c r="J81" s="128" t="str">
        <f>IF(Tableau1[[#This Row],[Style]]="","",VLOOKUP(Tableau1[[#This Row],[Style]],Liste!$A$1:$B$11,2,FALSE))</f>
        <v/>
      </c>
      <c r="K81" s="128">
        <f>COUNTIF($J$2:J81,J81)*(J81=1)</f>
        <v>0</v>
      </c>
      <c r="L81" s="128">
        <f>COUNTIF($J$2:J81,J81)*(J81=2)</f>
        <v>0</v>
      </c>
      <c r="M81" s="128">
        <f>COUNTIF($J$2:J81,J81)*(J81=3)</f>
        <v>0</v>
      </c>
      <c r="N81" s="128"/>
      <c r="O81" s="131"/>
    </row>
    <row r="82" spans="1:15" x14ac:dyDescent="0.3">
      <c r="A82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19</v>
      </c>
      <c r="B82" s="49" t="s">
        <v>104</v>
      </c>
      <c r="C82" s="30" t="s">
        <v>217</v>
      </c>
      <c r="F82" s="49"/>
      <c r="G82" s="49"/>
      <c r="H82" s="41" t="s">
        <v>173</v>
      </c>
      <c r="I82" s="28"/>
      <c r="J82" s="128">
        <f>IF(Tableau1[[#This Row],[Style]]="","",VLOOKUP(Tableau1[[#This Row],[Style]],Liste!$A$1:$B$11,2,FALSE))</f>
        <v>2</v>
      </c>
      <c r="K82" s="128">
        <f>COUNTIF($J$2:J82,J82)*(J82=1)</f>
        <v>0</v>
      </c>
      <c r="L82" s="128">
        <f>COUNTIF($J$2:J82,J82)*(J82=2)</f>
        <v>19</v>
      </c>
      <c r="M82" s="128">
        <f>COUNTIF($J$2:J82,J82)*(J82=3)</f>
        <v>0</v>
      </c>
      <c r="N82" s="128"/>
      <c r="O82" s="131"/>
    </row>
    <row r="83" spans="1:15" x14ac:dyDescent="0.3">
      <c r="A83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83" s="48"/>
      <c r="C83" s="45"/>
      <c r="F83" s="48"/>
      <c r="G83" s="48"/>
      <c r="H83" s="28"/>
      <c r="I83" s="28"/>
      <c r="J83" s="128" t="str">
        <f>IF(Tableau1[[#This Row],[Style]]="","",VLOOKUP(Tableau1[[#This Row],[Style]],Liste!$A$1:$B$11,2,FALSE))</f>
        <v/>
      </c>
      <c r="K83" s="128">
        <f>COUNTIF($J$2:J83,J83)*(J83=1)</f>
        <v>0</v>
      </c>
      <c r="L83" s="128">
        <f>COUNTIF($J$2:J83,J83)*(J83=2)</f>
        <v>0</v>
      </c>
      <c r="M83" s="128">
        <f>COUNTIF($J$2:J83,J83)*(J83=3)</f>
        <v>0</v>
      </c>
      <c r="N83" s="128"/>
      <c r="O83" s="131"/>
    </row>
    <row r="84" spans="1:15" x14ac:dyDescent="0.3">
      <c r="A84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84" s="48"/>
      <c r="C84" s="45"/>
      <c r="F84" s="48"/>
      <c r="G84" s="48"/>
      <c r="H84" s="28"/>
      <c r="I84" s="28"/>
      <c r="J84" s="128" t="str">
        <f>IF(Tableau1[[#This Row],[Style]]="","",VLOOKUP(Tableau1[[#This Row],[Style]],Liste!$A$1:$B$11,2,FALSE))</f>
        <v/>
      </c>
      <c r="K84" s="128">
        <f>COUNTIF($J$2:J84,J84)*(J84=1)</f>
        <v>0</v>
      </c>
      <c r="L84" s="128">
        <f>COUNTIF($J$2:J84,J84)*(J84=2)</f>
        <v>0</v>
      </c>
      <c r="M84" s="128">
        <f>COUNTIF($J$2:J84,J84)*(J84=3)</f>
        <v>0</v>
      </c>
      <c r="N84" s="128"/>
      <c r="O84" s="131"/>
    </row>
    <row r="85" spans="1:15" x14ac:dyDescent="0.3">
      <c r="A85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20</v>
      </c>
      <c r="B85" s="49" t="s">
        <v>105</v>
      </c>
      <c r="C85" s="30" t="s">
        <v>218</v>
      </c>
      <c r="F85" s="49"/>
      <c r="G85" s="49"/>
      <c r="H85" s="41" t="s">
        <v>173</v>
      </c>
      <c r="I85" s="28"/>
      <c r="J85" s="128">
        <f>IF(Tableau1[[#This Row],[Style]]="","",VLOOKUP(Tableau1[[#This Row],[Style]],Liste!$A$1:$B$11,2,FALSE))</f>
        <v>2</v>
      </c>
      <c r="K85" s="128">
        <f>COUNTIF($J$2:J85,J85)*(J85=1)</f>
        <v>0</v>
      </c>
      <c r="L85" s="128">
        <f>COUNTIF($J$2:J85,J85)*(J85=2)</f>
        <v>20</v>
      </c>
      <c r="M85" s="128">
        <f>COUNTIF($J$2:J85,J85)*(J85=3)</f>
        <v>0</v>
      </c>
      <c r="N85" s="128"/>
      <c r="O85" s="131"/>
    </row>
    <row r="86" spans="1:15" x14ac:dyDescent="0.3">
      <c r="A86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86" s="48"/>
      <c r="C86" s="45"/>
      <c r="F86" s="74"/>
      <c r="G86" s="74"/>
      <c r="H86" s="28"/>
      <c r="I86" s="28"/>
      <c r="J86" s="128" t="str">
        <f>IF(Tableau1[[#This Row],[Style]]="","",VLOOKUP(Tableau1[[#This Row],[Style]],Liste!$A$1:$B$11,2,FALSE))</f>
        <v/>
      </c>
      <c r="K86" s="128">
        <f>COUNTIF($J$2:J86,J86)*(J86=1)</f>
        <v>0</v>
      </c>
      <c r="L86" s="128">
        <f>COUNTIF($J$2:J86,J86)*(J86=2)</f>
        <v>0</v>
      </c>
      <c r="M86" s="128">
        <f>COUNTIF($J$2:J86,J86)*(J86=3)</f>
        <v>0</v>
      </c>
      <c r="N86" s="128"/>
      <c r="O86" s="131"/>
    </row>
    <row r="87" spans="1:15" x14ac:dyDescent="0.3">
      <c r="A87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87" s="48"/>
      <c r="C87" s="45"/>
      <c r="F87" s="48"/>
      <c r="G87" s="48"/>
      <c r="H87" s="28"/>
      <c r="I87" s="28"/>
      <c r="J87" s="128" t="str">
        <f>IF(Tableau1[[#This Row],[Style]]="","",VLOOKUP(Tableau1[[#This Row],[Style]],Liste!$A$1:$B$11,2,FALSE))</f>
        <v/>
      </c>
      <c r="K87" s="128">
        <f>COUNTIF($J$2:J87,J87)*(J87=1)</f>
        <v>0</v>
      </c>
      <c r="L87" s="128">
        <f>COUNTIF($J$2:J87,J87)*(J87=2)</f>
        <v>0</v>
      </c>
      <c r="M87" s="128">
        <f>COUNTIF($J$2:J87,J87)*(J87=3)</f>
        <v>0</v>
      </c>
      <c r="N87" s="128"/>
      <c r="O87" s="131"/>
    </row>
    <row r="88" spans="1:15" x14ac:dyDescent="0.3">
      <c r="A88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21</v>
      </c>
      <c r="B88" s="49" t="s">
        <v>115</v>
      </c>
      <c r="C88" s="30" t="s">
        <v>219</v>
      </c>
      <c r="F88" s="49"/>
      <c r="G88" s="49"/>
      <c r="H88" s="41" t="s">
        <v>173</v>
      </c>
      <c r="I88" s="28"/>
      <c r="J88" s="128">
        <f>IF(Tableau1[[#This Row],[Style]]="","",VLOOKUP(Tableau1[[#This Row],[Style]],Liste!$A$1:$B$11,2,FALSE))</f>
        <v>2</v>
      </c>
      <c r="K88" s="128">
        <f>COUNTIF($J$2:J88,J88)*(J88=1)</f>
        <v>0</v>
      </c>
      <c r="L88" s="128">
        <f>COUNTIF($J$2:J88,J88)*(J88=2)</f>
        <v>21</v>
      </c>
      <c r="M88" s="128">
        <f>COUNTIF($J$2:J88,J88)*(J88=3)</f>
        <v>0</v>
      </c>
      <c r="N88" s="128"/>
      <c r="O88" s="131"/>
    </row>
    <row r="89" spans="1:15" x14ac:dyDescent="0.3">
      <c r="A89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89" s="48"/>
      <c r="C89" s="45"/>
      <c r="F89" s="74"/>
      <c r="G89" s="74"/>
      <c r="H89" s="28"/>
      <c r="I89" s="28"/>
      <c r="J89" s="128" t="str">
        <f>IF(Tableau1[[#This Row],[Style]]="","",VLOOKUP(Tableau1[[#This Row],[Style]],Liste!$A$1:$B$11,2,FALSE))</f>
        <v/>
      </c>
      <c r="K89" s="128">
        <f>COUNTIF($J$2:J89,J89)*(J89=1)</f>
        <v>0</v>
      </c>
      <c r="L89" s="128">
        <f>COUNTIF($J$2:J89,J89)*(J89=2)</f>
        <v>0</v>
      </c>
      <c r="M89" s="128">
        <f>COUNTIF($J$2:J89,J89)*(J89=3)</f>
        <v>0</v>
      </c>
      <c r="N89" s="128"/>
      <c r="O89" s="131"/>
    </row>
    <row r="90" spans="1:15" x14ac:dyDescent="0.3">
      <c r="A90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90" s="48"/>
      <c r="C90" s="45"/>
      <c r="F90" s="74"/>
      <c r="G90" s="74"/>
      <c r="H90" s="28"/>
      <c r="I90" s="28"/>
      <c r="J90" s="128" t="str">
        <f>IF(Tableau1[[#This Row],[Style]]="","",VLOOKUP(Tableau1[[#This Row],[Style]],Liste!$A$1:$B$11,2,FALSE))</f>
        <v/>
      </c>
      <c r="K90" s="128">
        <f>COUNTIF($J$2:J90,J90)*(J90=1)</f>
        <v>0</v>
      </c>
      <c r="L90" s="128">
        <f>COUNTIF($J$2:J90,J90)*(J90=2)</f>
        <v>0</v>
      </c>
      <c r="M90" s="128">
        <f>COUNTIF($J$2:J90,J90)*(J90=3)</f>
        <v>0</v>
      </c>
      <c r="N90" s="128"/>
      <c r="O90" s="131"/>
    </row>
    <row r="91" spans="1:15" ht="22.5" x14ac:dyDescent="0.3">
      <c r="A91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22</v>
      </c>
      <c r="B91" s="49" t="s">
        <v>139</v>
      </c>
      <c r="C91" s="30" t="s">
        <v>220</v>
      </c>
      <c r="F91" s="49"/>
      <c r="G91" s="49"/>
      <c r="H91" s="41" t="s">
        <v>173</v>
      </c>
      <c r="I91" s="28"/>
      <c r="J91" s="128">
        <f>IF(Tableau1[[#This Row],[Style]]="","",VLOOKUP(Tableau1[[#This Row],[Style]],Liste!$A$1:$B$11,2,FALSE))</f>
        <v>2</v>
      </c>
      <c r="K91" s="128">
        <f>COUNTIF($J$2:J91,J91)*(J91=1)</f>
        <v>0</v>
      </c>
      <c r="L91" s="128">
        <f>COUNTIF($J$2:J91,J91)*(J91=2)</f>
        <v>22</v>
      </c>
      <c r="M91" s="128">
        <f>COUNTIF($J$2:J91,J91)*(J91=3)</f>
        <v>0</v>
      </c>
      <c r="N91" s="128"/>
      <c r="O91" s="131"/>
    </row>
    <row r="92" spans="1:15" x14ac:dyDescent="0.3">
      <c r="A92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92" s="49"/>
      <c r="F92" s="74"/>
      <c r="G92" s="48"/>
      <c r="H92" s="28"/>
      <c r="I92" s="28"/>
      <c r="J92" s="128" t="str">
        <f>IF(Tableau1[[#This Row],[Style]]="","",VLOOKUP(Tableau1[[#This Row],[Style]],Liste!$A$1:$B$11,2,FALSE))</f>
        <v/>
      </c>
      <c r="K92" s="128">
        <f>COUNTIF($J$2:J92,J92)*(J92=1)</f>
        <v>0</v>
      </c>
      <c r="L92" s="128">
        <f>COUNTIF($J$2:J92,J92)*(J92=2)</f>
        <v>0</v>
      </c>
      <c r="M92" s="128">
        <f>COUNTIF($J$2:J92,J92)*(J92=3)</f>
        <v>0</v>
      </c>
      <c r="N92" s="128"/>
      <c r="O92" s="131"/>
    </row>
    <row r="93" spans="1:15" x14ac:dyDescent="0.3">
      <c r="A93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93" s="49"/>
      <c r="F93" s="74"/>
      <c r="G93" s="48"/>
      <c r="H93" s="28"/>
      <c r="I93" s="28"/>
      <c r="J93" s="128" t="str">
        <f>IF(Tableau1[[#This Row],[Style]]="","",VLOOKUP(Tableau1[[#This Row],[Style]],Liste!$A$1:$B$11,2,FALSE))</f>
        <v/>
      </c>
      <c r="K93" s="128">
        <f>COUNTIF($J$2:J93,J93)*(J93=1)</f>
        <v>0</v>
      </c>
      <c r="L93" s="128">
        <f>COUNTIF($J$2:J93,J93)*(J93=2)</f>
        <v>0</v>
      </c>
      <c r="M93" s="128">
        <f>COUNTIF($J$2:J93,J93)*(J93=3)</f>
        <v>0</v>
      </c>
      <c r="N93" s="128"/>
      <c r="O93" s="131"/>
    </row>
    <row r="94" spans="1:15" x14ac:dyDescent="0.3">
      <c r="A94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23</v>
      </c>
      <c r="B94" s="49" t="s">
        <v>147</v>
      </c>
      <c r="C94" s="45" t="s">
        <v>221</v>
      </c>
      <c r="F94" s="49"/>
      <c r="G94" s="49"/>
      <c r="H94" s="41" t="s">
        <v>173</v>
      </c>
      <c r="I94" s="28"/>
      <c r="J94" s="128">
        <f>IF(Tableau1[[#This Row],[Style]]="","",VLOOKUP(Tableau1[[#This Row],[Style]],Liste!$A$1:$B$11,2,FALSE))</f>
        <v>2</v>
      </c>
      <c r="K94" s="128">
        <f>COUNTIF($J$2:J94,J94)*(J94=1)</f>
        <v>0</v>
      </c>
      <c r="L94" s="128">
        <f>COUNTIF($J$2:J94,J94)*(J94=2)</f>
        <v>23</v>
      </c>
      <c r="M94" s="128">
        <f>COUNTIF($J$2:J94,J94)*(J94=3)</f>
        <v>0</v>
      </c>
      <c r="N94" s="128"/>
      <c r="O94" s="131"/>
    </row>
    <row r="95" spans="1:15" x14ac:dyDescent="0.3">
      <c r="A95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95" s="48"/>
      <c r="C95" s="45"/>
      <c r="F95" s="74"/>
      <c r="G95" s="74"/>
      <c r="H95" s="28"/>
      <c r="I95" s="28"/>
      <c r="J95" s="128" t="str">
        <f>IF(Tableau1[[#This Row],[Style]]="","",VLOOKUP(Tableau1[[#This Row],[Style]],Liste!$A$1:$B$11,2,FALSE))</f>
        <v/>
      </c>
      <c r="K95" s="128">
        <f>COUNTIF($J$2:J95,J95)*(J95=1)</f>
        <v>0</v>
      </c>
      <c r="L95" s="128">
        <f>COUNTIF($J$2:J95,J95)*(J95=2)</f>
        <v>0</v>
      </c>
      <c r="M95" s="128">
        <f>COUNTIF($J$2:J95,J95)*(J95=3)</f>
        <v>0</v>
      </c>
      <c r="N95" s="128"/>
      <c r="O95" s="131"/>
    </row>
    <row r="96" spans="1:15" x14ac:dyDescent="0.3">
      <c r="A96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96" s="48"/>
      <c r="C96" s="45"/>
      <c r="E96" s="44"/>
      <c r="F96" s="98"/>
      <c r="G96" s="74"/>
      <c r="H96" s="28"/>
      <c r="I96" s="28"/>
      <c r="J96" s="128" t="str">
        <f>IF(Tableau1[[#This Row],[Style]]="","",VLOOKUP(Tableau1[[#This Row],[Style]],Liste!$A$1:$B$11,2,FALSE))</f>
        <v/>
      </c>
      <c r="K96" s="128">
        <f>COUNTIF($J$2:J96,J96)*(J96=1)</f>
        <v>0</v>
      </c>
      <c r="L96" s="128">
        <f>COUNTIF($J$2:J96,J96)*(J96=2)</f>
        <v>0</v>
      </c>
      <c r="M96" s="128">
        <f>COUNTIF($J$2:J96,J96)*(J96=3)</f>
        <v>0</v>
      </c>
      <c r="N96" s="128"/>
      <c r="O96" s="131"/>
    </row>
    <row r="97" spans="1:15" x14ac:dyDescent="0.3">
      <c r="A97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24</v>
      </c>
      <c r="B97" s="49" t="s">
        <v>116</v>
      </c>
      <c r="C97" s="45" t="s">
        <v>229</v>
      </c>
      <c r="F97" s="49"/>
      <c r="G97" s="49"/>
      <c r="H97" s="41" t="s">
        <v>173</v>
      </c>
      <c r="I97" s="28"/>
      <c r="J97" s="128">
        <f>IF(Tableau1[[#This Row],[Style]]="","",VLOOKUP(Tableau1[[#This Row],[Style]],Liste!$A$1:$B$11,2,FALSE))</f>
        <v>2</v>
      </c>
      <c r="K97" s="128">
        <f>COUNTIF($J$2:J97,J97)*(J97=1)</f>
        <v>0</v>
      </c>
      <c r="L97" s="128">
        <f>COUNTIF($J$2:J97,J97)*(J97=2)</f>
        <v>24</v>
      </c>
      <c r="M97" s="128">
        <f>COUNTIF($J$2:J97,J97)*(J97=3)</f>
        <v>0</v>
      </c>
      <c r="N97" s="128"/>
      <c r="O97" s="131"/>
    </row>
    <row r="98" spans="1:15" x14ac:dyDescent="0.3">
      <c r="A98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98" s="48"/>
      <c r="C98" s="45"/>
      <c r="F98" s="74"/>
      <c r="G98" s="74"/>
      <c r="H98" s="28"/>
      <c r="I98" s="28"/>
      <c r="J98" s="128" t="str">
        <f>IF(Tableau1[[#This Row],[Style]]="","",VLOOKUP(Tableau1[[#This Row],[Style]],Liste!$A$1:$B$11,2,FALSE))</f>
        <v/>
      </c>
      <c r="K98" s="128">
        <f>COUNTIF($J$2:J98,J98)*(J98=1)</f>
        <v>0</v>
      </c>
      <c r="L98" s="128">
        <f>COUNTIF($J$2:J98,J98)*(J98=2)</f>
        <v>0</v>
      </c>
      <c r="M98" s="128">
        <f>COUNTIF($J$2:J98,J98)*(J98=3)</f>
        <v>0</v>
      </c>
      <c r="N98" s="128"/>
      <c r="O98" s="131"/>
    </row>
    <row r="99" spans="1:15" x14ac:dyDescent="0.3">
      <c r="A99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99" s="48"/>
      <c r="C99" s="45"/>
      <c r="E99" s="44"/>
      <c r="F99" s="74"/>
      <c r="G99" s="74"/>
      <c r="H99" s="28"/>
      <c r="I99" s="28"/>
      <c r="J99" s="128" t="str">
        <f>IF(Tableau1[[#This Row],[Style]]="","",VLOOKUP(Tableau1[[#This Row],[Style]],Liste!$A$1:$B$11,2,FALSE))</f>
        <v/>
      </c>
      <c r="K99" s="128">
        <f>COUNTIF($J$2:J99,J99)*(J99=1)</f>
        <v>0</v>
      </c>
      <c r="L99" s="128">
        <f>COUNTIF($J$2:J99,J99)*(J99=2)</f>
        <v>0</v>
      </c>
      <c r="M99" s="128">
        <f>COUNTIF($J$2:J99,J99)*(J99=3)</f>
        <v>0</v>
      </c>
      <c r="N99" s="128"/>
      <c r="O99" s="131"/>
    </row>
    <row r="100" spans="1:15" x14ac:dyDescent="0.3">
      <c r="A100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25</v>
      </c>
      <c r="B100" s="49" t="s">
        <v>138</v>
      </c>
      <c r="C100" s="45" t="s">
        <v>228</v>
      </c>
      <c r="F100" s="49"/>
      <c r="G100" s="49"/>
      <c r="H100" s="41" t="s">
        <v>173</v>
      </c>
      <c r="I100" s="28"/>
      <c r="J100" s="128">
        <f>IF(Tableau1[[#This Row],[Style]]="","",VLOOKUP(Tableau1[[#This Row],[Style]],Liste!$A$1:$B$11,2,FALSE))</f>
        <v>2</v>
      </c>
      <c r="K100" s="128">
        <f>COUNTIF($J$2:J100,J100)*(J100=1)</f>
        <v>0</v>
      </c>
      <c r="L100" s="128">
        <f>COUNTIF($J$2:J100,J100)*(J100=2)</f>
        <v>25</v>
      </c>
      <c r="M100" s="128">
        <f>COUNTIF($J$2:J100,J100)*(J100=3)</f>
        <v>0</v>
      </c>
      <c r="N100" s="128"/>
      <c r="O100" s="131"/>
    </row>
    <row r="101" spans="1:15" x14ac:dyDescent="0.3">
      <c r="A101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01" s="48"/>
      <c r="C101" s="45"/>
      <c r="F101" s="74"/>
      <c r="G101" s="74"/>
      <c r="H101" s="28"/>
      <c r="I101" s="28"/>
      <c r="J101" s="128" t="str">
        <f>IF(Tableau1[[#This Row],[Style]]="","",VLOOKUP(Tableau1[[#This Row],[Style]],Liste!$A$1:$B$11,2,FALSE))</f>
        <v/>
      </c>
      <c r="K101" s="128">
        <f>COUNTIF($J$2:J101,J101)*(J101=1)</f>
        <v>0</v>
      </c>
      <c r="L101" s="128">
        <f>COUNTIF($J$2:J101,J101)*(J101=2)</f>
        <v>0</v>
      </c>
      <c r="M101" s="128">
        <f>COUNTIF($J$2:J101,J101)*(J101=3)</f>
        <v>0</v>
      </c>
      <c r="N101" s="128"/>
      <c r="O101" s="131"/>
    </row>
    <row r="102" spans="1:15" x14ac:dyDescent="0.3">
      <c r="A102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02" s="48"/>
      <c r="C102" s="45"/>
      <c r="E102" s="44"/>
      <c r="F102" s="74"/>
      <c r="G102" s="74"/>
      <c r="H102" s="28"/>
      <c r="I102" s="28"/>
      <c r="J102" s="128" t="str">
        <f>IF(Tableau1[[#This Row],[Style]]="","",VLOOKUP(Tableau1[[#This Row],[Style]],Liste!$A$1:$B$11,2,FALSE))</f>
        <v/>
      </c>
      <c r="K102" s="128">
        <f>COUNTIF($J$2:J102,J102)*(J102=1)</f>
        <v>0</v>
      </c>
      <c r="L102" s="128">
        <f>COUNTIF($J$2:J102,J102)*(J102=2)</f>
        <v>0</v>
      </c>
      <c r="M102" s="128">
        <f>COUNTIF($J$2:J102,J102)*(J102=3)</f>
        <v>0</v>
      </c>
      <c r="N102" s="128"/>
      <c r="O102" s="131"/>
    </row>
    <row r="103" spans="1:15" x14ac:dyDescent="0.3">
      <c r="A103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26</v>
      </c>
      <c r="B103" s="49" t="s">
        <v>117</v>
      </c>
      <c r="C103" s="30" t="s">
        <v>227</v>
      </c>
      <c r="F103" s="49"/>
      <c r="G103" s="49"/>
      <c r="H103" s="41" t="s">
        <v>173</v>
      </c>
      <c r="I103" s="28"/>
      <c r="J103" s="128">
        <f>IF(Tableau1[[#This Row],[Style]]="","",VLOOKUP(Tableau1[[#This Row],[Style]],Liste!$A$1:$B$11,2,FALSE))</f>
        <v>2</v>
      </c>
      <c r="K103" s="128">
        <f>COUNTIF($J$2:J103,J103)*(J103=1)</f>
        <v>0</v>
      </c>
      <c r="L103" s="128">
        <f>COUNTIF($J$2:J103,J103)*(J103=2)</f>
        <v>26</v>
      </c>
      <c r="M103" s="128">
        <f>COUNTIF($J$2:J103,J103)*(J103=3)</f>
        <v>0</v>
      </c>
      <c r="N103" s="128"/>
      <c r="O103" s="131"/>
    </row>
    <row r="104" spans="1:15" x14ac:dyDescent="0.3">
      <c r="A104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04" s="48"/>
      <c r="E104" s="44"/>
      <c r="F104" s="48"/>
      <c r="G104" s="48"/>
      <c r="H104" s="28"/>
      <c r="I104" s="28"/>
      <c r="J104" s="128" t="str">
        <f>IF(Tableau1[[#This Row],[Style]]="","",VLOOKUP(Tableau1[[#This Row],[Style]],Liste!$A$1:$B$11,2,FALSE))</f>
        <v/>
      </c>
      <c r="K104" s="128">
        <f>COUNTIF($J$2:J104,J104)*(J104=1)</f>
        <v>0</v>
      </c>
      <c r="L104" s="128">
        <f>COUNTIF($J$2:J104,J104)*(J104=2)</f>
        <v>0</v>
      </c>
      <c r="M104" s="128">
        <f>COUNTIF($J$2:J104,J104)*(J104=3)</f>
        <v>0</v>
      </c>
      <c r="N104" s="128"/>
      <c r="O104" s="131"/>
    </row>
    <row r="105" spans="1:15" x14ac:dyDescent="0.3">
      <c r="A105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05" s="48"/>
      <c r="F105" s="48"/>
      <c r="G105" s="48"/>
      <c r="H105" s="28"/>
      <c r="I105" s="28"/>
      <c r="J105" s="128" t="str">
        <f>IF(Tableau1[[#This Row],[Style]]="","",VLOOKUP(Tableau1[[#This Row],[Style]],Liste!$A$1:$B$11,2,FALSE))</f>
        <v/>
      </c>
      <c r="K105" s="128">
        <f>COUNTIF($J$2:J105,J105)*(J105=1)</f>
        <v>0</v>
      </c>
      <c r="L105" s="128">
        <f>COUNTIF($J$2:J105,J105)*(J105=2)</f>
        <v>0</v>
      </c>
      <c r="M105" s="128">
        <f>COUNTIF($J$2:J105,J105)*(J105=3)</f>
        <v>0</v>
      </c>
      <c r="N105" s="128"/>
      <c r="O105" s="131"/>
    </row>
    <row r="106" spans="1:15" x14ac:dyDescent="0.3">
      <c r="A106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27</v>
      </c>
      <c r="B106" s="49" t="s">
        <v>148</v>
      </c>
      <c r="C106" s="45" t="s">
        <v>150</v>
      </c>
      <c r="F106" s="49"/>
      <c r="G106" s="49"/>
      <c r="H106" s="41" t="s">
        <v>173</v>
      </c>
      <c r="I106" s="28"/>
      <c r="J106" s="128">
        <f>IF(Tableau1[[#This Row],[Style]]="","",VLOOKUP(Tableau1[[#This Row],[Style]],Liste!$A$1:$B$11,2,FALSE))</f>
        <v>2</v>
      </c>
      <c r="K106" s="128">
        <f>COUNTIF($J$2:J106,J106)*(J106=1)</f>
        <v>0</v>
      </c>
      <c r="L106" s="128">
        <f>COUNTIF($J$2:J106,J106)*(J106=2)</f>
        <v>27</v>
      </c>
      <c r="M106" s="128">
        <f>COUNTIF($J$2:J106,J106)*(J106=3)</f>
        <v>0</v>
      </c>
      <c r="N106" s="128"/>
      <c r="O106" s="131"/>
    </row>
    <row r="107" spans="1:15" x14ac:dyDescent="0.3">
      <c r="A107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07" s="48"/>
      <c r="E107" s="44"/>
      <c r="F107" s="48"/>
      <c r="G107" s="48"/>
      <c r="H107" s="28"/>
      <c r="I107" s="28"/>
      <c r="J107" s="128" t="str">
        <f>IF(Tableau1[[#This Row],[Style]]="","",VLOOKUP(Tableau1[[#This Row],[Style]],Liste!$A$1:$B$11,2,FALSE))</f>
        <v/>
      </c>
      <c r="K107" s="128">
        <f>COUNTIF($J$2:J107,J107)*(J107=1)</f>
        <v>0</v>
      </c>
      <c r="L107" s="128">
        <f>COUNTIF($J$2:J107,J107)*(J107=2)</f>
        <v>0</v>
      </c>
      <c r="M107" s="128">
        <f>COUNTIF($J$2:J107,J107)*(J107=3)</f>
        <v>0</v>
      </c>
      <c r="N107" s="128"/>
      <c r="O107" s="131"/>
    </row>
    <row r="108" spans="1:15" x14ac:dyDescent="0.3">
      <c r="A108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08" s="49"/>
      <c r="E108" s="44"/>
      <c r="F108" s="48"/>
      <c r="G108" s="48"/>
      <c r="H108" s="28"/>
      <c r="I108" s="28"/>
      <c r="J108" s="128" t="str">
        <f>IF(Tableau1[[#This Row],[Style]]="","",VLOOKUP(Tableau1[[#This Row],[Style]],Liste!$A$1:$B$11,2,FALSE))</f>
        <v/>
      </c>
      <c r="K108" s="128">
        <f>COUNTIF($J$2:J108,J108)*(J108=1)</f>
        <v>0</v>
      </c>
      <c r="L108" s="128">
        <f>COUNTIF($J$2:J108,J108)*(J108=2)</f>
        <v>0</v>
      </c>
      <c r="M108" s="128">
        <f>COUNTIF($J$2:J108,J108)*(J108=3)</f>
        <v>0</v>
      </c>
      <c r="N108" s="128"/>
      <c r="O108" s="131"/>
    </row>
    <row r="109" spans="1:15" x14ac:dyDescent="0.3">
      <c r="A109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28</v>
      </c>
      <c r="B109" s="49" t="s">
        <v>149</v>
      </c>
      <c r="C109" s="30" t="s">
        <v>226</v>
      </c>
      <c r="F109" s="49"/>
      <c r="G109" s="49"/>
      <c r="H109" s="41" t="s">
        <v>173</v>
      </c>
      <c r="I109" s="28"/>
      <c r="J109" s="128">
        <f>IF(Tableau1[[#This Row],[Style]]="","",VLOOKUP(Tableau1[[#This Row],[Style]],Liste!$A$1:$B$11,2,FALSE))</f>
        <v>2</v>
      </c>
      <c r="K109" s="128">
        <f>COUNTIF($J$2:J109,J109)*(J109=1)</f>
        <v>0</v>
      </c>
      <c r="L109" s="128">
        <f>COUNTIF($J$2:J109,J109)*(J109=2)</f>
        <v>28</v>
      </c>
      <c r="M109" s="128">
        <f>COUNTIF($J$2:J109,J109)*(J109=3)</f>
        <v>0</v>
      </c>
      <c r="N109" s="128"/>
      <c r="O109" s="131"/>
    </row>
    <row r="110" spans="1:15" x14ac:dyDescent="0.3">
      <c r="A110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10" s="48"/>
      <c r="C110" s="45"/>
      <c r="F110" s="74"/>
      <c r="G110" s="74"/>
      <c r="H110" s="28"/>
      <c r="I110" s="28"/>
      <c r="J110" s="128" t="str">
        <f>IF(Tableau1[[#This Row],[Style]]="","",VLOOKUP(Tableau1[[#This Row],[Style]],Liste!$A$1:$B$11,2,FALSE))</f>
        <v/>
      </c>
      <c r="K110" s="128">
        <f>COUNTIF($J$2:J110,J110)*(J110=1)</f>
        <v>0</v>
      </c>
      <c r="L110" s="128">
        <f>COUNTIF($J$2:J110,J110)*(J110=2)</f>
        <v>0</v>
      </c>
      <c r="M110" s="128">
        <f>COUNTIF($J$2:J110,J110)*(J110=3)</f>
        <v>0</v>
      </c>
      <c r="N110" s="128"/>
      <c r="O110" s="131"/>
    </row>
    <row r="111" spans="1:15" x14ac:dyDescent="0.3">
      <c r="A111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11" s="48"/>
      <c r="C111" s="45"/>
      <c r="F111" s="74"/>
      <c r="G111" s="74"/>
      <c r="H111" s="28"/>
      <c r="I111" s="28"/>
      <c r="J111" s="128" t="str">
        <f>IF(Tableau1[[#This Row],[Style]]="","",VLOOKUP(Tableau1[[#This Row],[Style]],Liste!$A$1:$B$11,2,FALSE))</f>
        <v/>
      </c>
      <c r="K111" s="128">
        <f>COUNTIF($J$2:J111,J111)*(J111=1)</f>
        <v>0</v>
      </c>
      <c r="L111" s="128">
        <f>COUNTIF($J$2:J111,J111)*(J111=2)</f>
        <v>0</v>
      </c>
      <c r="M111" s="128">
        <f>COUNTIF($J$2:J111,J111)*(J111=3)</f>
        <v>0</v>
      </c>
      <c r="N111" s="128"/>
      <c r="O111" s="131"/>
    </row>
    <row r="112" spans="1:15" x14ac:dyDescent="0.3">
      <c r="A112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29</v>
      </c>
      <c r="B112" s="49" t="s">
        <v>151</v>
      </c>
      <c r="C112" s="30" t="s">
        <v>225</v>
      </c>
      <c r="F112" s="49"/>
      <c r="G112" s="49"/>
      <c r="H112" s="41" t="s">
        <v>173</v>
      </c>
      <c r="I112" s="28"/>
      <c r="J112" s="128">
        <f>IF(Tableau1[[#This Row],[Style]]="","",VLOOKUP(Tableau1[[#This Row],[Style]],Liste!$A$1:$B$11,2,FALSE))</f>
        <v>2</v>
      </c>
      <c r="K112" s="128">
        <f>COUNTIF($J$2:J112,J112)*(J112=1)</f>
        <v>0</v>
      </c>
      <c r="L112" s="128">
        <f>COUNTIF($J$2:J112,J112)*(J112=2)</f>
        <v>29</v>
      </c>
      <c r="M112" s="128">
        <f>COUNTIF($J$2:J112,J112)*(J112=3)</f>
        <v>0</v>
      </c>
      <c r="N112" s="128"/>
      <c r="O112" s="131"/>
    </row>
    <row r="113" spans="1:15" x14ac:dyDescent="0.3">
      <c r="A113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13" s="48"/>
      <c r="C113" s="45"/>
      <c r="F113" s="98"/>
      <c r="G113" s="74"/>
      <c r="H113" s="28"/>
      <c r="I113" s="28"/>
      <c r="J113" s="128" t="str">
        <f>IF(Tableau1[[#This Row],[Style]]="","",VLOOKUP(Tableau1[[#This Row],[Style]],Liste!$A$1:$B$11,2,FALSE))</f>
        <v/>
      </c>
      <c r="K113" s="128">
        <f>COUNTIF($J$2:J113,J113)*(J113=1)</f>
        <v>0</v>
      </c>
      <c r="L113" s="128">
        <f>COUNTIF($J$2:J113,J113)*(J113=2)</f>
        <v>0</v>
      </c>
      <c r="M113" s="128">
        <f>COUNTIF($J$2:J113,J113)*(J113=3)</f>
        <v>0</v>
      </c>
      <c r="N113" s="128"/>
      <c r="O113" s="131"/>
    </row>
    <row r="114" spans="1:15" x14ac:dyDescent="0.3">
      <c r="A114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14" s="48"/>
      <c r="C114" s="45"/>
      <c r="F114" s="49"/>
      <c r="G114" s="74"/>
      <c r="H114" s="28"/>
      <c r="I114" s="28"/>
      <c r="J114" s="128" t="str">
        <f>IF(Tableau1[[#This Row],[Style]]="","",VLOOKUP(Tableau1[[#This Row],[Style]],Liste!$A$1:$B$11,2,FALSE))</f>
        <v/>
      </c>
      <c r="K114" s="128">
        <f>COUNTIF($J$2:J114,J114)*(J114=1)</f>
        <v>0</v>
      </c>
      <c r="L114" s="128">
        <f>COUNTIF($J$2:J114,J114)*(J114=2)</f>
        <v>0</v>
      </c>
      <c r="M114" s="128">
        <f>COUNTIF($J$2:J114,J114)*(J114=3)</f>
        <v>0</v>
      </c>
      <c r="N114" s="128"/>
      <c r="O114" s="131"/>
    </row>
    <row r="115" spans="1:15" x14ac:dyDescent="0.3">
      <c r="A115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30</v>
      </c>
      <c r="B115" s="49" t="s">
        <v>152</v>
      </c>
      <c r="C115" s="30" t="s">
        <v>224</v>
      </c>
      <c r="F115" s="49"/>
      <c r="G115" s="49"/>
      <c r="H115" s="41" t="s">
        <v>173</v>
      </c>
      <c r="I115" s="28"/>
      <c r="J115" s="128">
        <f>IF(Tableau1[[#This Row],[Style]]="","",VLOOKUP(Tableau1[[#This Row],[Style]],Liste!$A$1:$B$11,2,FALSE))</f>
        <v>2</v>
      </c>
      <c r="K115" s="128">
        <f>COUNTIF($J$2:J115,J115)*(J115=1)</f>
        <v>0</v>
      </c>
      <c r="L115" s="128">
        <f>COUNTIF($J$2:J115,J115)*(J115=2)</f>
        <v>30</v>
      </c>
      <c r="M115" s="128">
        <f>COUNTIF($J$2:J115,J115)*(J115=3)</f>
        <v>0</v>
      </c>
      <c r="N115" s="128"/>
      <c r="O115" s="131"/>
    </row>
    <row r="116" spans="1:15" x14ac:dyDescent="0.3">
      <c r="A116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16" s="48"/>
      <c r="C116" s="45"/>
      <c r="F116" s="74"/>
      <c r="G116" s="74"/>
      <c r="H116" s="28"/>
      <c r="I116" s="28"/>
      <c r="J116" s="128" t="str">
        <f>IF(Tableau1[[#This Row],[Style]]="","",VLOOKUP(Tableau1[[#This Row],[Style]],Liste!$A$1:$B$11,2,FALSE))</f>
        <v/>
      </c>
      <c r="K116" s="128">
        <f>COUNTIF($J$2:J116,J116)*(J116=1)</f>
        <v>0</v>
      </c>
      <c r="L116" s="128">
        <f>COUNTIF($J$2:J116,J116)*(J116=2)</f>
        <v>0</v>
      </c>
      <c r="M116" s="128">
        <f>COUNTIF($J$2:J116,J116)*(J116=3)</f>
        <v>0</v>
      </c>
      <c r="N116" s="128"/>
      <c r="O116" s="131"/>
    </row>
    <row r="117" spans="1:15" x14ac:dyDescent="0.3">
      <c r="A117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17" s="49"/>
      <c r="F117" s="74"/>
      <c r="G117" s="48"/>
      <c r="H117" s="28"/>
      <c r="I117" s="28"/>
      <c r="J117" s="128" t="str">
        <f>IF(Tableau1[[#This Row],[Style]]="","",VLOOKUP(Tableau1[[#This Row],[Style]],Liste!$A$1:$B$11,2,FALSE))</f>
        <v/>
      </c>
      <c r="K117" s="128">
        <f>COUNTIF($J$2:J117,J117)*(J117=1)</f>
        <v>0</v>
      </c>
      <c r="L117" s="128">
        <f>COUNTIF($J$2:J117,J117)*(J117=2)</f>
        <v>0</v>
      </c>
      <c r="M117" s="128">
        <f>COUNTIF($J$2:J117,J117)*(J117=3)</f>
        <v>0</v>
      </c>
      <c r="N117" s="128"/>
      <c r="O117" s="131"/>
    </row>
    <row r="118" spans="1:15" x14ac:dyDescent="0.3">
      <c r="A118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31</v>
      </c>
      <c r="B118" s="49" t="s">
        <v>153</v>
      </c>
      <c r="C118" s="30" t="s">
        <v>223</v>
      </c>
      <c r="F118" s="49"/>
      <c r="G118" s="49"/>
      <c r="H118" s="41" t="s">
        <v>173</v>
      </c>
      <c r="I118" s="28"/>
      <c r="J118" s="128">
        <f>IF(Tableau1[[#This Row],[Style]]="","",VLOOKUP(Tableau1[[#This Row],[Style]],Liste!$A$1:$B$11,2,FALSE))</f>
        <v>2</v>
      </c>
      <c r="K118" s="128">
        <f>COUNTIF($J$2:J118,J118)*(J118=1)</f>
        <v>0</v>
      </c>
      <c r="L118" s="128">
        <f>COUNTIF($J$2:J118,J118)*(J118=2)</f>
        <v>31</v>
      </c>
      <c r="M118" s="128">
        <f>COUNTIF($J$2:J118,J118)*(J118=3)</f>
        <v>0</v>
      </c>
      <c r="N118" s="128"/>
      <c r="O118" s="131"/>
    </row>
    <row r="119" spans="1:15" x14ac:dyDescent="0.3">
      <c r="A119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19" s="48"/>
      <c r="C119" s="45"/>
      <c r="F119" s="74"/>
      <c r="G119" s="74"/>
      <c r="H119" s="28"/>
      <c r="I119" s="28"/>
      <c r="J119" s="128" t="str">
        <f>IF(Tableau1[[#This Row],[Style]]="","",VLOOKUP(Tableau1[[#This Row],[Style]],Liste!$A$1:$B$11,2,FALSE))</f>
        <v/>
      </c>
      <c r="K119" s="128">
        <f>COUNTIF($J$2:J119,J119)*(J119=1)</f>
        <v>0</v>
      </c>
      <c r="L119" s="128">
        <f>COUNTIF($J$2:J119,J119)*(J119=2)</f>
        <v>0</v>
      </c>
      <c r="M119" s="128">
        <f>COUNTIF($J$2:J119,J119)*(J119=3)</f>
        <v>0</v>
      </c>
      <c r="N119" s="128"/>
      <c r="O119" s="131"/>
    </row>
    <row r="120" spans="1:15" x14ac:dyDescent="0.3">
      <c r="A120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0" s="48"/>
      <c r="C120" s="45"/>
      <c r="F120" s="98"/>
      <c r="G120" s="74"/>
      <c r="H120" s="28"/>
      <c r="I120" s="28"/>
      <c r="J120" s="128" t="str">
        <f>IF(Tableau1[[#This Row],[Style]]="","",VLOOKUP(Tableau1[[#This Row],[Style]],Liste!$A$1:$B$11,2,FALSE))</f>
        <v/>
      </c>
      <c r="K120" s="128">
        <f>COUNTIF($J$2:J120,J120)*(J120=1)</f>
        <v>0</v>
      </c>
      <c r="L120" s="128">
        <f>COUNTIF($J$2:J120,J120)*(J120=2)</f>
        <v>0</v>
      </c>
      <c r="M120" s="128">
        <f>COUNTIF($J$2:J120,J120)*(J120=3)</f>
        <v>0</v>
      </c>
      <c r="N120" s="128"/>
      <c r="O120" s="131"/>
    </row>
    <row r="121" spans="1:15" x14ac:dyDescent="0.3">
      <c r="A121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32</v>
      </c>
      <c r="B121" s="49" t="s">
        <v>154</v>
      </c>
      <c r="C121" s="30" t="s">
        <v>222</v>
      </c>
      <c r="F121" s="49"/>
      <c r="G121" s="49"/>
      <c r="H121" s="41" t="s">
        <v>173</v>
      </c>
      <c r="I121" s="28"/>
      <c r="J121" s="128">
        <f>IF(Tableau1[[#This Row],[Style]]="","",VLOOKUP(Tableau1[[#This Row],[Style]],Liste!$A$1:$B$11,2,FALSE))</f>
        <v>2</v>
      </c>
      <c r="K121" s="128">
        <f>COUNTIF($J$2:J121,J121)*(J121=1)</f>
        <v>0</v>
      </c>
      <c r="L121" s="128">
        <f>COUNTIF($J$2:J121,J121)*(J121=2)</f>
        <v>32</v>
      </c>
      <c r="M121" s="128">
        <f>COUNTIF($J$2:J121,J121)*(J121=3)</f>
        <v>0</v>
      </c>
      <c r="N121" s="128"/>
      <c r="O121" s="131"/>
    </row>
    <row r="122" spans="1:15" x14ac:dyDescent="0.3">
      <c r="A122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2" s="48"/>
      <c r="C122" s="45"/>
      <c r="F122" s="74"/>
      <c r="G122" s="74"/>
      <c r="H122" s="28"/>
      <c r="I122" s="28"/>
      <c r="J122" s="128" t="str">
        <f>IF(Tableau1[[#This Row],[Style]]="","",VLOOKUP(Tableau1[[#This Row],[Style]],Liste!$A$1:$B$11,2,FALSE))</f>
        <v/>
      </c>
      <c r="K122" s="128">
        <f>COUNTIF($J$2:J122,J122)*(J122=1)</f>
        <v>0</v>
      </c>
      <c r="L122" s="128">
        <f>COUNTIF($J$2:J122,J122)*(J122=2)</f>
        <v>0</v>
      </c>
      <c r="M122" s="128">
        <f>COUNTIF($J$2:J122,J122)*(J122=3)</f>
        <v>0</v>
      </c>
      <c r="N122" s="128"/>
      <c r="O122" s="131"/>
    </row>
    <row r="123" spans="1:15" x14ac:dyDescent="0.3">
      <c r="A123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3" s="49"/>
      <c r="F123" s="49"/>
      <c r="G123" s="49"/>
      <c r="H123" s="28"/>
      <c r="I123" s="28"/>
      <c r="J123" s="128" t="str">
        <f>IF(Tableau1[[#This Row],[Style]]="","",VLOOKUP(Tableau1[[#This Row],[Style]],Liste!$A$1:$B$11,2,FALSE))</f>
        <v/>
      </c>
      <c r="K123" s="128">
        <f>COUNTIF($J$2:J123,J123)*(J123=1)</f>
        <v>0</v>
      </c>
      <c r="L123" s="128">
        <f>COUNTIF($J$2:J123,J123)*(J123=2)</f>
        <v>0</v>
      </c>
      <c r="M123" s="128">
        <f>COUNTIF($J$2:J123,J123)*(J123=3)</f>
        <v>0</v>
      </c>
      <c r="N123" s="128"/>
      <c r="O123" s="131"/>
    </row>
    <row r="124" spans="1:15" x14ac:dyDescent="0.3">
      <c r="A124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4" s="48"/>
      <c r="C124" s="45"/>
      <c r="F124" s="74"/>
      <c r="G124" s="74"/>
      <c r="H124" s="28"/>
      <c r="I124" s="28"/>
      <c r="J124" s="128" t="str">
        <f>IF(Tableau1[[#This Row],[Style]]="","",VLOOKUP(Tableau1[[#This Row],[Style]],Liste!$A$1:$B$11,2,FALSE))</f>
        <v/>
      </c>
      <c r="K124" s="128">
        <f>COUNTIF($J$2:J124,J124)*(J124=1)</f>
        <v>0</v>
      </c>
      <c r="L124" s="128">
        <f>COUNTIF($J$2:J124,J124)*(J124=2)</f>
        <v>0</v>
      </c>
      <c r="M124" s="128">
        <f>COUNTIF($J$2:J124,J124)*(J124=3)</f>
        <v>0</v>
      </c>
      <c r="N124" s="128"/>
      <c r="O124" s="131"/>
    </row>
    <row r="125" spans="1:15" x14ac:dyDescent="0.3">
      <c r="A125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5" s="49"/>
      <c r="F125" s="49"/>
      <c r="G125" s="49"/>
      <c r="H125" s="28"/>
      <c r="I125" s="28"/>
      <c r="J125" s="128" t="str">
        <f>IF(Tableau1[[#This Row],[Style]]="","",VLOOKUP(Tableau1[[#This Row],[Style]],Liste!$A$1:$B$11,2,FALSE))</f>
        <v/>
      </c>
      <c r="K125" s="128">
        <f>COUNTIF($J$2:J125,J125)*(J125=1)</f>
        <v>0</v>
      </c>
      <c r="L125" s="128">
        <f>COUNTIF($J$2:J125,J125)*(J125=2)</f>
        <v>0</v>
      </c>
      <c r="M125" s="128">
        <f>COUNTIF($J$2:J125,J125)*(J125=3)</f>
        <v>0</v>
      </c>
      <c r="N125" s="128"/>
      <c r="O125" s="131"/>
    </row>
    <row r="126" spans="1:15" x14ac:dyDescent="0.3">
      <c r="A126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6" s="48"/>
      <c r="C126" s="45"/>
      <c r="F126" s="74"/>
      <c r="G126" s="74"/>
      <c r="H126" s="28"/>
      <c r="I126" s="28"/>
      <c r="J126" s="128" t="str">
        <f>IF(Tableau1[[#This Row],[Style]]="","",VLOOKUP(Tableau1[[#This Row],[Style]],Liste!$A$1:$B$11,2,FALSE))</f>
        <v/>
      </c>
      <c r="K126" s="128">
        <f>COUNTIF($J$2:J126,J126)*(J126=1)</f>
        <v>0</v>
      </c>
      <c r="L126" s="128">
        <f>COUNTIF($J$2:J126,J126)*(J126=2)</f>
        <v>0</v>
      </c>
      <c r="M126" s="128">
        <f>COUNTIF($J$2:J126,J126)*(J126=3)</f>
        <v>0</v>
      </c>
      <c r="N126" s="128"/>
      <c r="O126" s="131"/>
    </row>
    <row r="127" spans="1:15" x14ac:dyDescent="0.3">
      <c r="A127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7" s="49"/>
      <c r="F127" s="49"/>
      <c r="G127" s="49"/>
      <c r="H127" s="28"/>
      <c r="I127" s="28"/>
      <c r="J127" s="128" t="str">
        <f>IF(Tableau1[[#This Row],[Style]]="","",VLOOKUP(Tableau1[[#This Row],[Style]],Liste!$A$1:$B$11,2,FALSE))</f>
        <v/>
      </c>
      <c r="K127" s="128">
        <f>COUNTIF($J$2:J127,J127)*(J127=1)</f>
        <v>0</v>
      </c>
      <c r="L127" s="128">
        <f>COUNTIF($J$2:J127,J127)*(J127=2)</f>
        <v>0</v>
      </c>
      <c r="M127" s="128">
        <f>COUNTIF($J$2:J127,J127)*(J127=3)</f>
        <v>0</v>
      </c>
      <c r="N127" s="128"/>
      <c r="O127" s="131"/>
    </row>
    <row r="128" spans="1:15" x14ac:dyDescent="0.3">
      <c r="A128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8" s="48"/>
      <c r="C128" s="45"/>
      <c r="F128" s="74"/>
      <c r="G128" s="74"/>
      <c r="H128" s="28"/>
      <c r="I128" s="28"/>
      <c r="J128" s="128" t="str">
        <f>IF(Tableau1[[#This Row],[Style]]="","",VLOOKUP(Tableau1[[#This Row],[Style]],Liste!$A$1:$B$11,2,FALSE))</f>
        <v/>
      </c>
      <c r="K128" s="128">
        <f>COUNTIF($J$2:J128,J128)*(J128=1)</f>
        <v>0</v>
      </c>
      <c r="L128" s="128">
        <f>COUNTIF($J$2:J128,J128)*(J128=2)</f>
        <v>0</v>
      </c>
      <c r="M128" s="128">
        <f>COUNTIF($J$2:J128,J128)*(J128=3)</f>
        <v>0</v>
      </c>
      <c r="N128" s="128"/>
      <c r="O128" s="131"/>
    </row>
    <row r="129" spans="1:15" x14ac:dyDescent="0.3">
      <c r="A129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9" s="49"/>
      <c r="F129" s="49"/>
      <c r="G129" s="49"/>
      <c r="H129" s="28"/>
      <c r="I129" s="28"/>
      <c r="J129" s="128" t="str">
        <f>IF(Tableau1[[#This Row],[Style]]="","",VLOOKUP(Tableau1[[#This Row],[Style]],Liste!$A$1:$B$11,2,FALSE))</f>
        <v/>
      </c>
      <c r="K129" s="128">
        <f>COUNTIF($J$2:J129,J129)*(J129=1)</f>
        <v>0</v>
      </c>
      <c r="L129" s="128">
        <f>COUNTIF($J$2:J129,J129)*(J129=2)</f>
        <v>0</v>
      </c>
      <c r="M129" s="128">
        <f>COUNTIF($J$2:J129,J129)*(J129=3)</f>
        <v>0</v>
      </c>
      <c r="N129" s="128"/>
      <c r="O129" s="131"/>
    </row>
    <row r="130" spans="1:15" x14ac:dyDescent="0.3">
      <c r="A130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0" s="48"/>
      <c r="C130" s="45"/>
      <c r="F130" s="74"/>
      <c r="G130" s="74"/>
      <c r="H130" s="28"/>
      <c r="I130" s="28"/>
      <c r="J130" s="128" t="str">
        <f>IF(Tableau1[[#This Row],[Style]]="","",VLOOKUP(Tableau1[[#This Row],[Style]],Liste!$A$1:$B$11,2,FALSE))</f>
        <v/>
      </c>
      <c r="K130" s="128">
        <f>COUNTIF($J$2:J130,J130)*(J130=1)</f>
        <v>0</v>
      </c>
      <c r="L130" s="128">
        <f>COUNTIF($J$2:J130,J130)*(J130=2)</f>
        <v>0</v>
      </c>
      <c r="M130" s="128">
        <f>COUNTIF($J$2:J130,J130)*(J130=3)</f>
        <v>0</v>
      </c>
      <c r="N130" s="128"/>
      <c r="O130" s="131"/>
    </row>
    <row r="131" spans="1:15" x14ac:dyDescent="0.3">
      <c r="A131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1" s="49"/>
      <c r="F131" s="49"/>
      <c r="G131" s="49"/>
      <c r="H131" s="28"/>
      <c r="I131" s="28"/>
      <c r="J131" s="128" t="str">
        <f>IF(Tableau1[[#This Row],[Style]]="","",VLOOKUP(Tableau1[[#This Row],[Style]],Liste!$A$1:$B$11,2,FALSE))</f>
        <v/>
      </c>
      <c r="K131" s="128">
        <f>COUNTIF($J$2:J131,J131)*(J131=1)</f>
        <v>0</v>
      </c>
      <c r="L131" s="128">
        <f>COUNTIF($J$2:J131,J131)*(J131=2)</f>
        <v>0</v>
      </c>
      <c r="M131" s="128">
        <f>COUNTIF($J$2:J131,J131)*(J131=3)</f>
        <v>0</v>
      </c>
      <c r="N131" s="128"/>
      <c r="O131" s="131"/>
    </row>
    <row r="132" spans="1:15" x14ac:dyDescent="0.3">
      <c r="A132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2" s="48"/>
      <c r="C132" s="45"/>
      <c r="F132" s="74"/>
      <c r="G132" s="74"/>
      <c r="H132" s="28"/>
      <c r="I132" s="28"/>
      <c r="J132" s="128" t="str">
        <f>IF(Tableau1[[#This Row],[Style]]="","",VLOOKUP(Tableau1[[#This Row],[Style]],Liste!$A$1:$B$11,2,FALSE))</f>
        <v/>
      </c>
      <c r="K132" s="128">
        <f>COUNTIF($J$2:J132,J132)*(J132=1)</f>
        <v>0</v>
      </c>
      <c r="L132" s="128">
        <f>COUNTIF($J$2:J132,J132)*(J132=2)</f>
        <v>0</v>
      </c>
      <c r="M132" s="128">
        <f>COUNTIF($J$2:J132,J132)*(J132=3)</f>
        <v>0</v>
      </c>
      <c r="N132" s="128"/>
      <c r="O132" s="131"/>
    </row>
    <row r="133" spans="1:15" x14ac:dyDescent="0.3">
      <c r="A133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3" s="49"/>
      <c r="F133" s="49"/>
      <c r="G133" s="49"/>
      <c r="H133" s="28"/>
      <c r="I133" s="28"/>
      <c r="J133" s="128" t="str">
        <f>IF(Tableau1[[#This Row],[Style]]="","",VLOOKUP(Tableau1[[#This Row],[Style]],Liste!$A$1:$B$11,2,FALSE))</f>
        <v/>
      </c>
      <c r="K133" s="128">
        <f>COUNTIF($J$2:J133,J133)*(J133=1)</f>
        <v>0</v>
      </c>
      <c r="L133" s="128">
        <f>COUNTIF($J$2:J133,J133)*(J133=2)</f>
        <v>0</v>
      </c>
      <c r="M133" s="128">
        <f>COUNTIF($J$2:J133,J133)*(J133=3)</f>
        <v>0</v>
      </c>
      <c r="N133" s="128"/>
      <c r="O133" s="131"/>
    </row>
    <row r="134" spans="1:15" x14ac:dyDescent="0.3">
      <c r="A134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4" s="48"/>
      <c r="C134" s="45"/>
      <c r="F134" s="74"/>
      <c r="G134" s="74"/>
      <c r="H134" s="28"/>
      <c r="I134" s="28"/>
      <c r="J134" s="128" t="str">
        <f>IF(Tableau1[[#This Row],[Style]]="","",VLOOKUP(Tableau1[[#This Row],[Style]],Liste!$A$1:$B$11,2,FALSE))</f>
        <v/>
      </c>
      <c r="K134" s="128">
        <f>COUNTIF($J$2:J134,J134)*(J134=1)</f>
        <v>0</v>
      </c>
      <c r="L134" s="128">
        <f>COUNTIF($J$2:J134,J134)*(J134=2)</f>
        <v>0</v>
      </c>
      <c r="M134" s="128">
        <f>COUNTIF($J$2:J134,J134)*(J134=3)</f>
        <v>0</v>
      </c>
      <c r="N134" s="128"/>
      <c r="O134" s="131"/>
    </row>
    <row r="135" spans="1:15" x14ac:dyDescent="0.3">
      <c r="A135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5" s="49"/>
      <c r="F135" s="49"/>
      <c r="G135" s="49"/>
      <c r="H135" s="28"/>
      <c r="I135" s="28"/>
      <c r="J135" s="128" t="str">
        <f>IF(Tableau1[[#This Row],[Style]]="","",VLOOKUP(Tableau1[[#This Row],[Style]],Liste!$A$1:$B$11,2,FALSE))</f>
        <v/>
      </c>
      <c r="K135" s="128">
        <f>COUNTIF($J$2:J135,J135)*(J135=1)</f>
        <v>0</v>
      </c>
      <c r="L135" s="128">
        <f>COUNTIF($J$2:J135,J135)*(J135=2)</f>
        <v>0</v>
      </c>
      <c r="M135" s="128">
        <f>COUNTIF($J$2:J135,J135)*(J135=3)</f>
        <v>0</v>
      </c>
      <c r="N135" s="128"/>
      <c r="O135" s="131"/>
    </row>
    <row r="136" spans="1:15" x14ac:dyDescent="0.3">
      <c r="A136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6" s="49"/>
      <c r="F136" s="49"/>
      <c r="G136" s="49"/>
      <c r="H136" s="28"/>
      <c r="I136" s="28"/>
      <c r="J136" s="128" t="str">
        <f>IF(Tableau1[[#This Row],[Style]]="","",VLOOKUP(Tableau1[[#This Row],[Style]],Liste!$A$1:$B$11,2,FALSE))</f>
        <v/>
      </c>
      <c r="K136" s="128">
        <f>COUNTIF($J$2:J136,J136)*(J136=1)</f>
        <v>0</v>
      </c>
      <c r="L136" s="128">
        <f>COUNTIF($J$2:J136,J136)*(J136=2)</f>
        <v>0</v>
      </c>
      <c r="M136" s="128">
        <f>COUNTIF($J$2:J136,J136)*(J136=3)</f>
        <v>0</v>
      </c>
      <c r="N136" s="128"/>
      <c r="O136" s="131"/>
    </row>
    <row r="137" spans="1:15" x14ac:dyDescent="0.3">
      <c r="A137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7" s="49"/>
      <c r="F137" s="49"/>
      <c r="G137" s="49"/>
      <c r="H137" s="28"/>
      <c r="I137" s="28"/>
      <c r="J137" s="128" t="str">
        <f>IF(Tableau1[[#This Row],[Style]]="","",VLOOKUP(Tableau1[[#This Row],[Style]],Liste!$A$1:$B$11,2,FALSE))</f>
        <v/>
      </c>
      <c r="K137" s="128">
        <f>COUNTIF($J$2:J137,J137)*(J137=1)</f>
        <v>0</v>
      </c>
      <c r="L137" s="128">
        <f>COUNTIF($J$2:J137,J137)*(J137=2)</f>
        <v>0</v>
      </c>
      <c r="M137" s="128">
        <f>COUNTIF($J$2:J137,J137)*(J137=3)</f>
        <v>0</v>
      </c>
      <c r="N137" s="128"/>
      <c r="O137" s="131"/>
    </row>
    <row r="138" spans="1:15" x14ac:dyDescent="0.3">
      <c r="A138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8" s="49"/>
      <c r="F138" s="49"/>
      <c r="G138" s="49"/>
      <c r="H138" s="28"/>
      <c r="I138" s="28"/>
      <c r="J138" s="128" t="str">
        <f>IF(Tableau1[[#This Row],[Style]]="","",VLOOKUP(Tableau1[[#This Row],[Style]],Liste!$A$1:$B$11,2,FALSE))</f>
        <v/>
      </c>
      <c r="K138" s="128">
        <f>COUNTIF($J$2:J138,J138)*(J138=1)</f>
        <v>0</v>
      </c>
      <c r="L138" s="128">
        <f>COUNTIF($J$2:J138,J138)*(J138=2)</f>
        <v>0</v>
      </c>
      <c r="M138" s="128">
        <f>COUNTIF($J$2:J138,J138)*(J138=3)</f>
        <v>0</v>
      </c>
      <c r="N138" s="128"/>
      <c r="O138" s="131"/>
    </row>
    <row r="139" spans="1:15" x14ac:dyDescent="0.3">
      <c r="A139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9" s="49"/>
      <c r="F139" s="49"/>
      <c r="G139" s="49"/>
      <c r="H139" s="28"/>
      <c r="I139" s="28"/>
      <c r="J139" s="128" t="str">
        <f>IF(Tableau1[[#This Row],[Style]]="","",VLOOKUP(Tableau1[[#This Row],[Style]],Liste!$A$1:$B$11,2,FALSE))</f>
        <v/>
      </c>
      <c r="K139" s="128">
        <f>COUNTIF($J$2:J139,J139)*(J139=1)</f>
        <v>0</v>
      </c>
      <c r="L139" s="128">
        <f>COUNTIF($J$2:J139,J139)*(J139=2)</f>
        <v>0</v>
      </c>
      <c r="M139" s="128">
        <f>COUNTIF($J$2:J139,J139)*(J139=3)</f>
        <v>0</v>
      </c>
      <c r="N139" s="128"/>
      <c r="O139" s="131"/>
    </row>
    <row r="140" spans="1:15" x14ac:dyDescent="0.3">
      <c r="A140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0" s="49"/>
      <c r="F140" s="49"/>
      <c r="G140" s="49"/>
      <c r="H140" s="28"/>
      <c r="I140" s="28"/>
      <c r="J140" s="128" t="str">
        <f>IF(Tableau1[[#This Row],[Style]]="","",VLOOKUP(Tableau1[[#This Row],[Style]],Liste!$A$1:$B$11,2,FALSE))</f>
        <v/>
      </c>
      <c r="K140" s="128">
        <f>COUNTIF($J$2:J140,J140)*(J140=1)</f>
        <v>0</v>
      </c>
      <c r="L140" s="128">
        <f>COUNTIF($J$2:J140,J140)*(J140=2)</f>
        <v>0</v>
      </c>
      <c r="M140" s="128">
        <f>COUNTIF($J$2:J140,J140)*(J140=3)</f>
        <v>0</v>
      </c>
      <c r="N140" s="128"/>
      <c r="O140" s="131"/>
    </row>
    <row r="141" spans="1:15" x14ac:dyDescent="0.3">
      <c r="A141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1" s="49"/>
      <c r="F141" s="49"/>
      <c r="G141" s="49"/>
      <c r="H141" s="28"/>
      <c r="I141" s="28"/>
      <c r="J141" s="128" t="str">
        <f>IF(Tableau1[[#This Row],[Style]]="","",VLOOKUP(Tableau1[[#This Row],[Style]],Liste!$A$1:$B$11,2,FALSE))</f>
        <v/>
      </c>
      <c r="K141" s="128">
        <f>COUNTIF($J$2:J141,J141)*(J141=1)</f>
        <v>0</v>
      </c>
      <c r="L141" s="128">
        <f>COUNTIF($J$2:J141,J141)*(J141=2)</f>
        <v>0</v>
      </c>
      <c r="M141" s="128">
        <f>COUNTIF($J$2:J141,J141)*(J141=3)</f>
        <v>0</v>
      </c>
      <c r="N141" s="128"/>
      <c r="O141" s="131"/>
    </row>
    <row r="142" spans="1:15" x14ac:dyDescent="0.3">
      <c r="A142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2" s="49"/>
      <c r="F142" s="49"/>
      <c r="G142" s="49"/>
      <c r="H142" s="28"/>
      <c r="I142" s="28"/>
      <c r="J142" s="128" t="str">
        <f>IF(Tableau1[[#This Row],[Style]]="","",VLOOKUP(Tableau1[[#This Row],[Style]],Liste!$A$1:$B$11,2,FALSE))</f>
        <v/>
      </c>
      <c r="K142" s="128">
        <f>COUNTIF($J$2:J142,J142)*(J142=1)</f>
        <v>0</v>
      </c>
      <c r="L142" s="128">
        <f>COUNTIF($J$2:J142,J142)*(J142=2)</f>
        <v>0</v>
      </c>
      <c r="M142" s="128">
        <f>COUNTIF($J$2:J142,J142)*(J142=3)</f>
        <v>0</v>
      </c>
      <c r="N142" s="128"/>
      <c r="O142" s="131"/>
    </row>
    <row r="143" spans="1:15" x14ac:dyDescent="0.3">
      <c r="A143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3" s="49"/>
      <c r="F143" s="49"/>
      <c r="G143" s="49"/>
      <c r="H143" s="28"/>
      <c r="I143" s="28"/>
      <c r="J143" s="128" t="str">
        <f>IF(Tableau1[[#This Row],[Style]]="","",VLOOKUP(Tableau1[[#This Row],[Style]],Liste!$A$1:$B$11,2,FALSE))</f>
        <v/>
      </c>
      <c r="K143" s="128">
        <f>COUNTIF($J$2:J143,J143)*(J143=1)</f>
        <v>0</v>
      </c>
      <c r="L143" s="128">
        <f>COUNTIF($J$2:J143,J143)*(J143=2)</f>
        <v>0</v>
      </c>
      <c r="M143" s="128">
        <f>COUNTIF($J$2:J143,J143)*(J143=3)</f>
        <v>0</v>
      </c>
      <c r="N143" s="128"/>
      <c r="O143" s="131"/>
    </row>
    <row r="144" spans="1:15" x14ac:dyDescent="0.3">
      <c r="A144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4" s="49"/>
      <c r="F144" s="49"/>
      <c r="G144" s="49"/>
      <c r="H144" s="28"/>
      <c r="I144" s="28"/>
      <c r="J144" s="128" t="str">
        <f>IF(Tableau1[[#This Row],[Style]]="","",VLOOKUP(Tableau1[[#This Row],[Style]],Liste!$A$1:$B$11,2,FALSE))</f>
        <v/>
      </c>
      <c r="K144" s="128">
        <f>COUNTIF($J$2:J144,J144)*(J144=1)</f>
        <v>0</v>
      </c>
      <c r="L144" s="128">
        <f>COUNTIF($J$2:J144,J144)*(J144=2)</f>
        <v>0</v>
      </c>
      <c r="M144" s="128">
        <f>COUNTIF($J$2:J144,J144)*(J144=3)</f>
        <v>0</v>
      </c>
      <c r="N144" s="128"/>
      <c r="O144" s="131"/>
    </row>
    <row r="145" spans="1:15" x14ac:dyDescent="0.3">
      <c r="A145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5" s="49"/>
      <c r="F145" s="49"/>
      <c r="G145" s="49"/>
      <c r="H145" s="28"/>
      <c r="I145" s="28"/>
      <c r="J145" s="128" t="str">
        <f>IF(Tableau1[[#This Row],[Style]]="","",VLOOKUP(Tableau1[[#This Row],[Style]],Liste!$A$1:$B$11,2,FALSE))</f>
        <v/>
      </c>
      <c r="K145" s="128">
        <f>COUNTIF($J$2:J145,J145)*(J145=1)</f>
        <v>0</v>
      </c>
      <c r="L145" s="128">
        <f>COUNTIF($J$2:J145,J145)*(J145=2)</f>
        <v>0</v>
      </c>
      <c r="M145" s="128">
        <f>COUNTIF($J$2:J145,J145)*(J145=3)</f>
        <v>0</v>
      </c>
      <c r="N145" s="128"/>
      <c r="O145" s="131"/>
    </row>
    <row r="146" spans="1:15" x14ac:dyDescent="0.3">
      <c r="A146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6" s="49"/>
      <c r="F146" s="49"/>
      <c r="G146" s="49"/>
      <c r="H146" s="28"/>
      <c r="I146" s="28"/>
      <c r="J146" s="128" t="str">
        <f>IF(Tableau1[[#This Row],[Style]]="","",VLOOKUP(Tableau1[[#This Row],[Style]],Liste!$A$1:$B$11,2,FALSE))</f>
        <v/>
      </c>
      <c r="K146" s="128">
        <f>COUNTIF($J$2:J146,J146)*(J146=1)</f>
        <v>0</v>
      </c>
      <c r="L146" s="128">
        <f>COUNTIF($J$2:J146,J146)*(J146=2)</f>
        <v>0</v>
      </c>
      <c r="M146" s="128">
        <f>COUNTIF($J$2:J146,J146)*(J146=3)</f>
        <v>0</v>
      </c>
      <c r="N146" s="128"/>
      <c r="O146" s="131"/>
    </row>
    <row r="147" spans="1:15" x14ac:dyDescent="0.3">
      <c r="A147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7" s="49"/>
      <c r="F147" s="49"/>
      <c r="G147" s="49"/>
      <c r="H147" s="28"/>
      <c r="I147" s="28"/>
      <c r="J147" s="128" t="str">
        <f>IF(Tableau1[[#This Row],[Style]]="","",VLOOKUP(Tableau1[[#This Row],[Style]],Liste!$A$1:$B$11,2,FALSE))</f>
        <v/>
      </c>
      <c r="K147" s="128">
        <f>COUNTIF($J$2:J147,J147)*(J147=1)</f>
        <v>0</v>
      </c>
      <c r="L147" s="128">
        <f>COUNTIF($J$2:J147,J147)*(J147=2)</f>
        <v>0</v>
      </c>
      <c r="M147" s="128">
        <f>COUNTIF($J$2:J147,J147)*(J147=3)</f>
        <v>0</v>
      </c>
      <c r="N147" s="128"/>
      <c r="O147" s="131"/>
    </row>
    <row r="148" spans="1:15" x14ac:dyDescent="0.3">
      <c r="A148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8" s="49"/>
      <c r="F148" s="49"/>
      <c r="G148" s="49"/>
      <c r="H148" s="28"/>
      <c r="I148" s="28"/>
      <c r="J148" s="128" t="str">
        <f>IF(Tableau1[[#This Row],[Style]]="","",VLOOKUP(Tableau1[[#This Row],[Style]],Liste!$A$1:$B$11,2,FALSE))</f>
        <v/>
      </c>
      <c r="K148" s="128">
        <f>COUNTIF($J$2:J148,J148)*(J148=1)</f>
        <v>0</v>
      </c>
      <c r="L148" s="128">
        <f>COUNTIF($J$2:J148,J148)*(J148=2)</f>
        <v>0</v>
      </c>
      <c r="M148" s="128">
        <f>COUNTIF($J$2:J148,J148)*(J148=3)</f>
        <v>0</v>
      </c>
      <c r="N148" s="128"/>
      <c r="O148" s="131"/>
    </row>
    <row r="149" spans="1:15" x14ac:dyDescent="0.3">
      <c r="A149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9" s="49"/>
      <c r="F149" s="49"/>
      <c r="G149" s="49"/>
      <c r="H149" s="28"/>
      <c r="I149" s="28"/>
      <c r="J149" s="128" t="str">
        <f>IF(Tableau1[[#This Row],[Style]]="","",VLOOKUP(Tableau1[[#This Row],[Style]],Liste!$A$1:$B$11,2,FALSE))</f>
        <v/>
      </c>
      <c r="K149" s="128">
        <f>COUNTIF($J$2:J149,J149)*(J149=1)</f>
        <v>0</v>
      </c>
      <c r="L149" s="128">
        <f>COUNTIF($J$2:J149,J149)*(J149=2)</f>
        <v>0</v>
      </c>
      <c r="M149" s="128">
        <f>COUNTIF($J$2:J149,J149)*(J149=3)</f>
        <v>0</v>
      </c>
      <c r="N149" s="128"/>
      <c r="O149" s="131"/>
    </row>
    <row r="150" spans="1:15" x14ac:dyDescent="0.3">
      <c r="A150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0" s="49"/>
      <c r="F150" s="49"/>
      <c r="G150" s="49"/>
      <c r="H150" s="28"/>
      <c r="I150" s="28"/>
      <c r="J150" s="128" t="str">
        <f>IF(Tableau1[[#This Row],[Style]]="","",VLOOKUP(Tableau1[[#This Row],[Style]],Liste!$A$1:$B$11,2,FALSE))</f>
        <v/>
      </c>
      <c r="K150" s="128">
        <f>COUNTIF($J$2:J150,J150)*(J150=1)</f>
        <v>0</v>
      </c>
      <c r="L150" s="128">
        <f>COUNTIF($J$2:J150,J150)*(J150=2)</f>
        <v>0</v>
      </c>
      <c r="M150" s="128">
        <f>COUNTIF($J$2:J150,J150)*(J150=3)</f>
        <v>0</v>
      </c>
      <c r="N150" s="128"/>
      <c r="O150" s="131"/>
    </row>
    <row r="151" spans="1:15" x14ac:dyDescent="0.3">
      <c r="A151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1" s="49"/>
      <c r="F151" s="49"/>
      <c r="G151" s="49"/>
      <c r="H151" s="28"/>
      <c r="I151" s="28"/>
      <c r="J151" s="128" t="str">
        <f>IF(Tableau1[[#This Row],[Style]]="","",VLOOKUP(Tableau1[[#This Row],[Style]],Liste!$A$1:$B$11,2,FALSE))</f>
        <v/>
      </c>
      <c r="K151" s="128">
        <f>COUNTIF($J$2:J151,J151)*(J151=1)</f>
        <v>0</v>
      </c>
      <c r="L151" s="128">
        <f>COUNTIF($J$2:J151,J151)*(J151=2)</f>
        <v>0</v>
      </c>
      <c r="M151" s="128">
        <f>COUNTIF($J$2:J151,J151)*(J151=3)</f>
        <v>0</v>
      </c>
      <c r="N151" s="128"/>
      <c r="O151" s="131"/>
    </row>
    <row r="152" spans="1:15" x14ac:dyDescent="0.3">
      <c r="A152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2" s="49"/>
      <c r="F152" s="49"/>
      <c r="G152" s="49"/>
      <c r="H152" s="28"/>
      <c r="I152" s="28"/>
      <c r="J152" s="128" t="str">
        <f>IF(Tableau1[[#This Row],[Style]]="","",VLOOKUP(Tableau1[[#This Row],[Style]],Liste!$A$1:$B$11,2,FALSE))</f>
        <v/>
      </c>
      <c r="K152" s="128">
        <f>COUNTIF($J$2:J152,J152)*(J152=1)</f>
        <v>0</v>
      </c>
      <c r="L152" s="128">
        <f>COUNTIF($J$2:J152,J152)*(J152=2)</f>
        <v>0</v>
      </c>
      <c r="M152" s="128">
        <f>COUNTIF($J$2:J152,J152)*(J152=3)</f>
        <v>0</v>
      </c>
      <c r="N152" s="128"/>
      <c r="O152" s="131"/>
    </row>
    <row r="153" spans="1:15" x14ac:dyDescent="0.3">
      <c r="A153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3" s="49"/>
      <c r="F153" s="49"/>
      <c r="G153" s="49"/>
      <c r="H153" s="28"/>
      <c r="I153" s="28"/>
      <c r="J153" s="128" t="str">
        <f>IF(Tableau1[[#This Row],[Style]]="","",VLOOKUP(Tableau1[[#This Row],[Style]],Liste!$A$1:$B$11,2,FALSE))</f>
        <v/>
      </c>
      <c r="K153" s="128">
        <f>COUNTIF($J$2:J153,J153)*(J153=1)</f>
        <v>0</v>
      </c>
      <c r="L153" s="128">
        <f>COUNTIF($J$2:J153,J153)*(J153=2)</f>
        <v>0</v>
      </c>
      <c r="M153" s="128">
        <f>COUNTIF($J$2:J153,J153)*(J153=3)</f>
        <v>0</v>
      </c>
      <c r="N153" s="128"/>
      <c r="O153" s="131"/>
    </row>
    <row r="154" spans="1:15" x14ac:dyDescent="0.3">
      <c r="A154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4" s="49"/>
      <c r="F154" s="49"/>
      <c r="G154" s="49"/>
      <c r="H154" s="28"/>
      <c r="I154" s="28"/>
      <c r="J154" s="128" t="str">
        <f>IF(Tableau1[[#This Row],[Style]]="","",VLOOKUP(Tableau1[[#This Row],[Style]],Liste!$A$1:$B$11,2,FALSE))</f>
        <v/>
      </c>
      <c r="K154" s="128">
        <f>COUNTIF($J$2:J154,J154)*(J154=1)</f>
        <v>0</v>
      </c>
      <c r="L154" s="128">
        <f>COUNTIF($J$2:J154,J154)*(J154=2)</f>
        <v>0</v>
      </c>
      <c r="M154" s="128">
        <f>COUNTIF($J$2:J154,J154)*(J154=3)</f>
        <v>0</v>
      </c>
      <c r="N154" s="128"/>
      <c r="O154" s="131"/>
    </row>
    <row r="155" spans="1:15" x14ac:dyDescent="0.3">
      <c r="A155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5" s="49"/>
      <c r="F155" s="49"/>
      <c r="G155" s="49"/>
      <c r="H155" s="28"/>
      <c r="I155" s="28"/>
      <c r="J155" s="128" t="str">
        <f>IF(Tableau1[[#This Row],[Style]]="","",VLOOKUP(Tableau1[[#This Row],[Style]],Liste!$A$1:$B$11,2,FALSE))</f>
        <v/>
      </c>
      <c r="K155" s="128">
        <f>COUNTIF($J$2:J155,J155)*(J155=1)</f>
        <v>0</v>
      </c>
      <c r="L155" s="128">
        <f>COUNTIF($J$2:J155,J155)*(J155=2)</f>
        <v>0</v>
      </c>
      <c r="M155" s="128">
        <f>COUNTIF($J$2:J155,J155)*(J155=3)</f>
        <v>0</v>
      </c>
      <c r="N155" s="128"/>
      <c r="O155" s="131"/>
    </row>
    <row r="156" spans="1:15" x14ac:dyDescent="0.3">
      <c r="A156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6" s="49"/>
      <c r="F156" s="49"/>
      <c r="G156" s="49"/>
      <c r="H156" s="28"/>
      <c r="I156" s="28"/>
      <c r="J156" s="128" t="str">
        <f>IF(Tableau1[[#This Row],[Style]]="","",VLOOKUP(Tableau1[[#This Row],[Style]],Liste!$A$1:$B$11,2,FALSE))</f>
        <v/>
      </c>
      <c r="K156" s="128">
        <f>COUNTIF($J$2:J156,J156)*(J156=1)</f>
        <v>0</v>
      </c>
      <c r="L156" s="128">
        <f>COUNTIF($J$2:J156,J156)*(J156=2)</f>
        <v>0</v>
      </c>
      <c r="M156" s="128">
        <f>COUNTIF($J$2:J156,J156)*(J156=3)</f>
        <v>0</v>
      </c>
      <c r="N156" s="128"/>
      <c r="O156" s="131"/>
    </row>
    <row r="157" spans="1:15" x14ac:dyDescent="0.3">
      <c r="A157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7" s="49"/>
      <c r="F157" s="49"/>
      <c r="G157" s="49"/>
      <c r="H157" s="28"/>
      <c r="I157" s="28"/>
      <c r="J157" s="128" t="str">
        <f>IF(Tableau1[[#This Row],[Style]]="","",VLOOKUP(Tableau1[[#This Row],[Style]],Liste!$A$1:$B$11,2,FALSE))</f>
        <v/>
      </c>
      <c r="K157" s="128">
        <f>COUNTIF($J$2:J157,J157)*(J157=1)</f>
        <v>0</v>
      </c>
      <c r="L157" s="128">
        <f>COUNTIF($J$2:J157,J157)*(J157=2)</f>
        <v>0</v>
      </c>
      <c r="M157" s="128">
        <f>COUNTIF($J$2:J157,J157)*(J157=3)</f>
        <v>0</v>
      </c>
      <c r="N157" s="128"/>
      <c r="O157" s="131"/>
    </row>
    <row r="158" spans="1:15" x14ac:dyDescent="0.3">
      <c r="A158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8" s="49"/>
      <c r="F158" s="49"/>
      <c r="G158" s="49"/>
      <c r="H158" s="28"/>
      <c r="I158" s="28"/>
      <c r="J158" s="128" t="str">
        <f>IF(Tableau1[[#This Row],[Style]]="","",VLOOKUP(Tableau1[[#This Row],[Style]],Liste!$A$1:$B$11,2,FALSE))</f>
        <v/>
      </c>
      <c r="K158" s="128">
        <f>COUNTIF($J$2:J158,J158)*(J158=1)</f>
        <v>0</v>
      </c>
      <c r="L158" s="128">
        <f>COUNTIF($J$2:J158,J158)*(J158=2)</f>
        <v>0</v>
      </c>
      <c r="M158" s="128">
        <f>COUNTIF($J$2:J158,J158)*(J158=3)</f>
        <v>0</v>
      </c>
      <c r="N158" s="128"/>
      <c r="O158" s="131"/>
    </row>
    <row r="159" spans="1:15" x14ac:dyDescent="0.3">
      <c r="A159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9" s="49"/>
      <c r="F159" s="49"/>
      <c r="G159" s="49"/>
      <c r="H159" s="28"/>
      <c r="I159" s="28"/>
      <c r="J159" s="128" t="str">
        <f>IF(Tableau1[[#This Row],[Style]]="","",VLOOKUP(Tableau1[[#This Row],[Style]],Liste!$A$1:$B$11,2,FALSE))</f>
        <v/>
      </c>
      <c r="K159" s="128">
        <f>COUNTIF($J$2:J159,J159)*(J159=1)</f>
        <v>0</v>
      </c>
      <c r="L159" s="128">
        <f>COUNTIF($J$2:J159,J159)*(J159=2)</f>
        <v>0</v>
      </c>
      <c r="M159" s="128">
        <f>COUNTIF($J$2:J159,J159)*(J159=3)</f>
        <v>0</v>
      </c>
      <c r="N159" s="128"/>
      <c r="O159" s="131"/>
    </row>
    <row r="160" spans="1:15" x14ac:dyDescent="0.3">
      <c r="A160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60" s="49"/>
      <c r="F160" s="49"/>
      <c r="G160" s="49"/>
      <c r="H160" s="130"/>
      <c r="I160" s="36"/>
      <c r="J160" s="128" t="str">
        <f>IF(Tableau1[[#This Row],[Style]]="","",VLOOKUP(Tableau1[[#This Row],[Style]],Liste!$A$1:$B$11,2,FALSE))</f>
        <v/>
      </c>
      <c r="K160" s="128">
        <f>COUNTIF($J$2:J160,J160)*(J160=1)</f>
        <v>0</v>
      </c>
      <c r="L160" s="128">
        <f>COUNTIF($J$2:J160,J160)*(J160=2)</f>
        <v>0</v>
      </c>
      <c r="M160" s="128">
        <f>COUNTIF($J$2:J160,J160)*(J160=3)</f>
        <v>0</v>
      </c>
      <c r="N160" s="128"/>
      <c r="O160" s="131"/>
    </row>
  </sheetData>
  <phoneticPr fontId="25" type="noConversion"/>
  <conditionalFormatting sqref="A16 C16:F16 B16:B19 F17 D17:E19 G18:G19 B21:B22 A23:G23 A27:F27 A28:E28 D29:G29 A30:G31 B32:G32 B35:G35 B38:G38 B41:G41 D49:E49 D78:E78 C94:C100 F104:G105">
    <cfRule type="expression" dxfId="799" priority="892">
      <formula>$H16="Fini"</formula>
    </cfRule>
    <cfRule type="expression" dxfId="798" priority="893">
      <formula>$H16="Mandataire"</formula>
    </cfRule>
  </conditionalFormatting>
  <conditionalFormatting sqref="A16:A52 B35:G52 F17 D17:E19 G18:G19 A23:G23 A27:F27 A28:E28 B29:G29 A30:G31 B32:G33 A49:E49 A50:G84 C82:C100 B94:G94 A95:G96 A98:G99 B103:G104 F104:G105 C105:G105 A106:B106 A5:G15 A83:A134 A86:B87 A92:G93 A110:G111 A113:E114 G113:G114 A119:G120 A89:G90 B91:G91 A101:G102 A104:D105 A107:D108 A4 D4:G4 C21:G22 B24:G26">
    <cfRule type="expression" dxfId="797" priority="927">
      <formula>$H4="ImportantFini"</formula>
    </cfRule>
  </conditionalFormatting>
  <conditionalFormatting sqref="A16:A52 C94:C100 C21:G22 B35:G36 C35:C52 B38:G41 B42:C44 B46:C48 A49:E49 A50:G77 A70:A112 C72:C81 C81:D81 C82:G93 A113:E114 B24:G26 A4 D4:G4 A5:G15 F17 D17:E19 G18:G19 A23:G23 A27:F27 A28:E28 D29:G29 A30:G31 C32:C33 B36:B37 F37:G37 F42:G44 F46:G49 A78:B78 D78:G81 A80:B81 A83:B84 A86:B87 A89:B90 A92:B93 D94:G103 A95:B96 A98:B99 A101:B102 A104:D105 F104:G105 A107:D108 D109:G112 A110:B111 G113:G114 A114:A121 D115:G134 A116:B117 A119:B120 A122:B122 A123:A134 A124:B124 A126:B126 A128:B128 A130:B130 A132:B132 A134:B134 C16:F16 D106:G106 A135:G159 A2:G3">
    <cfRule type="expression" dxfId="796" priority="1338">
      <formula>$H2="TitreFini"</formula>
    </cfRule>
  </conditionalFormatting>
  <conditionalFormatting sqref="A16:A134 C35:C100 A4 D4:G4 A5:G9 A14:G15 B32:G33 B35:G36 B36:B37 F37:G37 B42:C44 F42:G44 B46:C48 F46:G49 A49:E49 A78:B78 D78:G103 A80:B81 C81:D81 D106:G106 A107:E108 A124:B124 A126:B126 A128:B128 A130:B130 A132:B132 A134:B134 A135:G159 A110:B111 A104:G105 A101:B102 A98:B99 A89:B90 A30:G31 A27:F27 A28:E28 B10:C13 B16:B19 F17 D17:E19 G18:G19 B21:B22 A23:G23 D29:G29 B38:G41 C113:C114">
    <cfRule type="expression" dxfId="795" priority="318">
      <formula>$H4="Important"</formula>
    </cfRule>
  </conditionalFormatting>
  <conditionalFormatting sqref="A16:A134 C35:C100 A4 D4:G4 B32:G33 B35:G36 B36:B37 F37:G37 B42:C44 F42:G44 B46:C48 F46:G49 A49:E49 A78:B78 D78:G103 A80:B81 C81:D81 D106:G106 A107:E108 A124:B124 A126:B126 A128:B128 A130:B130 A132:B132 A134:B134 A135:G159 A5:G9 B10:C13 A14:G15 A23:G23 A27:F27 A28:E28 A30:G31 B38:G41 A89:B90 A98:B99 A101:B102 A104:G105 A110:B111 B16:B19 F17 D17:E19 G18:G19 B21:B22 D29:G29 C113:C114">
    <cfRule type="expression" dxfId="794" priority="317">
      <formula>$H4="MandataireFini"</formula>
    </cfRule>
  </conditionalFormatting>
  <conditionalFormatting sqref="A17:A134 A95:B96 B39:G40 A50:G77 E79:G81 D82:G103 A83:B84 A89:B90 A92:B93 A98:B99 A101:B102 A104:E105 D109:G112 A110:B111 D113:E114 G113:G114 D115:G134 A119:B120 A122:B122 C100">
    <cfRule type="expression" dxfId="793" priority="379">
      <formula>$H17="Fini"</formula>
    </cfRule>
  </conditionalFormatting>
  <conditionalFormatting sqref="A17:A134 A110:B111 A104:E105 A101:B102 A98:B99 A95:B96 A92:B93 A89:B90 A83:B84 A50:G77 A5:G15 B39:G40 E79:G81 D82:G103 D109:G112 A113:B114 D113:E114 G113:G114 D115:G134 A119:B120">
    <cfRule type="expression" dxfId="792" priority="263">
      <formula>$H5="Titre"</formula>
    </cfRule>
  </conditionalFormatting>
  <conditionalFormatting sqref="A17:A134 A104:E105 A10:G13 B39:G40 A50:G77 E79:G81 D82:G103 A83:B84 A89:B90 A92:B93 A95:B96 A98:B99 A101:B102 D109:G112 A113:B114 D113:E114 G113:G114 D115:G134 A119:B120">
    <cfRule type="expression" dxfId="791" priority="1281">
      <formula>$H10="Nouveau"</formula>
    </cfRule>
  </conditionalFormatting>
  <conditionalFormatting sqref="A17:A134 A113:E114 D115:G134 A122:B122 A10:G13 B39:G40 A50:G77 E79:G81 D82:G103 A83:B84 A89:B90 A92:B93 A95:B96 A98:B99 A101:B102 A104:E105 D109:G112 A110:B111 G113:G114 A119:B120">
    <cfRule type="expression" dxfId="790" priority="361">
      <formula>$H10="Mandataire"</formula>
    </cfRule>
  </conditionalFormatting>
  <conditionalFormatting sqref="A21:A22">
    <cfRule type="expression" dxfId="789" priority="6">
      <formula>$H21="Nouveau"</formula>
    </cfRule>
    <cfRule type="expression" dxfId="788" priority="7">
      <formula>$H21="MandataireFini"</formula>
    </cfRule>
    <cfRule type="expression" dxfId="787" priority="8">
      <formula>$H21="Important"</formula>
    </cfRule>
    <cfRule type="expression" dxfId="786" priority="9">
      <formula>$H21="TitreFini"</formula>
    </cfRule>
    <cfRule type="expression" dxfId="785" priority="10">
      <formula>$H21="MandataireFini"</formula>
    </cfRule>
    <cfRule type="expression" dxfId="784" priority="11">
      <formula>$H21="Important"</formula>
    </cfRule>
    <cfRule type="expression" dxfId="783" priority="12">
      <formula>$H21="Titre"</formula>
    </cfRule>
    <cfRule type="expression" dxfId="782" priority="13">
      <formula>$H21="Fini"</formula>
    </cfRule>
    <cfRule type="expression" dxfId="781" priority="14">
      <formula>$H21="Mandataire"</formula>
    </cfRule>
    <cfRule type="expression" dxfId="780" priority="15">
      <formula>$H21="Nouveau"</formula>
    </cfRule>
    <cfRule type="expression" dxfId="779" priority="1">
      <formula>$H21="Fini"</formula>
    </cfRule>
    <cfRule type="expression" dxfId="778" priority="2">
      <formula>$H21="MandataireFini"</formula>
    </cfRule>
    <cfRule type="expression" dxfId="777" priority="3">
      <formula>$H21="Important"</formula>
    </cfRule>
    <cfRule type="expression" dxfId="776" priority="4">
      <formula>$H21="ImportantFini"</formula>
    </cfRule>
    <cfRule type="expression" dxfId="775" priority="5">
      <formula>$H21="Titre"</formula>
    </cfRule>
  </conditionalFormatting>
  <conditionalFormatting sqref="A24:A25">
    <cfRule type="expression" dxfId="774" priority="26">
      <formula>$H24="Important"</formula>
    </cfRule>
    <cfRule type="expression" dxfId="773" priority="27">
      <formula>$H24="Titre"</formula>
    </cfRule>
    <cfRule type="expression" dxfId="772" priority="28">
      <formula>$H24="Fini"</formula>
    </cfRule>
    <cfRule type="expression" dxfId="771" priority="29">
      <formula>$H24="Mandataire"</formula>
    </cfRule>
    <cfRule type="expression" dxfId="770" priority="30">
      <formula>$H24="Nouveau"</formula>
    </cfRule>
    <cfRule type="expression" dxfId="769" priority="20">
      <formula>$H24="Titre"</formula>
    </cfRule>
    <cfRule type="expression" dxfId="768" priority="19">
      <formula>$H24="ImportantFini"</formula>
    </cfRule>
    <cfRule type="expression" dxfId="767" priority="18">
      <formula>$H24="Important"</formula>
    </cfRule>
    <cfRule type="expression" dxfId="766" priority="17">
      <formula>$H24="MandataireFini"</formula>
    </cfRule>
    <cfRule type="expression" dxfId="765" priority="16">
      <formula>$H24="Fini"</formula>
    </cfRule>
    <cfRule type="expression" dxfId="764" priority="22">
      <formula>$H24="MandataireFini"</formula>
    </cfRule>
    <cfRule type="expression" dxfId="763" priority="23">
      <formula>$H24="Important"</formula>
    </cfRule>
    <cfRule type="expression" dxfId="762" priority="24">
      <formula>$H24="TitreFini"</formula>
    </cfRule>
    <cfRule type="expression" dxfId="761" priority="25">
      <formula>$H24="MandataireFini"</formula>
    </cfRule>
    <cfRule type="expression" dxfId="760" priority="21">
      <formula>$H24="Nouveau"</formula>
    </cfRule>
  </conditionalFormatting>
  <conditionalFormatting sqref="A27:A28">
    <cfRule type="expression" dxfId="759" priority="41">
      <formula>$H27="Important"</formula>
    </cfRule>
    <cfRule type="expression" dxfId="758" priority="42">
      <formula>$H27="Titre"</formula>
    </cfRule>
    <cfRule type="expression" dxfId="757" priority="43">
      <formula>$H27="Fini"</formula>
    </cfRule>
    <cfRule type="expression" dxfId="756" priority="44">
      <formula>$H27="Mandataire"</formula>
    </cfRule>
    <cfRule type="expression" dxfId="755" priority="45">
      <formula>$H27="Nouveau"</formula>
    </cfRule>
    <cfRule type="expression" dxfId="754" priority="31">
      <formula>$H27="Fini"</formula>
    </cfRule>
    <cfRule type="expression" dxfId="753" priority="32">
      <formula>$H27="MandataireFini"</formula>
    </cfRule>
    <cfRule type="expression" dxfId="752" priority="33">
      <formula>$H27="Important"</formula>
    </cfRule>
    <cfRule type="expression" dxfId="751" priority="34">
      <formula>$H27="ImportantFini"</formula>
    </cfRule>
    <cfRule type="expression" dxfId="750" priority="35">
      <formula>$H27="Titre"</formula>
    </cfRule>
    <cfRule type="expression" dxfId="749" priority="36">
      <formula>$H27="Nouveau"</formula>
    </cfRule>
    <cfRule type="expression" dxfId="748" priority="37">
      <formula>$H27="MandataireFini"</formula>
    </cfRule>
    <cfRule type="expression" dxfId="747" priority="38">
      <formula>$H27="Important"</formula>
    </cfRule>
    <cfRule type="expression" dxfId="746" priority="39">
      <formula>$H27="TitreFini"</formula>
    </cfRule>
    <cfRule type="expression" dxfId="745" priority="40">
      <formula>$H27="MandataireFini"</formula>
    </cfRule>
  </conditionalFormatting>
  <conditionalFormatting sqref="A29">
    <cfRule type="expression" dxfId="744" priority="1385">
      <formula>$H29="Nouveau"</formula>
    </cfRule>
    <cfRule type="expression" dxfId="743" priority="1384">
      <formula>$H29="Mandataire"</formula>
    </cfRule>
    <cfRule type="expression" dxfId="742" priority="1383">
      <formula>$H29="Fini"</formula>
    </cfRule>
    <cfRule type="expression" dxfId="741" priority="1382">
      <formula>$H29="Titre"</formula>
    </cfRule>
    <cfRule type="expression" dxfId="740" priority="1381">
      <formula>$H29="Important"</formula>
    </cfRule>
    <cfRule type="expression" dxfId="739" priority="1380">
      <formula>$H29="MandataireFini"</formula>
    </cfRule>
    <cfRule type="expression" dxfId="738" priority="1379">
      <formula>$H29="ImportantFini"</formula>
    </cfRule>
  </conditionalFormatting>
  <conditionalFormatting sqref="A30:A31">
    <cfRule type="expression" dxfId="737" priority="56">
      <formula>$H30="Important"</formula>
    </cfRule>
    <cfRule type="expression" dxfId="736" priority="57">
      <formula>$H30="Titre"</formula>
    </cfRule>
    <cfRule type="expression" dxfId="735" priority="58">
      <formula>$H30="Fini"</formula>
    </cfRule>
    <cfRule type="expression" dxfId="734" priority="46">
      <formula>$H30="Fini"</formula>
    </cfRule>
    <cfRule type="expression" dxfId="733" priority="60">
      <formula>$H30="Nouveau"</formula>
    </cfRule>
    <cfRule type="expression" dxfId="732" priority="47">
      <formula>$H30="MandataireFini"</formula>
    </cfRule>
    <cfRule type="expression" dxfId="731" priority="48">
      <formula>$H30="Important"</formula>
    </cfRule>
    <cfRule type="expression" dxfId="730" priority="49">
      <formula>$H30="ImportantFini"</formula>
    </cfRule>
    <cfRule type="expression" dxfId="729" priority="50">
      <formula>$H30="Titre"</formula>
    </cfRule>
    <cfRule type="expression" dxfId="728" priority="51">
      <formula>$H30="Nouveau"</formula>
    </cfRule>
    <cfRule type="expression" dxfId="727" priority="52">
      <formula>$H30="MandataireFini"</formula>
    </cfRule>
    <cfRule type="expression" dxfId="726" priority="53">
      <formula>$H30="Important"</formula>
    </cfRule>
    <cfRule type="expression" dxfId="725" priority="54">
      <formula>$H30="TitreFini"</formula>
    </cfRule>
    <cfRule type="expression" dxfId="724" priority="55">
      <formula>$H30="MandataireFini"</formula>
    </cfRule>
    <cfRule type="expression" dxfId="723" priority="59">
      <formula>$H30="Mandataire"</formula>
    </cfRule>
  </conditionalFormatting>
  <conditionalFormatting sqref="A32">
    <cfRule type="expression" dxfId="722" priority="981">
      <formula>$H32="Nouveau"</formula>
    </cfRule>
    <cfRule type="expression" dxfId="721" priority="978">
      <formula>$H32="Titre"</formula>
    </cfRule>
    <cfRule type="expression" dxfId="720" priority="980">
      <formula>$H32="Mandataire"</formula>
    </cfRule>
    <cfRule type="expression" dxfId="719" priority="977">
      <formula>$H32="Important"</formula>
    </cfRule>
    <cfRule type="expression" dxfId="718" priority="976">
      <formula>$H32="MandataireFini"</formula>
    </cfRule>
    <cfRule type="expression" dxfId="717" priority="975">
      <formula>$H32="ImportantFini"</formula>
    </cfRule>
    <cfRule type="expression" dxfId="716" priority="974">
      <formula>$H32="TitreFini"</formula>
    </cfRule>
    <cfRule type="expression" dxfId="715" priority="973">
      <formula>$H32="Nouveau"</formula>
    </cfRule>
    <cfRule type="expression" dxfId="714" priority="972">
      <formula>$H32="Mandataire"</formula>
    </cfRule>
    <cfRule type="expression" dxfId="713" priority="971">
      <formula>$H32="Fini"</formula>
    </cfRule>
    <cfRule type="expression" dxfId="712" priority="970">
      <formula>$H32="Titre"</formula>
    </cfRule>
    <cfRule type="expression" dxfId="711" priority="969">
      <formula>$H32="Important"</formula>
    </cfRule>
    <cfRule type="expression" dxfId="710" priority="968">
      <formula>$H32="MandataireFini"</formula>
    </cfRule>
    <cfRule type="expression" dxfId="709" priority="967">
      <formula>$H32="ImportantFini"</formula>
    </cfRule>
    <cfRule type="expression" dxfId="708" priority="966">
      <formula>$H32="TitreFini"</formula>
    </cfRule>
    <cfRule type="expression" dxfId="707" priority="1330">
      <formula>$H32="TitreFini"</formula>
    </cfRule>
    <cfRule type="expression" dxfId="706" priority="1331">
      <formula>$H32="ImportantFini"</formula>
    </cfRule>
    <cfRule type="expression" dxfId="705" priority="1332">
      <formula>$H32="MandataireFini"</formula>
    </cfRule>
    <cfRule type="expression" dxfId="704" priority="1333">
      <formula>$H32="Important"</formula>
    </cfRule>
    <cfRule type="expression" dxfId="703" priority="1334">
      <formula>$H32="Titre"</formula>
    </cfRule>
    <cfRule type="expression" dxfId="702" priority="1335">
      <formula>$H32="Fini"</formula>
    </cfRule>
    <cfRule type="expression" dxfId="701" priority="1336">
      <formula>$H32="Mandataire"</formula>
    </cfRule>
    <cfRule type="expression" dxfId="700" priority="1337">
      <formula>$H32="Nouveau"</formula>
    </cfRule>
    <cfRule type="expression" dxfId="699" priority="979">
      <formula>$H32="Fini"</formula>
    </cfRule>
  </conditionalFormatting>
  <conditionalFormatting sqref="A33:A34">
    <cfRule type="expression" dxfId="698" priority="61">
      <formula>$H33="Fini"</formula>
    </cfRule>
    <cfRule type="expression" dxfId="697" priority="62">
      <formula>$H33="MandataireFini"</formula>
    </cfRule>
    <cfRule type="expression" dxfId="696" priority="63">
      <formula>$H33="Important"</formula>
    </cfRule>
    <cfRule type="expression" dxfId="695" priority="64">
      <formula>$H33="ImportantFini"</formula>
    </cfRule>
    <cfRule type="expression" dxfId="694" priority="65">
      <formula>$H33="Titre"</formula>
    </cfRule>
    <cfRule type="expression" dxfId="693" priority="66">
      <formula>$H33="Nouveau"</formula>
    </cfRule>
    <cfRule type="expression" dxfId="692" priority="67">
      <formula>$H33="MandataireFini"</formula>
    </cfRule>
    <cfRule type="expression" dxfId="691" priority="68">
      <formula>$H33="Important"</formula>
    </cfRule>
    <cfRule type="expression" dxfId="690" priority="69">
      <formula>$H33="TitreFini"</formula>
    </cfRule>
    <cfRule type="expression" dxfId="689" priority="70">
      <formula>$H33="MandataireFini"</formula>
    </cfRule>
    <cfRule type="expression" dxfId="688" priority="71">
      <formula>$H33="Important"</formula>
    </cfRule>
    <cfRule type="expression" dxfId="687" priority="72">
      <formula>$H33="Titre"</formula>
    </cfRule>
    <cfRule type="expression" dxfId="686" priority="73">
      <formula>$H33="Fini"</formula>
    </cfRule>
    <cfRule type="expression" dxfId="685" priority="74">
      <formula>$H33="Mandataire"</formula>
    </cfRule>
    <cfRule type="expression" dxfId="684" priority="75">
      <formula>$H33="Nouveau"</formula>
    </cfRule>
  </conditionalFormatting>
  <conditionalFormatting sqref="A34 A50:G77 A83:B84 A86:B87 A92:B93 D109:G112 A113:B114 D113:E114 G113:G114 D115:G134 A116:B117 A119:B120 A122:B122 A10:A13 D10:G13">
    <cfRule type="expression" dxfId="683" priority="502">
      <formula>$H10="Important"</formula>
    </cfRule>
  </conditionalFormatting>
  <conditionalFormatting sqref="A34 D115:G134 A116:B117 A86:B87 A122:B122 A10:A13 D10:G13 A50:G77 A83:B84 A92:B93 D109:G112 A113:B114 D113:E114 G113:G114 A119:B120">
    <cfRule type="expression" dxfId="682" priority="501">
      <formula>$H10="MandataireFini"</formula>
    </cfRule>
  </conditionalFormatting>
  <conditionalFormatting sqref="A34:A35">
    <cfRule type="expression" dxfId="681" priority="468">
      <formula>$H34="Mandataire"</formula>
    </cfRule>
    <cfRule type="expression" dxfId="680" priority="463">
      <formula>$H34="ImportantFini"</formula>
    </cfRule>
    <cfRule type="expression" dxfId="679" priority="469">
      <formula>$H34="Nouveau"</formula>
    </cfRule>
    <cfRule type="expression" dxfId="678" priority="466">
      <formula>$H34="Titre"</formula>
    </cfRule>
    <cfRule type="expression" dxfId="677" priority="467">
      <formula>$H34="Fini"</formula>
    </cfRule>
  </conditionalFormatting>
  <conditionalFormatting sqref="A35">
    <cfRule type="expression" dxfId="676" priority="464">
      <formula>$H35="MandataireFini"</formula>
    </cfRule>
    <cfRule type="expression" dxfId="675" priority="465">
      <formula>$H35="Important"</formula>
    </cfRule>
    <cfRule type="expression" dxfId="674" priority="453">
      <formula>$H35="Nouveau"</formula>
    </cfRule>
    <cfRule type="expression" dxfId="673" priority="462">
      <formula>$H35="TitreFini"</formula>
    </cfRule>
    <cfRule type="expression" dxfId="672" priority="451">
      <formula>$H35="Fini"</formula>
    </cfRule>
    <cfRule type="expression" dxfId="671" priority="450">
      <formula>$H35="Titre"</formula>
    </cfRule>
    <cfRule type="expression" dxfId="670" priority="449">
      <formula>$H35="Important"</formula>
    </cfRule>
    <cfRule type="expression" dxfId="669" priority="448">
      <formula>$H35="MandataireFini"</formula>
    </cfRule>
    <cfRule type="expression" dxfId="668" priority="452">
      <formula>$H35="Mandataire"</formula>
    </cfRule>
    <cfRule type="expression" dxfId="667" priority="1321">
      <formula>$H35="Nouveau"</formula>
    </cfRule>
    <cfRule type="expression" dxfId="666" priority="1320">
      <formula>$H35="Mandataire"</formula>
    </cfRule>
    <cfRule type="expression" dxfId="665" priority="1319">
      <formula>$H35="Fini"</formula>
    </cfRule>
    <cfRule type="expression" dxfId="664" priority="1318">
      <formula>$H35="Titre"</formula>
    </cfRule>
    <cfRule type="expression" dxfId="663" priority="1317">
      <formula>$H35="Important"</formula>
    </cfRule>
    <cfRule type="expression" dxfId="662" priority="1316">
      <formula>$H35="MandataireFini"</formula>
    </cfRule>
    <cfRule type="expression" dxfId="661" priority="1315">
      <formula>$H35="ImportantFini"</formula>
    </cfRule>
    <cfRule type="expression" dxfId="660" priority="1314">
      <formula>$H35="TitreFini"</formula>
    </cfRule>
    <cfRule type="expression" dxfId="659" priority="446">
      <formula>$H35="TitreFini"</formula>
    </cfRule>
    <cfRule type="expression" dxfId="658" priority="447">
      <formula>$H35="ImportantFini"</formula>
    </cfRule>
    <cfRule type="expression" dxfId="657" priority="454">
      <formula>$H35="TitreFini"</formula>
    </cfRule>
    <cfRule type="expression" dxfId="656" priority="455">
      <formula>$H35="ImportantFini"</formula>
    </cfRule>
    <cfRule type="expression" dxfId="655" priority="456">
      <formula>$H35="MandataireFini"</formula>
    </cfRule>
    <cfRule type="expression" dxfId="654" priority="457">
      <formula>$H35="Important"</formula>
    </cfRule>
    <cfRule type="expression" dxfId="653" priority="458">
      <formula>$H35="Titre"</formula>
    </cfRule>
    <cfRule type="expression" dxfId="652" priority="459">
      <formula>$H35="Fini"</formula>
    </cfRule>
    <cfRule type="expression" dxfId="651" priority="460">
      <formula>$H35="Mandataire"</formula>
    </cfRule>
    <cfRule type="expression" dxfId="650" priority="461">
      <formula>$H35="Nouveau"</formula>
    </cfRule>
  </conditionalFormatting>
  <conditionalFormatting sqref="A36:A37">
    <cfRule type="expression" dxfId="649" priority="76">
      <formula>$H36="Fini"</formula>
    </cfRule>
    <cfRule type="expression" dxfId="648" priority="77">
      <formula>$H36="MandataireFini"</formula>
    </cfRule>
    <cfRule type="expression" dxfId="647" priority="78">
      <formula>$H36="Important"</formula>
    </cfRule>
    <cfRule type="expression" dxfId="646" priority="79">
      <formula>$H36="ImportantFini"</formula>
    </cfRule>
    <cfRule type="expression" dxfId="645" priority="80">
      <formula>$H36="Titre"</formula>
    </cfRule>
    <cfRule type="expression" dxfId="644" priority="81">
      <formula>$H36="Nouveau"</formula>
    </cfRule>
    <cfRule type="expression" dxfId="643" priority="82">
      <formula>$H36="MandataireFini"</formula>
    </cfRule>
    <cfRule type="expression" dxfId="642" priority="83">
      <formula>$H36="Important"</formula>
    </cfRule>
    <cfRule type="expression" dxfId="641" priority="84">
      <formula>$H36="TitreFini"</formula>
    </cfRule>
    <cfRule type="expression" dxfId="640" priority="86">
      <formula>$H36="Important"</formula>
    </cfRule>
    <cfRule type="expression" dxfId="639" priority="87">
      <formula>$H36="Titre"</formula>
    </cfRule>
    <cfRule type="expression" dxfId="638" priority="88">
      <formula>$H36="Fini"</formula>
    </cfRule>
    <cfRule type="expression" dxfId="637" priority="89">
      <formula>$H36="Mandataire"</formula>
    </cfRule>
    <cfRule type="expression" dxfId="636" priority="90">
      <formula>$H36="Nouveau"</formula>
    </cfRule>
    <cfRule type="expression" dxfId="635" priority="85">
      <formula>$H36="MandataireFini"</formula>
    </cfRule>
  </conditionalFormatting>
  <conditionalFormatting sqref="A37:A38">
    <cfRule type="expression" dxfId="634" priority="1282">
      <formula>$H37="TitreFini"</formula>
    </cfRule>
  </conditionalFormatting>
  <conditionalFormatting sqref="A39:A40">
    <cfRule type="expression" dxfId="633" priority="91">
      <formula>$H39="Fini"</formula>
    </cfRule>
    <cfRule type="expression" dxfId="632" priority="92">
      <formula>$H39="MandataireFini"</formula>
    </cfRule>
    <cfRule type="expression" dxfId="631" priority="93">
      <formula>$H39="Important"</formula>
    </cfRule>
    <cfRule type="expression" dxfId="630" priority="94">
      <formula>$H39="ImportantFini"</formula>
    </cfRule>
    <cfRule type="expression" dxfId="629" priority="95">
      <formula>$H39="Titre"</formula>
    </cfRule>
    <cfRule type="expression" dxfId="628" priority="96">
      <formula>$H39="Nouveau"</formula>
    </cfRule>
    <cfRule type="expression" dxfId="627" priority="97">
      <formula>$H39="MandataireFini"</formula>
    </cfRule>
    <cfRule type="expression" dxfId="626" priority="98">
      <formula>$H39="Important"</formula>
    </cfRule>
  </conditionalFormatting>
  <conditionalFormatting sqref="A39:A48">
    <cfRule type="expression" dxfId="625" priority="929">
      <formula>$H39="Important"</formula>
    </cfRule>
    <cfRule type="expression" dxfId="624" priority="930">
      <formula>$H39="Titre"</formula>
    </cfRule>
    <cfRule type="expression" dxfId="623" priority="931">
      <formula>$H39="Fini"</formula>
    </cfRule>
    <cfRule type="expression" dxfId="622" priority="932">
      <formula>$H39="Mandataire"</formula>
    </cfRule>
    <cfRule type="expression" dxfId="621" priority="926">
      <formula>$H39="TitreFini"</formula>
    </cfRule>
    <cfRule type="expression" dxfId="620" priority="933">
      <formula>$H39="Nouveau"</formula>
    </cfRule>
    <cfRule type="expression" dxfId="619" priority="928">
      <formula>$H39="MandataireFini"</formula>
    </cfRule>
  </conditionalFormatting>
  <conditionalFormatting sqref="A40">
    <cfRule type="expression" dxfId="618" priority="1274">
      <formula>$H40="TitreFini"</formula>
    </cfRule>
    <cfRule type="expression" dxfId="617" priority="1280">
      <formula>$H40="Mandataire"</formula>
    </cfRule>
    <cfRule type="expression" dxfId="616" priority="1279">
      <formula>$H40="Fini"</formula>
    </cfRule>
    <cfRule type="expression" dxfId="615" priority="1278">
      <formula>$H40="Titre"</formula>
    </cfRule>
    <cfRule type="expression" dxfId="614" priority="1277">
      <formula>$H40="Important"</formula>
    </cfRule>
    <cfRule type="expression" dxfId="613" priority="1276">
      <formula>$H40="MandataireFini"</formula>
    </cfRule>
    <cfRule type="expression" dxfId="612" priority="1275">
      <formula>$H40="ImportantFini"</formula>
    </cfRule>
  </conditionalFormatting>
  <conditionalFormatting sqref="A42:A44">
    <cfRule type="expression" dxfId="611" priority="99">
      <formula>$H42="Fini"</formula>
    </cfRule>
    <cfRule type="expression" dxfId="610" priority="100">
      <formula>$H42="MandataireFini"</formula>
    </cfRule>
    <cfRule type="expression" dxfId="609" priority="101">
      <formula>$H42="Important"</formula>
    </cfRule>
    <cfRule type="expression" dxfId="608" priority="102">
      <formula>$H42="ImportantFini"</formula>
    </cfRule>
    <cfRule type="expression" dxfId="607" priority="103">
      <formula>$H42="Titre"</formula>
    </cfRule>
    <cfRule type="expression" dxfId="606" priority="104">
      <formula>$H42="Nouveau"</formula>
    </cfRule>
    <cfRule type="expression" dxfId="605" priority="105">
      <formula>$H42="MandataireFini"</formula>
    </cfRule>
    <cfRule type="expression" dxfId="604" priority="106">
      <formula>$H42="Important"</formula>
    </cfRule>
  </conditionalFormatting>
  <conditionalFormatting sqref="A46:A48">
    <cfRule type="expression" dxfId="603" priority="108">
      <formula>$H46="MandataireFini"</formula>
    </cfRule>
    <cfRule type="expression" dxfId="602" priority="109">
      <formula>$H46="Important"</formula>
    </cfRule>
    <cfRule type="expression" dxfId="601" priority="107">
      <formula>$H46="Fini"</formula>
    </cfRule>
    <cfRule type="expression" dxfId="600" priority="111">
      <formula>$H46="Titre"</formula>
    </cfRule>
    <cfRule type="expression" dxfId="599" priority="112">
      <formula>$H46="Nouveau"</formula>
    </cfRule>
    <cfRule type="expression" dxfId="598" priority="113">
      <formula>$H46="MandataireFini"</formula>
    </cfRule>
    <cfRule type="expression" dxfId="597" priority="114">
      <formula>$H46="Important"</formula>
    </cfRule>
  </conditionalFormatting>
  <conditionalFormatting sqref="A46:A49">
    <cfRule type="expression" dxfId="596" priority="110">
      <formula>$H46="ImportantFini"</formula>
    </cfRule>
  </conditionalFormatting>
  <conditionalFormatting sqref="A51:A52">
    <cfRule type="expression" dxfId="595" priority="115">
      <formula>$H51="Fini"</formula>
    </cfRule>
    <cfRule type="expression" dxfId="594" priority="116">
      <formula>$H51="MandataireFini"</formula>
    </cfRule>
    <cfRule type="expression" dxfId="593" priority="117">
      <formula>$H51="Important"</formula>
    </cfRule>
    <cfRule type="expression" dxfId="592" priority="118">
      <formula>$H51="ImportantFini"</formula>
    </cfRule>
  </conditionalFormatting>
  <conditionalFormatting sqref="A54:A55">
    <cfRule type="expression" dxfId="591" priority="119">
      <formula>$H54="Fini"</formula>
    </cfRule>
    <cfRule type="expression" dxfId="590" priority="120">
      <formula>$H54="MandataireFini"</formula>
    </cfRule>
    <cfRule type="expression" dxfId="589" priority="121">
      <formula>$H54="Important"</formula>
    </cfRule>
    <cfRule type="expression" dxfId="588" priority="122">
      <formula>$H54="ImportantFini"</formula>
    </cfRule>
  </conditionalFormatting>
  <conditionalFormatting sqref="A57:A58">
    <cfRule type="expression" dxfId="587" priority="123">
      <formula>$H57="Fini"</formula>
    </cfRule>
    <cfRule type="expression" dxfId="586" priority="124">
      <formula>$H57="MandataireFini"</formula>
    </cfRule>
    <cfRule type="expression" dxfId="585" priority="126">
      <formula>$H57="ImportantFini"</formula>
    </cfRule>
    <cfRule type="expression" dxfId="584" priority="125">
      <formula>$H57="Important"</formula>
    </cfRule>
  </conditionalFormatting>
  <conditionalFormatting sqref="A60:A61">
    <cfRule type="expression" dxfId="583" priority="127">
      <formula>$H60="Fini"</formula>
    </cfRule>
    <cfRule type="expression" dxfId="582" priority="128">
      <formula>$H60="MandataireFini"</formula>
    </cfRule>
    <cfRule type="expression" dxfId="581" priority="129">
      <formula>$H60="Important"</formula>
    </cfRule>
    <cfRule type="expression" dxfId="580" priority="130">
      <formula>$H60="ImportantFini"</formula>
    </cfRule>
  </conditionalFormatting>
  <conditionalFormatting sqref="A63:A64">
    <cfRule type="expression" dxfId="579" priority="131">
      <formula>$H63="Fini"</formula>
    </cfRule>
    <cfRule type="expression" dxfId="578" priority="132">
      <formula>$H63="MandataireFini"</formula>
    </cfRule>
    <cfRule type="expression" dxfId="577" priority="133">
      <formula>$H63="Important"</formula>
    </cfRule>
    <cfRule type="expression" dxfId="576" priority="134">
      <formula>$H63="ImportantFini"</formula>
    </cfRule>
  </conditionalFormatting>
  <conditionalFormatting sqref="A66">
    <cfRule type="expression" dxfId="575" priority="138">
      <formula>$H66="ImportantFini"</formula>
    </cfRule>
    <cfRule type="expression" dxfId="574" priority="137">
      <formula>$H66="Important"</formula>
    </cfRule>
    <cfRule type="expression" dxfId="573" priority="135">
      <formula>$H66="Fini"</formula>
    </cfRule>
    <cfRule type="expression" dxfId="572" priority="136">
      <formula>$H66="MandataireFini"</formula>
    </cfRule>
  </conditionalFormatting>
  <conditionalFormatting sqref="A68">
    <cfRule type="expression" dxfId="571" priority="141">
      <formula>$H68="Important"</formula>
    </cfRule>
    <cfRule type="expression" dxfId="570" priority="139">
      <formula>$H68="Fini"</formula>
    </cfRule>
    <cfRule type="expression" dxfId="569" priority="140">
      <formula>$H68="MandataireFini"</formula>
    </cfRule>
    <cfRule type="expression" dxfId="568" priority="142">
      <formula>$H68="ImportantFini"</formula>
    </cfRule>
  </conditionalFormatting>
  <conditionalFormatting sqref="A70:A71">
    <cfRule type="expression" dxfId="567" priority="144">
      <formula>$H70="MandataireFini"</formula>
    </cfRule>
    <cfRule type="expression" dxfId="566" priority="145">
      <formula>$H70="Important"</formula>
    </cfRule>
    <cfRule type="expression" dxfId="565" priority="143">
      <formula>$H70="Fini"</formula>
    </cfRule>
    <cfRule type="expression" dxfId="564" priority="146">
      <formula>$H70="ImportantFini"</formula>
    </cfRule>
  </conditionalFormatting>
  <conditionalFormatting sqref="A73:A74">
    <cfRule type="expression" dxfId="563" priority="147">
      <formula>$H73="Fini"</formula>
    </cfRule>
    <cfRule type="expression" dxfId="562" priority="148">
      <formula>$H73="MandataireFini"</formula>
    </cfRule>
    <cfRule type="expression" dxfId="561" priority="150">
      <formula>$H73="ImportantFini"</formula>
    </cfRule>
    <cfRule type="expression" dxfId="560" priority="149">
      <formula>$H73="Important"</formula>
    </cfRule>
  </conditionalFormatting>
  <conditionalFormatting sqref="A76:A77">
    <cfRule type="expression" dxfId="559" priority="151">
      <formula>$H76="Fini"</formula>
    </cfRule>
    <cfRule type="expression" dxfId="558" priority="152">
      <formula>$H76="MandataireFini"</formula>
    </cfRule>
    <cfRule type="expression" dxfId="557" priority="153">
      <formula>$H76="Important"</formula>
    </cfRule>
    <cfRule type="expression" dxfId="556" priority="154">
      <formula>$H76="ImportantFini"</formula>
    </cfRule>
  </conditionalFormatting>
  <conditionalFormatting sqref="A79">
    <cfRule type="expression" dxfId="555" priority="1242">
      <formula>$H79="TitreFini"</formula>
    </cfRule>
    <cfRule type="expression" dxfId="554" priority="1243">
      <formula>$H79="ImportantFini"</formula>
    </cfRule>
  </conditionalFormatting>
  <conditionalFormatting sqref="A80:A81">
    <cfRule type="expression" dxfId="553" priority="156">
      <formula>$H80="MandataireFini"</formula>
    </cfRule>
    <cfRule type="expression" dxfId="552" priority="160">
      <formula>$H80="ImportantFini"</formula>
    </cfRule>
    <cfRule type="expression" dxfId="551" priority="159">
      <formula>$H80="Nouveau"</formula>
    </cfRule>
    <cfRule type="expression" dxfId="550" priority="158">
      <formula>$H80="Titre"</formula>
    </cfRule>
    <cfRule type="expression" dxfId="549" priority="155">
      <formula>$H80="Fini"</formula>
    </cfRule>
    <cfRule type="expression" dxfId="548" priority="157">
      <formula>$H80="Important"</formula>
    </cfRule>
  </conditionalFormatting>
  <conditionalFormatting sqref="A82">
    <cfRule type="expression" dxfId="547" priority="1178">
      <formula>$H82="TitreFini"</formula>
    </cfRule>
    <cfRule type="expression" dxfId="546" priority="1182">
      <formula>$H82="Titre"</formula>
    </cfRule>
    <cfRule type="expression" dxfId="545" priority="1181">
      <formula>$H82="Important"</formula>
    </cfRule>
    <cfRule type="expression" dxfId="544" priority="1179">
      <formula>$H82="ImportantFini"</formula>
    </cfRule>
    <cfRule type="expression" dxfId="543" priority="1184">
      <formula>$H82="Mandataire"</formula>
    </cfRule>
    <cfRule type="expression" dxfId="542" priority="1183">
      <formula>$H82="Fini"</formula>
    </cfRule>
  </conditionalFormatting>
  <conditionalFormatting sqref="A83:A84">
    <cfRule type="expression" dxfId="541" priority="161">
      <formula>$H83="Fini"</formula>
    </cfRule>
    <cfRule type="expression" dxfId="540" priority="163">
      <formula>$H83="Important"</formula>
    </cfRule>
    <cfRule type="expression" dxfId="539" priority="164">
      <formula>$H83="ImportantFini"</formula>
    </cfRule>
    <cfRule type="expression" dxfId="538" priority="162">
      <formula>$H83="MandataireFini"</formula>
    </cfRule>
  </conditionalFormatting>
  <conditionalFormatting sqref="A86:A87">
    <cfRule type="expression" dxfId="537" priority="166">
      <formula>$H86="MandataireFini"</formula>
    </cfRule>
    <cfRule type="expression" dxfId="536" priority="165">
      <formula>$H86="Fini"</formula>
    </cfRule>
    <cfRule type="expression" dxfId="535" priority="167">
      <formula>$H86="Important"</formula>
    </cfRule>
    <cfRule type="expression" dxfId="534" priority="168">
      <formula>$H86="Titre"</formula>
    </cfRule>
    <cfRule type="expression" dxfId="533" priority="170">
      <formula>$H86="ImportantFini"</formula>
    </cfRule>
    <cfRule type="expression" dxfId="532" priority="169">
      <formula>$H86="Nouveau"</formula>
    </cfRule>
  </conditionalFormatting>
  <conditionalFormatting sqref="A89:A90">
    <cfRule type="expression" dxfId="531" priority="174">
      <formula>$H89="ImportantFini"</formula>
    </cfRule>
    <cfRule type="expression" dxfId="530" priority="173">
      <formula>$H89="Important"</formula>
    </cfRule>
    <cfRule type="expression" dxfId="529" priority="171">
      <formula>$H89="Fini"</formula>
    </cfRule>
    <cfRule type="expression" dxfId="528" priority="172">
      <formula>$H89="MandataireFini"</formula>
    </cfRule>
  </conditionalFormatting>
  <conditionalFormatting sqref="A92:A93">
    <cfRule type="expression" dxfId="527" priority="175">
      <formula>$H92="Fini"</formula>
    </cfRule>
    <cfRule type="expression" dxfId="526" priority="176">
      <formula>$H92="MandataireFini"</formula>
    </cfRule>
    <cfRule type="expression" dxfId="525" priority="177">
      <formula>$H92="Important"</formula>
    </cfRule>
    <cfRule type="expression" dxfId="524" priority="178">
      <formula>$H92="ImportantFini"</formula>
    </cfRule>
  </conditionalFormatting>
  <conditionalFormatting sqref="A95:A96">
    <cfRule type="expression" dxfId="523" priority="181">
      <formula>$H95="Important"</formula>
    </cfRule>
    <cfRule type="expression" dxfId="522" priority="180">
      <formula>$H95="MandataireFini"</formula>
    </cfRule>
    <cfRule type="expression" dxfId="521" priority="182">
      <formula>$H95="ImportantFini"</formula>
    </cfRule>
    <cfRule type="expression" dxfId="520" priority="179">
      <formula>$H95="Fini"</formula>
    </cfRule>
  </conditionalFormatting>
  <conditionalFormatting sqref="A98:A99">
    <cfRule type="expression" dxfId="519" priority="187">
      <formula>$H98="Fini"</formula>
    </cfRule>
    <cfRule type="expression" dxfId="518" priority="184">
      <formula>$H98="MandataireFini"</formula>
    </cfRule>
    <cfRule type="expression" dxfId="517" priority="186">
      <formula>$H98="ImportantFini"</formula>
    </cfRule>
    <cfRule type="expression" dxfId="516" priority="183">
      <formula>$H98="Fini"</formula>
    </cfRule>
    <cfRule type="expression" dxfId="515" priority="185">
      <formula>$H98="Important"</formula>
    </cfRule>
    <cfRule type="expression" dxfId="514" priority="188">
      <formula>$H98="MandataireFini"</formula>
    </cfRule>
    <cfRule type="expression" dxfId="513" priority="189">
      <formula>$H98="Important"</formula>
    </cfRule>
    <cfRule type="expression" dxfId="512" priority="190">
      <formula>$H98="ImportantFini"</formula>
    </cfRule>
  </conditionalFormatting>
  <conditionalFormatting sqref="A101:A102">
    <cfRule type="expression" dxfId="511" priority="194">
      <formula>$H101="ImportantFini"</formula>
    </cfRule>
    <cfRule type="expression" dxfId="510" priority="193">
      <formula>$H101="Important"</formula>
    </cfRule>
    <cfRule type="expression" dxfId="509" priority="192">
      <formula>$H101="MandataireFini"</formula>
    </cfRule>
    <cfRule type="expression" dxfId="508" priority="191">
      <formula>$H101="Fini"</formula>
    </cfRule>
  </conditionalFormatting>
  <conditionalFormatting sqref="A104:A105">
    <cfRule type="expression" dxfId="507" priority="196">
      <formula>$H104="MandataireFini"</formula>
    </cfRule>
    <cfRule type="expression" dxfId="506" priority="195">
      <formula>$H104="Fini"</formula>
    </cfRule>
    <cfRule type="expression" dxfId="505" priority="198">
      <formula>$H104="ImportantFini"</formula>
    </cfRule>
    <cfRule type="expression" dxfId="504" priority="197">
      <formula>$H104="Important"</formula>
    </cfRule>
  </conditionalFormatting>
  <conditionalFormatting sqref="A107:A108">
    <cfRule type="expression" dxfId="503" priority="199">
      <formula>$H107="Fini"</formula>
    </cfRule>
    <cfRule type="expression" dxfId="502" priority="201">
      <formula>$H107="Important"</formula>
    </cfRule>
    <cfRule type="expression" dxfId="501" priority="202">
      <formula>$H107="Titre"</formula>
    </cfRule>
    <cfRule type="expression" dxfId="500" priority="203">
      <formula>$H107="Nouveau"</formula>
    </cfRule>
    <cfRule type="expression" dxfId="499" priority="204">
      <formula>$H107="ImportantFini"</formula>
    </cfRule>
    <cfRule type="expression" dxfId="498" priority="200">
      <formula>$H107="MandataireFini"</formula>
    </cfRule>
  </conditionalFormatting>
  <conditionalFormatting sqref="A110:A111">
    <cfRule type="expression" dxfId="497" priority="206">
      <formula>$H110="MandataireFini"</formula>
    </cfRule>
    <cfRule type="expression" dxfId="496" priority="205">
      <formula>$H110="Fini"</formula>
    </cfRule>
    <cfRule type="expression" dxfId="495" priority="207">
      <formula>$H110="Important"</formula>
    </cfRule>
  </conditionalFormatting>
  <conditionalFormatting sqref="A116:A117">
    <cfRule type="expression" dxfId="494" priority="209">
      <formula>$H116="ImportantFini"</formula>
    </cfRule>
    <cfRule type="expression" dxfId="493" priority="208">
      <formula>$H116="Fini"</formula>
    </cfRule>
  </conditionalFormatting>
  <conditionalFormatting sqref="A95:B96">
    <cfRule type="expression" dxfId="492" priority="376">
      <formula>$H95="MandataireFini"</formula>
    </cfRule>
    <cfRule type="expression" dxfId="491" priority="377">
      <formula>$H95="Important"</formula>
    </cfRule>
  </conditionalFormatting>
  <conditionalFormatting sqref="A110:B111">
    <cfRule type="expression" dxfId="490" priority="264">
      <formula>$H110="Nouveau"</formula>
    </cfRule>
  </conditionalFormatting>
  <conditionalFormatting sqref="A113:B114">
    <cfRule type="expression" dxfId="489" priority="360">
      <formula>$H113="Fini"</formula>
    </cfRule>
  </conditionalFormatting>
  <conditionalFormatting sqref="A122:B122 A116:B117 A107:E108 A86:B87 A80:B81 A49:C49 A4 D4:G4 A5:G9 A14:G15 B33:G33 B36:G36 B36:B37 F37:G37 B42:C44 F42:G44 B46:C48 F46:G49 A78:B78 F78:G78 D79:D81 C81:D81 C82 D106:G106 A124:B124 A126:B126 A128:B128 A130:B130 A132:B132 A134:B134 A135:G159">
    <cfRule type="expression" dxfId="488" priority="278">
      <formula>$H4="Nouveau"</formula>
    </cfRule>
  </conditionalFormatting>
  <conditionalFormatting sqref="A122:B122 A116:B117 A107:E108 A86:B87 A80:B81 A49:C49 A4 D4:G4 B33:G33 B36:G36 B36:B37 F37:G37 B42:C44 F42:G44 B46:C48 F46:G49 A78:B78 F78:G78 D79:D81 C81:D81 C82 D106:G106 A124:B124 A126:B126 A128:B128 A130:B130 A132:B132 A134:B134 A135:G159">
    <cfRule type="expression" dxfId="487" priority="275">
      <formula>$H4="Titre"</formula>
    </cfRule>
  </conditionalFormatting>
  <conditionalFormatting sqref="A2:G3 A4 D4:G4 B33:G33 B36:G36 B36:B37 F37:G37 B42:C44 F42:G44 B46:C48 F46:G49 A49:C49 A78:B78 F78:G78 D79:D81 A80:B81 C81:D81 A86:B87 D106:G106 A107:E108 A116:B117 A124:B124 A126:B126 A128:B128 A130:B130 A132:B132 A134:B134 A135:G159 A5:G9 A14:G15">
    <cfRule type="expression" dxfId="486" priority="7670">
      <formula>$H2="Mandataire"</formula>
    </cfRule>
  </conditionalFormatting>
  <conditionalFormatting sqref="A2:G3 B33:G33 B36:G36 B42:C44 B46:C48 A49:C49 C81:D81 A86:B87 A116:B117 A78:B78 A80:B81 A107:E108 A124:B124 A126:B126 A128:B128 A130:B130 A132:B132 A134:B134 A4 D4:G4 B36:B37 F37:G37 F42:G44 F46:G49 F78:G78 D79:D81 D106:G106 A135:G159">
    <cfRule type="expression" dxfId="485" priority="7669">
      <formula>$H2="Fini"</formula>
    </cfRule>
  </conditionalFormatting>
  <conditionalFormatting sqref="A2:G3">
    <cfRule type="expression" dxfId="484" priority="7671">
      <formula>$H2="Nouveau"</formula>
    </cfRule>
    <cfRule type="expression" dxfId="483" priority="7668">
      <formula>$H2="Titre"</formula>
    </cfRule>
    <cfRule type="expression" dxfId="482" priority="7667">
      <formula>$H2="Important"</formula>
    </cfRule>
    <cfRule type="expression" dxfId="481" priority="7660">
      <formula>$H2="MandataireFini"</formula>
    </cfRule>
    <cfRule type="expression" dxfId="480" priority="7659">
      <formula>$H2="ImportantFini"</formula>
    </cfRule>
  </conditionalFormatting>
  <conditionalFormatting sqref="A5:G15">
    <cfRule type="expression" dxfId="479" priority="1287">
      <formula>$H5="Fini"</formula>
    </cfRule>
  </conditionalFormatting>
  <conditionalFormatting sqref="A20:G20 C100:C103 C109:C111 C119:C120">
    <cfRule type="expression" dxfId="478" priority="312">
      <formula>$H20="Important"</formula>
    </cfRule>
    <cfRule type="expression" dxfId="477" priority="313">
      <formula>$H20="Titre"</formula>
    </cfRule>
    <cfRule type="expression" dxfId="476" priority="314">
      <formula>$H20="Fini"</formula>
    </cfRule>
    <cfRule type="expression" dxfId="475" priority="315">
      <formula>$H20="Mandataire"</formula>
    </cfRule>
    <cfRule type="expression" dxfId="474" priority="316">
      <formula>$H20="Nouveau"</formula>
    </cfRule>
    <cfRule type="expression" dxfId="473" priority="309">
      <formula>$H20="TitreFini"</formula>
    </cfRule>
    <cfRule type="expression" dxfId="472" priority="310">
      <formula>$H20="ImportantFini"</formula>
    </cfRule>
    <cfRule type="expression" dxfId="471" priority="311">
      <formula>$H20="MandataireFini"</formula>
    </cfRule>
  </conditionalFormatting>
  <conditionalFormatting sqref="A116:G117">
    <cfRule type="expression" dxfId="470" priority="325">
      <formula>$H116="ImportantFini"</formula>
    </cfRule>
  </conditionalFormatting>
  <conditionalFormatting sqref="A122:G122">
    <cfRule type="expression" dxfId="469" priority="266">
      <formula>$H122="ImportantFini"</formula>
    </cfRule>
  </conditionalFormatting>
  <conditionalFormatting sqref="A124:G124">
    <cfRule type="expression" dxfId="468" priority="622">
      <formula>$H124="ImportantFini"</formula>
    </cfRule>
  </conditionalFormatting>
  <conditionalFormatting sqref="A126:G126">
    <cfRule type="expression" dxfId="467" priority="604">
      <formula>$H126="ImportantFini"</formula>
    </cfRule>
  </conditionalFormatting>
  <conditionalFormatting sqref="A128:G128">
    <cfRule type="expression" dxfId="466" priority="586">
      <formula>$H128="ImportantFini"</formula>
    </cfRule>
  </conditionalFormatting>
  <conditionalFormatting sqref="A130:G130">
    <cfRule type="expression" dxfId="465" priority="568">
      <formula>$H130="ImportantFini"</formula>
    </cfRule>
  </conditionalFormatting>
  <conditionalFormatting sqref="A132:G132">
    <cfRule type="expression" dxfId="464" priority="550">
      <formula>$H132="ImportantFini"</formula>
    </cfRule>
  </conditionalFormatting>
  <conditionalFormatting sqref="A134:G159">
    <cfRule type="expression" dxfId="463" priority="532">
      <formula>$H134="ImportantFini"</formula>
    </cfRule>
  </conditionalFormatting>
  <conditionalFormatting sqref="B16:B19 B21:B22">
    <cfRule type="expression" dxfId="462" priority="381">
      <formula>$H16="ImportantFini"</formula>
    </cfRule>
    <cfRule type="expression" dxfId="461" priority="382">
      <formula>$H16="TitreFini"</formula>
    </cfRule>
  </conditionalFormatting>
  <conditionalFormatting sqref="B29">
    <cfRule type="expression" dxfId="460" priority="1432">
      <formula>$H29="Mandataire"</formula>
    </cfRule>
    <cfRule type="expression" dxfId="459" priority="1431">
      <formula>$H29="Fini"</formula>
    </cfRule>
    <cfRule type="expression" dxfId="458" priority="1430">
      <formula>$H29="Titre"</formula>
    </cfRule>
    <cfRule type="expression" dxfId="457" priority="1428">
      <formula>$H29="MandataireFini"</formula>
    </cfRule>
    <cfRule type="expression" dxfId="456" priority="1427">
      <formula>$H29="ImportantFini"</formula>
    </cfRule>
    <cfRule type="expression" dxfId="455" priority="1429">
      <formula>$H29="Important"</formula>
    </cfRule>
    <cfRule type="expression" dxfId="454" priority="1433">
      <formula>$H29="Nouveau"</formula>
    </cfRule>
    <cfRule type="expression" dxfId="453" priority="1426">
      <formula>$H29="TitreFini"</formula>
    </cfRule>
  </conditionalFormatting>
  <conditionalFormatting sqref="B34">
    <cfRule type="expression" dxfId="452" priority="395">
      <formula>$H34="Mandataire"</formula>
    </cfRule>
    <cfRule type="expression" dxfId="451" priority="396">
      <formula>$H34="Nouveau"</formula>
    </cfRule>
    <cfRule type="expression" dxfId="450" priority="389">
      <formula>$H34="ImportantFini"</formula>
    </cfRule>
    <cfRule type="expression" dxfId="449" priority="390">
      <formula>$H34="TitreFini"</formula>
    </cfRule>
    <cfRule type="expression" dxfId="448" priority="391">
      <formula>$H34="MandataireFini"</formula>
    </cfRule>
    <cfRule type="expression" dxfId="447" priority="392">
      <formula>$H34="Important"</formula>
    </cfRule>
    <cfRule type="expression" dxfId="446" priority="393">
      <formula>$H34="Titre"</formula>
    </cfRule>
    <cfRule type="expression" dxfId="445" priority="394">
      <formula>$H34="Fini"</formula>
    </cfRule>
  </conditionalFormatting>
  <conditionalFormatting sqref="B79">
    <cfRule type="expression" dxfId="444" priority="1143">
      <formula>$H79="Fini"</formula>
    </cfRule>
    <cfRule type="expression" dxfId="443" priority="1142">
      <formula>$H79="Titre"</formula>
    </cfRule>
    <cfRule type="expression" dxfId="442" priority="1145">
      <formula>$H79="Nouveau"</formula>
    </cfRule>
    <cfRule type="expression" dxfId="441" priority="1139">
      <formula>$H79="ImportantFini"</formula>
    </cfRule>
    <cfRule type="expression" dxfId="440" priority="1140">
      <formula>$H79="MandataireFini"</formula>
    </cfRule>
    <cfRule type="expression" dxfId="439" priority="1144">
      <formula>$H79="Mandataire"</formula>
    </cfRule>
    <cfRule type="expression" dxfId="438" priority="1138">
      <formula>$H79="TitreFini"</formula>
    </cfRule>
    <cfRule type="expression" dxfId="437" priority="1141">
      <formula>$H79="Important"</formula>
    </cfRule>
  </conditionalFormatting>
  <conditionalFormatting sqref="B82">
    <cfRule type="expression" dxfId="436" priority="1186">
      <formula>$H82="TitreFini"</formula>
    </cfRule>
    <cfRule type="expression" dxfId="435" priority="1193">
      <formula>$H82="Nouveau"</formula>
    </cfRule>
    <cfRule type="expression" dxfId="434" priority="1192">
      <formula>$H82="Mandataire"</formula>
    </cfRule>
    <cfRule type="expression" dxfId="433" priority="1191">
      <formula>$H82="Fini"</formula>
    </cfRule>
    <cfRule type="expression" dxfId="432" priority="1190">
      <formula>$H82="Titre"</formula>
    </cfRule>
    <cfRule type="expression" dxfId="431" priority="1189">
      <formula>$H82="Important"</formula>
    </cfRule>
    <cfRule type="expression" dxfId="430" priority="1188">
      <formula>$H82="MandataireFini"</formula>
    </cfRule>
    <cfRule type="expression" dxfId="429" priority="1187">
      <formula>$H82="ImportantFini"</formula>
    </cfRule>
  </conditionalFormatting>
  <conditionalFormatting sqref="B85">
    <cfRule type="expression" dxfId="428" priority="1654">
      <formula>$H85="Titre"</formula>
    </cfRule>
    <cfRule type="expression" dxfId="427" priority="1657">
      <formula>$H85="Nouveau"</formula>
    </cfRule>
    <cfRule type="expression" dxfId="426" priority="1653">
      <formula>$H85="Important"</formula>
    </cfRule>
    <cfRule type="expression" dxfId="425" priority="1652">
      <formula>$H85="MandataireFini"</formula>
    </cfRule>
    <cfRule type="expression" dxfId="424" priority="1651">
      <formula>$H85="ImportantFini"</formula>
    </cfRule>
    <cfRule type="expression" dxfId="423" priority="1650">
      <formula>$H85="TitreFini"</formula>
    </cfRule>
    <cfRule type="expression" dxfId="422" priority="1656">
      <formula>$H85="Mandataire"</formula>
    </cfRule>
    <cfRule type="expression" dxfId="421" priority="1655">
      <formula>$H85="Fini"</formula>
    </cfRule>
  </conditionalFormatting>
  <conditionalFormatting sqref="B88">
    <cfRule type="expression" dxfId="420" priority="1124">
      <formula>$H88="MandataireFini"</formula>
    </cfRule>
    <cfRule type="expression" dxfId="419" priority="1129">
      <formula>$H88="Nouveau"</formula>
    </cfRule>
    <cfRule type="expression" dxfId="418" priority="1128">
      <formula>$H88="Mandataire"</formula>
    </cfRule>
    <cfRule type="expression" dxfId="417" priority="1127">
      <formula>$H88="Fini"</formula>
    </cfRule>
    <cfRule type="expression" dxfId="416" priority="1126">
      <formula>$H88="Titre"</formula>
    </cfRule>
    <cfRule type="expression" dxfId="415" priority="1125">
      <formula>$H88="Important"</formula>
    </cfRule>
    <cfRule type="expression" dxfId="414" priority="1123">
      <formula>$H88="ImportantFini"</formula>
    </cfRule>
    <cfRule type="expression" dxfId="413" priority="1122">
      <formula>$H88="TitreFini"</formula>
    </cfRule>
  </conditionalFormatting>
  <conditionalFormatting sqref="B91">
    <cfRule type="expression" dxfId="412" priority="1107">
      <formula>$H91="Important"</formula>
    </cfRule>
    <cfRule type="expression" dxfId="411" priority="1111">
      <formula>$H91="Nouveau"</formula>
    </cfRule>
    <cfRule type="expression" dxfId="410" priority="1110">
      <formula>$H91="Mandataire"</formula>
    </cfRule>
    <cfRule type="expression" dxfId="409" priority="1109">
      <formula>$H91="Fini"</formula>
    </cfRule>
    <cfRule type="expression" dxfId="408" priority="1108">
      <formula>$H91="Titre"</formula>
    </cfRule>
    <cfRule type="expression" dxfId="407" priority="1104">
      <formula>$H91="TitreFini"</formula>
    </cfRule>
    <cfRule type="expression" dxfId="406" priority="1106">
      <formula>$H91="MandataireFini"</formula>
    </cfRule>
    <cfRule type="expression" dxfId="405" priority="1105">
      <formula>$H91="ImportantFini"</formula>
    </cfRule>
  </conditionalFormatting>
  <conditionalFormatting sqref="B94">
    <cfRule type="expression" dxfId="404" priority="1079">
      <formula>$H94="MandataireFini"</formula>
    </cfRule>
    <cfRule type="expression" dxfId="403" priority="1081">
      <formula>$H94="Titre"</formula>
    </cfRule>
    <cfRule type="expression" dxfId="402" priority="1083">
      <formula>$H94="Mandataire"</formula>
    </cfRule>
    <cfRule type="expression" dxfId="401" priority="1084">
      <formula>$H94="Nouveau"</formula>
    </cfRule>
    <cfRule type="expression" dxfId="400" priority="1078">
      <formula>$H94="ImportantFini"</formula>
    </cfRule>
    <cfRule type="expression" dxfId="399" priority="1077">
      <formula>$H94="TitreFini"</formula>
    </cfRule>
    <cfRule type="expression" dxfId="398" priority="1080">
      <formula>$H94="Important"</formula>
    </cfRule>
    <cfRule type="expression" dxfId="397" priority="1082">
      <formula>$H94="Fini"</formula>
    </cfRule>
  </conditionalFormatting>
  <conditionalFormatting sqref="B97">
    <cfRule type="expression" dxfId="396" priority="1050">
      <formula>$H97="TitreFini"</formula>
    </cfRule>
    <cfRule type="expression" dxfId="395" priority="1051">
      <formula>$H97="ImportantFini"</formula>
    </cfRule>
    <cfRule type="expression" dxfId="394" priority="1052">
      <formula>$H97="MandataireFini"</formula>
    </cfRule>
    <cfRule type="expression" dxfId="393" priority="1053">
      <formula>$H97="Important"</formula>
    </cfRule>
    <cfRule type="expression" dxfId="392" priority="1055">
      <formula>$H97="Fini"</formula>
    </cfRule>
    <cfRule type="expression" dxfId="391" priority="1056">
      <formula>$H97="Mandataire"</formula>
    </cfRule>
    <cfRule type="expression" dxfId="390" priority="1057">
      <formula>$H97="Nouveau"</formula>
    </cfRule>
    <cfRule type="expression" dxfId="389" priority="1054">
      <formula>$H97="Titre"</formula>
    </cfRule>
  </conditionalFormatting>
  <conditionalFormatting sqref="B103">
    <cfRule type="expression" dxfId="388" priority="1002">
      <formula>$H103="Mandataire"</formula>
    </cfRule>
    <cfRule type="expression" dxfId="387" priority="1003">
      <formula>$H103="Nouveau"</formula>
    </cfRule>
    <cfRule type="expression" dxfId="386" priority="1001">
      <formula>$H103="Fini"</formula>
    </cfRule>
    <cfRule type="expression" dxfId="385" priority="998">
      <formula>$H103="MandataireFini"</formula>
    </cfRule>
    <cfRule type="expression" dxfId="384" priority="1000">
      <formula>$H103="Titre"</formula>
    </cfRule>
    <cfRule type="expression" dxfId="383" priority="997">
      <formula>$H103="ImportantFini"</formula>
    </cfRule>
    <cfRule type="expression" dxfId="382" priority="996">
      <formula>$H103="TitreFini"</formula>
    </cfRule>
    <cfRule type="expression" dxfId="381" priority="999">
      <formula>$H103="Important"</formula>
    </cfRule>
  </conditionalFormatting>
  <conditionalFormatting sqref="B106">
    <cfRule type="expression" dxfId="380" priority="746">
      <formula>$H106="Important"</formula>
    </cfRule>
    <cfRule type="expression" dxfId="379" priority="747">
      <formula>$H106="Titre"</formula>
    </cfRule>
    <cfRule type="expression" dxfId="378" priority="745">
      <formula>$H106="MandataireFini"</formula>
    </cfRule>
    <cfRule type="expression" dxfId="377" priority="743">
      <formula>$H106="TitreFini"</formula>
    </cfRule>
    <cfRule type="expression" dxfId="376" priority="750">
      <formula>$H106="Nouveau"</formula>
    </cfRule>
    <cfRule type="expression" dxfId="375" priority="749">
      <formula>$H106="Mandataire"</formula>
    </cfRule>
    <cfRule type="expression" dxfId="374" priority="748">
      <formula>$H106="Fini"</formula>
    </cfRule>
  </conditionalFormatting>
  <conditionalFormatting sqref="B107:B109">
    <cfRule type="expression" dxfId="373" priority="716">
      <formula>$H107="ImportantFini"</formula>
    </cfRule>
  </conditionalFormatting>
  <conditionalFormatting sqref="B109">
    <cfRule type="expression" dxfId="372" priority="719">
      <formula>$H109="Titre"</formula>
    </cfRule>
    <cfRule type="expression" dxfId="371" priority="718">
      <formula>$H109="Important"</formula>
    </cfRule>
    <cfRule type="expression" dxfId="370" priority="717">
      <formula>$H109="MandataireFini"</formula>
    </cfRule>
    <cfRule type="expression" dxfId="369" priority="715">
      <formula>$H109="TitreFini"</formula>
    </cfRule>
    <cfRule type="expression" dxfId="368" priority="722">
      <formula>$H109="Nouveau"</formula>
    </cfRule>
    <cfRule type="expression" dxfId="367" priority="721">
      <formula>$H109="Mandataire"</formula>
    </cfRule>
    <cfRule type="expression" dxfId="366" priority="720">
      <formula>$H109="Fini"</formula>
    </cfRule>
  </conditionalFormatting>
  <conditionalFormatting sqref="B112">
    <cfRule type="expression" dxfId="365" priority="696">
      <formula>$H112="TitreFini"</formula>
    </cfRule>
    <cfRule type="expression" dxfId="364" priority="697">
      <formula>$H112="ImportantFini"</formula>
    </cfRule>
    <cfRule type="expression" dxfId="363" priority="698">
      <formula>$H112="MandataireFini"</formula>
    </cfRule>
    <cfRule type="expression" dxfId="362" priority="699">
      <formula>$H112="Important"</formula>
    </cfRule>
    <cfRule type="expression" dxfId="361" priority="700">
      <formula>$H112="Titre"</formula>
    </cfRule>
    <cfRule type="expression" dxfId="360" priority="701">
      <formula>$H112="Fini"</formula>
    </cfRule>
    <cfRule type="expression" dxfId="359" priority="702">
      <formula>$H112="Mandataire"</formula>
    </cfRule>
    <cfRule type="expression" dxfId="358" priority="703">
      <formula>$H112="Nouveau"</formula>
    </cfRule>
  </conditionalFormatting>
  <conditionalFormatting sqref="B115">
    <cfRule type="expression" dxfId="357" priority="681">
      <formula>$H115="Important"</formula>
    </cfRule>
    <cfRule type="expression" dxfId="356" priority="682">
      <formula>$H115="Titre"</formula>
    </cfRule>
    <cfRule type="expression" dxfId="355" priority="683">
      <formula>$H115="Fini"</formula>
    </cfRule>
    <cfRule type="expression" dxfId="354" priority="684">
      <formula>$H115="Mandataire"</formula>
    </cfRule>
    <cfRule type="expression" dxfId="353" priority="685">
      <formula>$H115="Nouveau"</formula>
    </cfRule>
    <cfRule type="expression" dxfId="352" priority="678">
      <formula>$H115="TitreFini"</formula>
    </cfRule>
    <cfRule type="expression" dxfId="351" priority="679">
      <formula>$H115="ImportantFini"</formula>
    </cfRule>
    <cfRule type="expression" dxfId="350" priority="680">
      <formula>$H115="MandataireFini"</formula>
    </cfRule>
  </conditionalFormatting>
  <conditionalFormatting sqref="B118">
    <cfRule type="expression" dxfId="349" priority="662">
      <formula>$H118="MandataireFini"</formula>
    </cfRule>
    <cfRule type="expression" dxfId="348" priority="663">
      <formula>$H118="Important"</formula>
    </cfRule>
    <cfRule type="expression" dxfId="347" priority="664">
      <formula>$H118="Titre"</formula>
    </cfRule>
    <cfRule type="expression" dxfId="346" priority="665">
      <formula>$H118="Fini"</formula>
    </cfRule>
    <cfRule type="expression" dxfId="345" priority="666">
      <formula>$H118="Mandataire"</formula>
    </cfRule>
    <cfRule type="expression" dxfId="344" priority="661">
      <formula>$H118="ImportantFini"</formula>
    </cfRule>
    <cfRule type="expression" dxfId="343" priority="660">
      <formula>$H118="TitreFini"</formula>
    </cfRule>
    <cfRule type="expression" dxfId="342" priority="667">
      <formula>$H118="Nouveau"</formula>
    </cfRule>
  </conditionalFormatting>
  <conditionalFormatting sqref="B121">
    <cfRule type="expression" dxfId="341" priority="642">
      <formula>$H121="TitreFini"</formula>
    </cfRule>
    <cfRule type="expression" dxfId="340" priority="643">
      <formula>$H121="ImportantFini"</formula>
    </cfRule>
    <cfRule type="expression" dxfId="339" priority="644">
      <formula>$H121="MandataireFini"</formula>
    </cfRule>
    <cfRule type="expression" dxfId="338" priority="645">
      <formula>$H121="Important"</formula>
    </cfRule>
    <cfRule type="expression" dxfId="337" priority="647">
      <formula>$H121="Fini"</formula>
    </cfRule>
    <cfRule type="expression" dxfId="336" priority="648">
      <formula>$H121="Mandataire"</formula>
    </cfRule>
    <cfRule type="expression" dxfId="335" priority="649">
      <formula>$H121="Nouveau"</formula>
    </cfRule>
    <cfRule type="expression" dxfId="334" priority="646">
      <formula>$H121="Titre"</formula>
    </cfRule>
  </conditionalFormatting>
  <conditionalFormatting sqref="B123">
    <cfRule type="expression" dxfId="333" priority="631">
      <formula>$H123="Nouveau"</formula>
    </cfRule>
    <cfRule type="expression" dxfId="332" priority="626">
      <formula>$H123="MandataireFini"</formula>
    </cfRule>
    <cfRule type="expression" dxfId="331" priority="629">
      <formula>$H123="Fini"</formula>
    </cfRule>
    <cfRule type="expression" dxfId="330" priority="624">
      <formula>$H123="TitreFini"</formula>
    </cfRule>
    <cfRule type="expression" dxfId="329" priority="625">
      <formula>$H123="ImportantFini"</formula>
    </cfRule>
    <cfRule type="expression" dxfId="328" priority="630">
      <formula>$H123="Mandataire"</formula>
    </cfRule>
    <cfRule type="expression" dxfId="327" priority="628">
      <formula>$H123="Titre"</formula>
    </cfRule>
    <cfRule type="expression" dxfId="326" priority="627">
      <formula>$H123="Important"</formula>
    </cfRule>
  </conditionalFormatting>
  <conditionalFormatting sqref="B125">
    <cfRule type="expression" dxfId="325" priority="606">
      <formula>$H125="TitreFini"</formula>
    </cfRule>
    <cfRule type="expression" dxfId="324" priority="607">
      <formula>$H125="ImportantFini"</formula>
    </cfRule>
    <cfRule type="expression" dxfId="323" priority="608">
      <formula>$H125="MandataireFini"</formula>
    </cfRule>
    <cfRule type="expression" dxfId="322" priority="609">
      <formula>$H125="Important"</formula>
    </cfRule>
    <cfRule type="expression" dxfId="321" priority="610">
      <formula>$H125="Titre"</formula>
    </cfRule>
    <cfRule type="expression" dxfId="320" priority="612">
      <formula>$H125="Mandataire"</formula>
    </cfRule>
    <cfRule type="expression" dxfId="319" priority="611">
      <formula>$H125="Fini"</formula>
    </cfRule>
    <cfRule type="expression" dxfId="318" priority="613">
      <formula>$H125="Nouveau"</formula>
    </cfRule>
  </conditionalFormatting>
  <conditionalFormatting sqref="B127">
    <cfRule type="expression" dxfId="317" priority="595">
      <formula>$H127="Nouveau"</formula>
    </cfRule>
    <cfRule type="expression" dxfId="316" priority="594">
      <formula>$H127="Mandataire"</formula>
    </cfRule>
    <cfRule type="expression" dxfId="315" priority="591">
      <formula>$H127="Important"</formula>
    </cfRule>
    <cfRule type="expression" dxfId="314" priority="590">
      <formula>$H127="MandataireFini"</formula>
    </cfRule>
    <cfRule type="expression" dxfId="313" priority="589">
      <formula>$H127="ImportantFini"</formula>
    </cfRule>
    <cfRule type="expression" dxfId="312" priority="588">
      <formula>$H127="TitreFini"</formula>
    </cfRule>
    <cfRule type="expression" dxfId="311" priority="592">
      <formula>$H127="Titre"</formula>
    </cfRule>
    <cfRule type="expression" dxfId="310" priority="593">
      <formula>$H127="Fini"</formula>
    </cfRule>
  </conditionalFormatting>
  <conditionalFormatting sqref="B129">
    <cfRule type="expression" dxfId="309" priority="570">
      <formula>$H129="TitreFini"</formula>
    </cfRule>
    <cfRule type="expression" dxfId="308" priority="577">
      <formula>$H129="Nouveau"</formula>
    </cfRule>
    <cfRule type="expression" dxfId="307" priority="576">
      <formula>$H129="Mandataire"</formula>
    </cfRule>
    <cfRule type="expression" dxfId="306" priority="575">
      <formula>$H129="Fini"</formula>
    </cfRule>
    <cfRule type="expression" dxfId="305" priority="571">
      <formula>$H129="ImportantFini"</formula>
    </cfRule>
    <cfRule type="expression" dxfId="304" priority="572">
      <formula>$H129="MandataireFini"</formula>
    </cfRule>
    <cfRule type="expression" dxfId="303" priority="573">
      <formula>$H129="Important"</formula>
    </cfRule>
    <cfRule type="expression" dxfId="302" priority="574">
      <formula>$H129="Titre"</formula>
    </cfRule>
  </conditionalFormatting>
  <conditionalFormatting sqref="B131">
    <cfRule type="expression" dxfId="301" priority="557">
      <formula>$H131="Fini"</formula>
    </cfRule>
    <cfRule type="expression" dxfId="300" priority="553">
      <formula>$H131="ImportantFini"</formula>
    </cfRule>
    <cfRule type="expression" dxfId="299" priority="554">
      <formula>$H131="MandataireFini"</formula>
    </cfRule>
    <cfRule type="expression" dxfId="298" priority="555">
      <formula>$H131="Important"</formula>
    </cfRule>
    <cfRule type="expression" dxfId="297" priority="556">
      <formula>$H131="Titre"</formula>
    </cfRule>
    <cfRule type="expression" dxfId="296" priority="558">
      <formula>$H131="Mandataire"</formula>
    </cfRule>
    <cfRule type="expression" dxfId="295" priority="559">
      <formula>$H131="Nouveau"</formula>
    </cfRule>
    <cfRule type="expression" dxfId="294" priority="552">
      <formula>$H131="TitreFini"</formula>
    </cfRule>
  </conditionalFormatting>
  <conditionalFormatting sqref="B133">
    <cfRule type="expression" dxfId="293" priority="540">
      <formula>$H133="Mandataire"</formula>
    </cfRule>
    <cfRule type="expression" dxfId="292" priority="537">
      <formula>$H133="Important"</formula>
    </cfRule>
    <cfRule type="expression" dxfId="291" priority="536">
      <formula>$H133="MandataireFini"</formula>
    </cfRule>
    <cfRule type="expression" dxfId="290" priority="535">
      <formula>$H133="ImportantFini"</formula>
    </cfRule>
    <cfRule type="expression" dxfId="289" priority="534">
      <formula>$H133="TitreFini"</formula>
    </cfRule>
    <cfRule type="expression" dxfId="288" priority="539">
      <formula>$H133="Fini"</formula>
    </cfRule>
    <cfRule type="expression" dxfId="287" priority="538">
      <formula>$H133="Titre"</formula>
    </cfRule>
    <cfRule type="expression" dxfId="286" priority="541">
      <formula>$H133="Nouveau"</formula>
    </cfRule>
  </conditionalFormatting>
  <conditionalFormatting sqref="B4:C4">
    <cfRule type="expression" dxfId="285" priority="1522">
      <formula>$H4="TitreFini"</formula>
    </cfRule>
    <cfRule type="expression" dxfId="284" priority="1523">
      <formula>$H4="ImportantFini"</formula>
    </cfRule>
    <cfRule type="expression" dxfId="283" priority="1524">
      <formula>$H4="MandataireFini"</formula>
    </cfRule>
    <cfRule type="expression" dxfId="282" priority="1525">
      <formula>$H4="Important"</formula>
    </cfRule>
    <cfRule type="expression" dxfId="281" priority="1529">
      <formula>$H4="Nouveau"</formula>
    </cfRule>
    <cfRule type="expression" dxfId="280" priority="1527">
      <formula>$H4="Fini"</formula>
    </cfRule>
    <cfRule type="expression" dxfId="279" priority="1528">
      <formula>$H4="Mandataire"</formula>
    </cfRule>
    <cfRule type="expression" dxfId="278" priority="1526">
      <formula>$H4="Titre"</formula>
    </cfRule>
  </conditionalFormatting>
  <conditionalFormatting sqref="B24:G26">
    <cfRule type="expression" dxfId="277" priority="1160">
      <formula>$H24="Mandataire"</formula>
    </cfRule>
    <cfRule type="expression" dxfId="276" priority="1161">
      <formula>$H24="Nouveau"</formula>
    </cfRule>
    <cfRule type="expression" dxfId="275" priority="1159">
      <formula>$H24="Fini"</formula>
    </cfRule>
    <cfRule type="expression" dxfId="274" priority="1158">
      <formula>$H24="Titre"</formula>
    </cfRule>
    <cfRule type="expression" dxfId="273" priority="1157">
      <formula>$H24="Important"</formula>
    </cfRule>
    <cfRule type="expression" dxfId="272" priority="1156">
      <formula>$H24="MandataireFini"</formula>
    </cfRule>
  </conditionalFormatting>
  <conditionalFormatting sqref="B32:G32">
    <cfRule type="expression" dxfId="271" priority="887">
      <formula>$H32="TitreFini"</formula>
    </cfRule>
  </conditionalFormatting>
  <conditionalFormatting sqref="B33:G33">
    <cfRule type="expression" dxfId="270" priority="1546">
      <formula>$H33="TitreFini"</formula>
    </cfRule>
  </conditionalFormatting>
  <conditionalFormatting sqref="B45:G45">
    <cfRule type="expression" dxfId="269" priority="510">
      <formula>$H45="Important"</formula>
    </cfRule>
    <cfRule type="expression" dxfId="268" priority="511">
      <formula>$H45="Titre"</formula>
    </cfRule>
    <cfRule type="expression" dxfId="267" priority="512">
      <formula>$H45="Fini"</formula>
    </cfRule>
    <cfRule type="expression" dxfId="266" priority="514">
      <formula>$H45="Nouveau"</formula>
    </cfRule>
    <cfRule type="expression" dxfId="265" priority="513">
      <formula>$H45="Mandataire"</formula>
    </cfRule>
    <cfRule type="expression" dxfId="264" priority="507">
      <formula>$H45="TitreFini"</formula>
    </cfRule>
    <cfRule type="expression" dxfId="263" priority="508">
      <formula>$H45="ImportantFini"</formula>
    </cfRule>
    <cfRule type="expression" dxfId="262" priority="509">
      <formula>$H45="MandataireFini"</formula>
    </cfRule>
  </conditionalFormatting>
  <conditionalFormatting sqref="B85:G88">
    <cfRule type="expression" dxfId="261" priority="515">
      <formula>$H85="ImportantFini"</formula>
    </cfRule>
  </conditionalFormatting>
  <conditionalFormatting sqref="B97:G97">
    <cfRule type="expression" dxfId="260" priority="824">
      <formula>$H97="ImportantFini"</formula>
    </cfRule>
  </conditionalFormatting>
  <conditionalFormatting sqref="B100:G100">
    <cfRule type="expression" dxfId="259" priority="898">
      <formula>$H100="ImportantFini"</formula>
    </cfRule>
  </conditionalFormatting>
  <conditionalFormatting sqref="B106:G109">
    <cfRule type="expression" dxfId="258" priority="713">
      <formula>$H106="ImportantFini"</formula>
    </cfRule>
  </conditionalFormatting>
  <conditionalFormatting sqref="B112:G112">
    <cfRule type="expression" dxfId="257" priority="695">
      <formula>$H112="ImportantFini"</formula>
    </cfRule>
  </conditionalFormatting>
  <conditionalFormatting sqref="B115:G115">
    <cfRule type="expression" dxfId="256" priority="677">
      <formula>$H115="ImportantFini"</formula>
    </cfRule>
  </conditionalFormatting>
  <conditionalFormatting sqref="B118:G118">
    <cfRule type="expression" dxfId="255" priority="659">
      <formula>$H118="ImportantFini"</formula>
    </cfRule>
  </conditionalFormatting>
  <conditionalFormatting sqref="B121:G121">
    <cfRule type="expression" dxfId="254" priority="641">
      <formula>$H121="ImportantFini"</formula>
    </cfRule>
  </conditionalFormatting>
  <conditionalFormatting sqref="B123:G123">
    <cfRule type="expression" dxfId="253" priority="623">
      <formula>$H123="ImportantFini"</formula>
    </cfRule>
  </conditionalFormatting>
  <conditionalFormatting sqref="B125:G125">
    <cfRule type="expression" dxfId="252" priority="605">
      <formula>$H125="ImportantFini"</formula>
    </cfRule>
  </conditionalFormatting>
  <conditionalFormatting sqref="B127:G127">
    <cfRule type="expression" dxfId="251" priority="587">
      <formula>$H127="ImportantFini"</formula>
    </cfRule>
  </conditionalFormatting>
  <conditionalFormatting sqref="B129:G129">
    <cfRule type="expression" dxfId="250" priority="569">
      <formula>$H129="ImportantFini"</formula>
    </cfRule>
  </conditionalFormatting>
  <conditionalFormatting sqref="B131:G131">
    <cfRule type="expression" dxfId="249" priority="551">
      <formula>$H131="ImportantFini"</formula>
    </cfRule>
  </conditionalFormatting>
  <conditionalFormatting sqref="B133:G133">
    <cfRule type="expression" dxfId="248" priority="533">
      <formula>$H133="ImportantFini"</formula>
    </cfRule>
  </conditionalFormatting>
  <conditionalFormatting sqref="C17:C19">
    <cfRule type="expression" dxfId="247" priority="1478">
      <formula>$H17="Titre"</formula>
    </cfRule>
    <cfRule type="expression" dxfId="246" priority="1476">
      <formula>$H17="MandataireFini"</formula>
    </cfRule>
    <cfRule type="expression" dxfId="245" priority="1475">
      <formula>$H17="ImportantFini"</formula>
    </cfRule>
    <cfRule type="expression" dxfId="244" priority="1479">
      <formula>$H17="Fini"</formula>
    </cfRule>
    <cfRule type="expression" dxfId="243" priority="1474">
      <formula>$H17="TitreFini"</formula>
    </cfRule>
    <cfRule type="expression" dxfId="242" priority="1480">
      <formula>$H17="Mandataire"</formula>
    </cfRule>
    <cfRule type="expression" dxfId="241" priority="1481">
      <formula>$H17="Nouveau"</formula>
    </cfRule>
    <cfRule type="expression" dxfId="240" priority="1477">
      <formula>$H17="Important"</formula>
    </cfRule>
  </conditionalFormatting>
  <conditionalFormatting sqref="C29">
    <cfRule type="expression" dxfId="239" priority="1208">
      <formula>$H29="Mandataire"</formula>
    </cfRule>
    <cfRule type="expression" dxfId="238" priority="1209">
      <formula>$H29="Nouveau"</formula>
    </cfRule>
    <cfRule type="expression" dxfId="237" priority="1194">
      <formula>$H29="TitreFini"</formula>
    </cfRule>
    <cfRule type="expression" dxfId="236" priority="1195">
      <formula>$H29="ImportantFini"</formula>
    </cfRule>
    <cfRule type="expression" dxfId="235" priority="1204">
      <formula>$H29="MandataireFini"</formula>
    </cfRule>
    <cfRule type="expression" dxfId="234" priority="1205">
      <formula>$H29="Important"</formula>
    </cfRule>
    <cfRule type="expression" dxfId="233" priority="1206">
      <formula>$H29="Titre"</formula>
    </cfRule>
    <cfRule type="expression" dxfId="232" priority="1207">
      <formula>$H29="Fini"</formula>
    </cfRule>
  </conditionalFormatting>
  <conditionalFormatting sqref="C32:C33">
    <cfRule type="expression" dxfId="231" priority="1344">
      <formula>$H32="Mandataire"</formula>
    </cfRule>
    <cfRule type="expression" dxfId="230" priority="1343">
      <formula>$H32="Fini"</formula>
    </cfRule>
    <cfRule type="expression" dxfId="229" priority="1342">
      <formula>$H32="Titre"</formula>
    </cfRule>
    <cfRule type="expression" dxfId="228" priority="1341">
      <formula>$H32="Important"</formula>
    </cfRule>
    <cfRule type="expression" dxfId="227" priority="1340">
      <formula>$H32="MandataireFini"</formula>
    </cfRule>
    <cfRule type="expression" dxfId="226" priority="1339">
      <formula>$H32="ImportantFini"</formula>
    </cfRule>
    <cfRule type="expression" dxfId="225" priority="1345">
      <formula>$H32="Nouveau"</formula>
    </cfRule>
  </conditionalFormatting>
  <conditionalFormatting sqref="C35:C93">
    <cfRule type="expression" dxfId="224" priority="277">
      <formula>$H35="Mandataire"</formula>
    </cfRule>
  </conditionalFormatting>
  <conditionalFormatting sqref="C78">
    <cfRule type="expression" dxfId="223" priority="1667">
      <formula>$H78="ImportantFini"</formula>
    </cfRule>
    <cfRule type="expression" dxfId="222" priority="1673">
      <formula>$H78="Nouveau"</formula>
    </cfRule>
    <cfRule type="expression" dxfId="221" priority="1672">
      <formula>$H78="Mandataire"</formula>
    </cfRule>
    <cfRule type="expression" dxfId="220" priority="1671">
      <formula>$H78="Fini"</formula>
    </cfRule>
    <cfRule type="expression" dxfId="219" priority="1670">
      <formula>$H78="Titre"</formula>
    </cfRule>
    <cfRule type="expression" dxfId="218" priority="1669">
      <formula>$H78="Important"</formula>
    </cfRule>
    <cfRule type="expression" dxfId="217" priority="1668">
      <formula>$H78="MandataireFini"</formula>
    </cfRule>
  </conditionalFormatting>
  <conditionalFormatting sqref="C79:C80">
    <cfRule type="expression" dxfId="216" priority="1149">
      <formula>$H79="Important"</formula>
    </cfRule>
    <cfRule type="expression" dxfId="215" priority="1148">
      <formula>$H79="MandataireFini"</formula>
    </cfRule>
    <cfRule type="expression" dxfId="214" priority="1146">
      <formula>$H79="TitreFini"</formula>
    </cfRule>
    <cfRule type="expression" dxfId="213" priority="1151">
      <formula>$H79="Fini"</formula>
    </cfRule>
    <cfRule type="expression" dxfId="212" priority="1150">
      <formula>$H79="Titre"</formula>
    </cfRule>
    <cfRule type="expression" dxfId="211" priority="1152">
      <formula>$H79="Mandataire"</formula>
    </cfRule>
    <cfRule type="expression" dxfId="210" priority="1147">
      <formula>$H79="ImportantFini"</formula>
    </cfRule>
  </conditionalFormatting>
  <conditionalFormatting sqref="C82">
    <cfRule type="expression" dxfId="209" priority="276">
      <formula>$H82="Fini"</formula>
    </cfRule>
  </conditionalFormatting>
  <conditionalFormatting sqref="C94">
    <cfRule type="expression" dxfId="208" priority="807">
      <formula>$H94="TitreFini"</formula>
    </cfRule>
    <cfRule type="expression" dxfId="207" priority="809">
      <formula>$H94="MandataireFini"</formula>
    </cfRule>
    <cfRule type="expression" dxfId="206" priority="810">
      <formula>$H94="Important"</formula>
    </cfRule>
    <cfRule type="expression" dxfId="205" priority="811">
      <formula>$H94="Titre"</formula>
    </cfRule>
    <cfRule type="expression" dxfId="204" priority="812">
      <formula>$H94="Fini"</formula>
    </cfRule>
    <cfRule type="expression" dxfId="203" priority="813">
      <formula>$H94="Mandataire"</formula>
    </cfRule>
    <cfRule type="expression" dxfId="202" priority="814">
      <formula>$H94="Nouveau"</formula>
    </cfRule>
    <cfRule type="expression" dxfId="201" priority="808">
      <formula>$H94="ImportantFini"</formula>
    </cfRule>
  </conditionalFormatting>
  <conditionalFormatting sqref="C97">
    <cfRule type="expression" dxfId="200" priority="818">
      <formula>$H97="Important"</formula>
    </cfRule>
    <cfRule type="expression" dxfId="199" priority="819">
      <formula>$H97="Titre"</formula>
    </cfRule>
    <cfRule type="expression" dxfId="198" priority="820">
      <formula>$H97="Fini"</formula>
    </cfRule>
    <cfRule type="expression" dxfId="197" priority="821">
      <formula>$H97="Mandataire"</formula>
    </cfRule>
    <cfRule type="expression" dxfId="196" priority="822">
      <formula>$H97="Nouveau"</formula>
    </cfRule>
    <cfRule type="expression" dxfId="195" priority="817">
      <formula>$H97="MandataireFini"</formula>
    </cfRule>
    <cfRule type="expression" dxfId="194" priority="816">
      <formula>$H97="ImportantFini"</formula>
    </cfRule>
    <cfRule type="expression" dxfId="193" priority="815">
      <formula>$H97="TitreFini"</formula>
    </cfRule>
  </conditionalFormatting>
  <conditionalFormatting sqref="C100">
    <cfRule type="expression" dxfId="192" priority="1288">
      <formula>$H100="Mandataire"</formula>
    </cfRule>
    <cfRule type="expression" dxfId="191" priority="1285">
      <formula>$H100="Important"</formula>
    </cfRule>
    <cfRule type="expression" dxfId="190" priority="1286">
      <formula>$H100="Titre"</formula>
    </cfRule>
    <cfRule type="expression" dxfId="189" priority="1284">
      <formula>$H100="MandataireFini"</formula>
    </cfRule>
    <cfRule type="expression" dxfId="188" priority="1289">
      <formula>$H100="Nouveau"</formula>
    </cfRule>
  </conditionalFormatting>
  <conditionalFormatting sqref="C106">
    <cfRule type="expression" dxfId="187" priority="758">
      <formula>$H106="Nouveau"</formula>
    </cfRule>
    <cfRule type="expression" dxfId="186" priority="757">
      <formula>$H106="Mandataire"</formula>
    </cfRule>
    <cfRule type="expression" dxfId="185" priority="756">
      <formula>$H106="Fini"</formula>
    </cfRule>
    <cfRule type="expression" dxfId="184" priority="753">
      <formula>$H106="MandataireFini"</formula>
    </cfRule>
    <cfRule type="expression" dxfId="183" priority="754">
      <formula>$H106="Important"</formula>
    </cfRule>
    <cfRule type="expression" dxfId="182" priority="752">
      <formula>$H106="ImportantFini"</formula>
    </cfRule>
    <cfRule type="expression" dxfId="181" priority="751">
      <formula>$H106="TitreFini"</formula>
    </cfRule>
    <cfRule type="expression" dxfId="180" priority="755">
      <formula>$H106="Titre"</formula>
    </cfRule>
  </conditionalFormatting>
  <conditionalFormatting sqref="C112">
    <cfRule type="expression" dxfId="179" priority="706">
      <formula>$H112="MandataireFini"</formula>
    </cfRule>
    <cfRule type="expression" dxfId="178" priority="711">
      <formula>$H112="Nouveau"</formula>
    </cfRule>
    <cfRule type="expression" dxfId="177" priority="710">
      <formula>$H112="Mandataire"</formula>
    </cfRule>
    <cfRule type="expression" dxfId="176" priority="709">
      <formula>$H112="Fini"</formula>
    </cfRule>
    <cfRule type="expression" dxfId="175" priority="708">
      <formula>$H112="Titre"</formula>
    </cfRule>
    <cfRule type="expression" dxfId="174" priority="707">
      <formula>$H112="Important"</formula>
    </cfRule>
    <cfRule type="expression" dxfId="173" priority="705">
      <formula>$H112="ImportantFini"</formula>
    </cfRule>
    <cfRule type="expression" dxfId="172" priority="704">
      <formula>$H112="TitreFini"</formula>
    </cfRule>
  </conditionalFormatting>
  <conditionalFormatting sqref="C115">
    <cfRule type="expression" dxfId="171" priority="692">
      <formula>$H115="Mandataire"</formula>
    </cfRule>
    <cfRule type="expression" dxfId="170" priority="691">
      <formula>$H115="Fini"</formula>
    </cfRule>
    <cfRule type="expression" dxfId="169" priority="690">
      <formula>$H115="Titre"</formula>
    </cfRule>
    <cfRule type="expression" dxfId="168" priority="689">
      <formula>$H115="Important"</formula>
    </cfRule>
    <cfRule type="expression" dxfId="167" priority="688">
      <formula>$H115="MandataireFini"</formula>
    </cfRule>
    <cfRule type="expression" dxfId="166" priority="687">
      <formula>$H115="ImportantFini"</formula>
    </cfRule>
    <cfRule type="expression" dxfId="165" priority="686">
      <formula>$H115="TitreFini"</formula>
    </cfRule>
    <cfRule type="expression" dxfId="164" priority="693">
      <formula>$H115="Nouveau"</formula>
    </cfRule>
  </conditionalFormatting>
  <conditionalFormatting sqref="C116:C117">
    <cfRule type="expression" dxfId="163" priority="329">
      <formula>$H116="Important"</formula>
    </cfRule>
    <cfRule type="expression" dxfId="162" priority="328">
      <formula>$H116="MandataireFini"</formula>
    </cfRule>
    <cfRule type="expression" dxfId="161" priority="330">
      <formula>$H116="Titre"</formula>
    </cfRule>
    <cfRule type="expression" dxfId="160" priority="326">
      <formula>$H116="TitreFini"</formula>
    </cfRule>
    <cfRule type="expression" dxfId="159" priority="327">
      <formula>$H116="ImportantFini"</formula>
    </cfRule>
    <cfRule type="expression" dxfId="158" priority="332">
      <formula>$H116="Mandataire"</formula>
    </cfRule>
    <cfRule type="expression" dxfId="157" priority="331">
      <formula>$H116="Fini"</formula>
    </cfRule>
    <cfRule type="expression" dxfId="156" priority="333">
      <formula>$H116="Nouveau"</formula>
    </cfRule>
  </conditionalFormatting>
  <conditionalFormatting sqref="C118">
    <cfRule type="expression" dxfId="155" priority="668">
      <formula>$H118="TitreFini"</formula>
    </cfRule>
    <cfRule type="expression" dxfId="154" priority="669">
      <formula>$H118="ImportantFini"</formula>
    </cfRule>
    <cfRule type="expression" dxfId="153" priority="670">
      <formula>$H118="MandataireFini"</formula>
    </cfRule>
    <cfRule type="expression" dxfId="152" priority="671">
      <formula>$H118="Important"</formula>
    </cfRule>
    <cfRule type="expression" dxfId="151" priority="673">
      <formula>$H118="Fini"</formula>
    </cfRule>
    <cfRule type="expression" dxfId="150" priority="674">
      <formula>$H118="Mandataire"</formula>
    </cfRule>
    <cfRule type="expression" dxfId="149" priority="675">
      <formula>$H118="Nouveau"</formula>
    </cfRule>
    <cfRule type="expression" dxfId="148" priority="672">
      <formula>$H118="Titre"</formula>
    </cfRule>
  </conditionalFormatting>
  <conditionalFormatting sqref="C121">
    <cfRule type="expression" dxfId="147" priority="656">
      <formula>$H121="Mandataire"</formula>
    </cfRule>
    <cfRule type="expression" dxfId="146" priority="657">
      <formula>$H121="Nouveau"</formula>
    </cfRule>
    <cfRule type="expression" dxfId="145" priority="655">
      <formula>$H121="Fini"</formula>
    </cfRule>
    <cfRule type="expression" dxfId="144" priority="654">
      <formula>$H121="Titre"</formula>
    </cfRule>
    <cfRule type="expression" dxfId="143" priority="652">
      <formula>$H121="MandataireFini"</formula>
    </cfRule>
    <cfRule type="expression" dxfId="142" priority="651">
      <formula>$H121="ImportantFini"</formula>
    </cfRule>
    <cfRule type="expression" dxfId="141" priority="650">
      <formula>$H121="TitreFini"</formula>
    </cfRule>
    <cfRule type="expression" dxfId="140" priority="653">
      <formula>$H121="Important"</formula>
    </cfRule>
  </conditionalFormatting>
  <conditionalFormatting sqref="C122">
    <cfRule type="expression" dxfId="139" priority="267">
      <formula>$H122="TitreFini"</formula>
    </cfRule>
    <cfRule type="expression" dxfId="138" priority="268">
      <formula>$H122="ImportantFini"</formula>
    </cfRule>
    <cfRule type="expression" dxfId="137" priority="269">
      <formula>$H122="MandataireFini"</formula>
    </cfRule>
    <cfRule type="expression" dxfId="136" priority="270">
      <formula>$H122="Important"</formula>
    </cfRule>
    <cfRule type="expression" dxfId="135" priority="271">
      <formula>$H122="Titre"</formula>
    </cfRule>
    <cfRule type="expression" dxfId="134" priority="272">
      <formula>$H122="Fini"</formula>
    </cfRule>
    <cfRule type="expression" dxfId="133" priority="273">
      <formula>$H122="Mandataire"</formula>
    </cfRule>
    <cfRule type="expression" dxfId="132" priority="274">
      <formula>$H122="Nouveau"</formula>
    </cfRule>
  </conditionalFormatting>
  <conditionalFormatting sqref="C123:C124">
    <cfRule type="expression" dxfId="131" priority="637">
      <formula>$H123="Fini"</formula>
    </cfRule>
    <cfRule type="expression" dxfId="130" priority="633">
      <formula>$H123="ImportantFini"</formula>
    </cfRule>
    <cfRule type="expression" dxfId="129" priority="632">
      <formula>$H123="TitreFini"</formula>
    </cfRule>
    <cfRule type="expression" dxfId="128" priority="634">
      <formula>$H123="MandataireFini"</formula>
    </cfRule>
    <cfRule type="expression" dxfId="127" priority="635">
      <formula>$H123="Important"</formula>
    </cfRule>
    <cfRule type="expression" dxfId="126" priority="636">
      <formula>$H123="Titre"</formula>
    </cfRule>
    <cfRule type="expression" dxfId="125" priority="638">
      <formula>$H123="Mandataire"</formula>
    </cfRule>
    <cfRule type="expression" dxfId="124" priority="639">
      <formula>$H123="Nouveau"</formula>
    </cfRule>
  </conditionalFormatting>
  <conditionalFormatting sqref="C125:C126">
    <cfRule type="expression" dxfId="123" priority="616">
      <formula>$H125="MandataireFini"</formula>
    </cfRule>
    <cfRule type="expression" dxfId="122" priority="617">
      <formula>$H125="Important"</formula>
    </cfRule>
    <cfRule type="expression" dxfId="121" priority="619">
      <formula>$H125="Fini"</formula>
    </cfRule>
    <cfRule type="expression" dxfId="120" priority="620">
      <formula>$H125="Mandataire"</formula>
    </cfRule>
    <cfRule type="expression" dxfId="119" priority="621">
      <formula>$H125="Nouveau"</formula>
    </cfRule>
    <cfRule type="expression" dxfId="118" priority="618">
      <formula>$H125="Titre"</formula>
    </cfRule>
    <cfRule type="expression" dxfId="117" priority="614">
      <formula>$H125="TitreFini"</formula>
    </cfRule>
    <cfRule type="expression" dxfId="116" priority="615">
      <formula>$H125="ImportantFini"</formula>
    </cfRule>
  </conditionalFormatting>
  <conditionalFormatting sqref="C127:C128">
    <cfRule type="expression" dxfId="115" priority="603">
      <formula>$H127="Nouveau"</formula>
    </cfRule>
    <cfRule type="expression" dxfId="114" priority="599">
      <formula>$H127="Important"</formula>
    </cfRule>
    <cfRule type="expression" dxfId="113" priority="598">
      <formula>$H127="MandataireFini"</formula>
    </cfRule>
    <cfRule type="expression" dxfId="112" priority="602">
      <formula>$H127="Mandataire"</formula>
    </cfRule>
    <cfRule type="expression" dxfId="111" priority="601">
      <formula>$H127="Fini"</formula>
    </cfRule>
    <cfRule type="expression" dxfId="110" priority="600">
      <formula>$H127="Titre"</formula>
    </cfRule>
    <cfRule type="expression" dxfId="109" priority="596">
      <formula>$H127="TitreFini"</formula>
    </cfRule>
    <cfRule type="expression" dxfId="108" priority="597">
      <formula>$H127="ImportantFini"</formula>
    </cfRule>
  </conditionalFormatting>
  <conditionalFormatting sqref="C129:C130">
    <cfRule type="expression" dxfId="107" priority="583">
      <formula>$H129="Fini"</formula>
    </cfRule>
    <cfRule type="expression" dxfId="106" priority="584">
      <formula>$H129="Mandataire"</formula>
    </cfRule>
    <cfRule type="expression" dxfId="105" priority="585">
      <formula>$H129="Nouveau"</formula>
    </cfRule>
    <cfRule type="expression" dxfId="104" priority="578">
      <formula>$H129="TitreFini"</formula>
    </cfRule>
    <cfRule type="expression" dxfId="103" priority="579">
      <formula>$H129="ImportantFini"</formula>
    </cfRule>
    <cfRule type="expression" dxfId="102" priority="580">
      <formula>$H129="MandataireFini"</formula>
    </cfRule>
    <cfRule type="expression" dxfId="101" priority="581">
      <formula>$H129="Important"</formula>
    </cfRule>
    <cfRule type="expression" dxfId="100" priority="582">
      <formula>$H129="Titre"</formula>
    </cfRule>
  </conditionalFormatting>
  <conditionalFormatting sqref="C131:C132">
    <cfRule type="expression" dxfId="99" priority="567">
      <formula>$H131="Nouveau"</formula>
    </cfRule>
    <cfRule type="expression" dxfId="98" priority="564">
      <formula>$H131="Titre"</formula>
    </cfRule>
    <cfRule type="expression" dxfId="97" priority="562">
      <formula>$H131="MandataireFini"</formula>
    </cfRule>
    <cfRule type="expression" dxfId="96" priority="563">
      <formula>$H131="Important"</formula>
    </cfRule>
    <cfRule type="expression" dxfId="95" priority="566">
      <formula>$H131="Mandataire"</formula>
    </cfRule>
    <cfRule type="expression" dxfId="94" priority="561">
      <formula>$H131="ImportantFini"</formula>
    </cfRule>
    <cfRule type="expression" dxfId="93" priority="560">
      <formula>$H131="TitreFini"</formula>
    </cfRule>
    <cfRule type="expression" dxfId="92" priority="565">
      <formula>$H131="Fini"</formula>
    </cfRule>
  </conditionalFormatting>
  <conditionalFormatting sqref="C133:C134">
    <cfRule type="expression" dxfId="91" priority="544">
      <formula>$H133="MandataireFini"</formula>
    </cfRule>
    <cfRule type="expression" dxfId="90" priority="545">
      <formula>$H133="Important"</formula>
    </cfRule>
    <cfRule type="expression" dxfId="89" priority="542">
      <formula>$H133="TitreFini"</formula>
    </cfRule>
    <cfRule type="expression" dxfId="88" priority="543">
      <formula>$H133="ImportantFini"</formula>
    </cfRule>
    <cfRule type="expression" dxfId="87" priority="549">
      <formula>$H133="Nouveau"</formula>
    </cfRule>
    <cfRule type="expression" dxfId="86" priority="548">
      <formula>$H133="Mandataire"</formula>
    </cfRule>
    <cfRule type="expression" dxfId="85" priority="547">
      <formula>$H133="Fini"</formula>
    </cfRule>
    <cfRule type="expression" dxfId="84" priority="546">
      <formula>$H133="Titre"</formula>
    </cfRule>
  </conditionalFormatting>
  <conditionalFormatting sqref="C16:F16 B32:G32 C94:C100 B16:B19 B21:B22 A23:G23 A27:F27 A28:E28 A30:G31 A16 F17 D17:E19 G18:G19 D29:G29 B35:G35 B38:G38 B41:G41 D49:E49 D78:E78 F104:G105">
    <cfRule type="expression" dxfId="83" priority="891">
      <formula>$H16="Titre"</formula>
    </cfRule>
  </conditionalFormatting>
  <conditionalFormatting sqref="C16:F16 C94:C100 B16:B19 B21:B22 A16 F17 D17:E19 G18:G19 A23:G23 A27:F27 A28:E28 D29:G29 A30:G31 B32:G32 B35:G35 B38:G38 B41:G41 D49:E49 D78:E78 F104:G105">
    <cfRule type="expression" dxfId="82" priority="894">
      <formula>$H16="Nouveau"</formula>
    </cfRule>
  </conditionalFormatting>
  <conditionalFormatting sqref="C16:F16">
    <cfRule type="expression" dxfId="81" priority="888">
      <formula>$H16="ImportantFini"</formula>
    </cfRule>
    <cfRule type="expression" dxfId="80" priority="889">
      <formula>$H16="MandataireFini"</formula>
    </cfRule>
    <cfRule type="expression" dxfId="79" priority="890">
      <formula>$H16="Important"</formula>
    </cfRule>
  </conditionalFormatting>
  <conditionalFormatting sqref="C21:G22 A79 C35:C93 C113:C114">
    <cfRule type="expression" dxfId="78" priority="1246">
      <formula>$H21="Titre"</formula>
    </cfRule>
    <cfRule type="expression" dxfId="77" priority="1249">
      <formula>$H21="Nouveau"</formula>
    </cfRule>
  </conditionalFormatting>
  <conditionalFormatting sqref="C21:G22 C35:C93 A79 C113:C114">
    <cfRule type="expression" dxfId="76" priority="1247">
      <formula>$H21="Fini"</formula>
    </cfRule>
  </conditionalFormatting>
  <conditionalFormatting sqref="C21:G22">
    <cfRule type="expression" dxfId="75" priority="1244">
      <formula>$H21="MandataireFini"</formula>
    </cfRule>
    <cfRule type="expression" dxfId="74" priority="1245">
      <formula>$H21="Important"</formula>
    </cfRule>
    <cfRule type="expression" dxfId="73" priority="1248">
      <formula>$H21="Mandataire"</formula>
    </cfRule>
  </conditionalFormatting>
  <conditionalFormatting sqref="C34:G34">
    <cfRule type="expression" dxfId="72" priority="494">
      <formula>$H34="ImportantFini"</formula>
    </cfRule>
    <cfRule type="expression" dxfId="71" priority="493">
      <formula>$H34="TitreFini"</formula>
    </cfRule>
    <cfRule type="expression" dxfId="70" priority="498">
      <formula>$H34="Fini"</formula>
    </cfRule>
    <cfRule type="expression" dxfId="69" priority="499">
      <formula>$H34="Mandataire"</formula>
    </cfRule>
    <cfRule type="expression" dxfId="68" priority="500">
      <formula>$H34="Nouveau"</formula>
    </cfRule>
    <cfRule type="expression" dxfId="67" priority="496">
      <formula>$H34="Important"</formula>
    </cfRule>
    <cfRule type="expression" dxfId="66" priority="495">
      <formula>$H34="MandataireFini"</formula>
    </cfRule>
    <cfRule type="expression" dxfId="65" priority="497">
      <formula>$H34="Titre"</formula>
    </cfRule>
  </conditionalFormatting>
  <conditionalFormatting sqref="D42:D44">
    <cfRule type="expression" dxfId="64" priority="924">
      <formula>$H42="Mandataire"</formula>
    </cfRule>
    <cfRule type="expression" dxfId="63" priority="923">
      <formula>$H42="Fini"</formula>
    </cfRule>
    <cfRule type="expression" dxfId="62" priority="925">
      <formula>$H42="Nouveau"</formula>
    </cfRule>
    <cfRule type="expression" dxfId="61" priority="913">
      <formula>$H42="Important"</formula>
    </cfRule>
    <cfRule type="expression" dxfId="60" priority="922">
      <formula>$H42="Titre"</formula>
    </cfRule>
    <cfRule type="expression" dxfId="59" priority="910">
      <formula>$H42="TitreFini"</formula>
    </cfRule>
    <cfRule type="expression" dxfId="58" priority="912">
      <formula>$H42="MandataireFini"</formula>
    </cfRule>
    <cfRule type="expression" dxfId="57" priority="921">
      <formula>$H42="Important"</formula>
    </cfRule>
    <cfRule type="expression" dxfId="56" priority="920">
      <formula>$H42="MandataireFini"</formula>
    </cfRule>
    <cfRule type="expression" dxfId="55" priority="919">
      <formula>$H42="ImportantFini"</formula>
    </cfRule>
    <cfRule type="expression" dxfId="54" priority="918">
      <formula>$H42="TitreFini"</formula>
    </cfRule>
    <cfRule type="expression" dxfId="53" priority="917">
      <formula>$H42="Nouveau"</formula>
    </cfRule>
    <cfRule type="expression" dxfId="52" priority="916">
      <formula>$H42="Mandataire"</formula>
    </cfRule>
    <cfRule type="expression" dxfId="51" priority="914">
      <formula>$H42="Titre"</formula>
    </cfRule>
    <cfRule type="expression" dxfId="50" priority="915">
      <formula>$H42="Fini"</formula>
    </cfRule>
    <cfRule type="expression" dxfId="49" priority="911">
      <formula>$H42="ImportantFini"</formula>
    </cfRule>
  </conditionalFormatting>
  <conditionalFormatting sqref="D46:D48 B100">
    <cfRule type="expression" dxfId="48" priority="792">
      <formula>$H46="ImportantFini"</formula>
    </cfRule>
    <cfRule type="expression" dxfId="47" priority="1024">
      <formula>$H46="ImportantFini"</formula>
    </cfRule>
    <cfRule type="expression" dxfId="46" priority="794">
      <formula>$H46="Important"</formula>
    </cfRule>
    <cfRule type="expression" dxfId="45" priority="795">
      <formula>$H46="Titre"</formula>
    </cfRule>
    <cfRule type="expression" dxfId="44" priority="796">
      <formula>$H46="Fini"</formula>
    </cfRule>
    <cfRule type="expression" dxfId="43" priority="797">
      <formula>$H46="Mandataire"</formula>
    </cfRule>
    <cfRule type="expression" dxfId="42" priority="798">
      <formula>$H46="Nouveau"</formula>
    </cfRule>
    <cfRule type="expression" dxfId="41" priority="793">
      <formula>$H46="MandataireFini"</formula>
    </cfRule>
    <cfRule type="expression" dxfId="40" priority="1030">
      <formula>$H46="Nouveau"</formula>
    </cfRule>
    <cfRule type="expression" dxfId="39" priority="1029">
      <formula>$H46="Mandataire"</formula>
    </cfRule>
    <cfRule type="expression" dxfId="38" priority="1028">
      <formula>$H46="Fini"</formula>
    </cfRule>
    <cfRule type="expression" dxfId="37" priority="1027">
      <formula>$H46="Titre"</formula>
    </cfRule>
    <cfRule type="expression" dxfId="36" priority="1026">
      <formula>$H46="Important"</formula>
    </cfRule>
    <cfRule type="expression" dxfId="35" priority="1025">
      <formula>$H46="MandataireFini"</formula>
    </cfRule>
    <cfRule type="expression" dxfId="34" priority="1023">
      <formula>$H46="TitreFini"</formula>
    </cfRule>
    <cfRule type="expression" dxfId="33" priority="791">
      <formula>$H46="TitreFini"</formula>
    </cfRule>
  </conditionalFormatting>
  <conditionalFormatting sqref="E104:E105">
    <cfRule type="expression" dxfId="32" priority="1014">
      <formula>$H104="ImportantFini"</formula>
    </cfRule>
    <cfRule type="expression" dxfId="31" priority="1013">
      <formula>$H104="TitreFini"</formula>
    </cfRule>
  </conditionalFormatting>
  <conditionalFormatting sqref="E107:E108">
    <cfRule type="expression" dxfId="30" priority="759">
      <formula>$H107="TitreFini"</formula>
    </cfRule>
    <cfRule type="expression" dxfId="29" priority="760">
      <formula>$H107="ImportantFini"</formula>
    </cfRule>
  </conditionalFormatting>
  <conditionalFormatting sqref="F107:G108">
    <cfRule type="expression" dxfId="28" priority="761">
      <formula>$H107="TitreFini"</formula>
    </cfRule>
    <cfRule type="expression" dxfId="27" priority="768">
      <formula>$H107="Nouveau"</formula>
    </cfRule>
    <cfRule type="expression" dxfId="26" priority="766">
      <formula>$H107="Fini"</formula>
    </cfRule>
    <cfRule type="expression" dxfId="25" priority="765">
      <formula>$H107="Titre"</formula>
    </cfRule>
    <cfRule type="expression" dxfId="24" priority="764">
      <formula>$H107="Important"</formula>
    </cfRule>
    <cfRule type="expression" dxfId="23" priority="767">
      <formula>$H107="Mandataire"</formula>
    </cfRule>
    <cfRule type="expression" dxfId="22" priority="763">
      <formula>$H107="MandataireFini"</formula>
    </cfRule>
    <cfRule type="expression" dxfId="21" priority="762">
      <formula>$H107="ImportantFini"</formula>
    </cfRule>
  </conditionalFormatting>
  <conditionalFormatting sqref="G28">
    <cfRule type="expression" dxfId="20" priority="7962">
      <formula>$H28="TitreFini"</formula>
    </cfRule>
    <cfRule type="expression" dxfId="19" priority="7963">
      <formula>$H28="ImportantFini"</formula>
    </cfRule>
    <cfRule type="expression" dxfId="18" priority="7964">
      <formula>$H28="MandataireFini"</formula>
    </cfRule>
    <cfRule type="expression" dxfId="17" priority="7965">
      <formula>$H28="Important"</formula>
    </cfRule>
    <cfRule type="expression" dxfId="16" priority="7966">
      <formula>$H28="Titre"</formula>
    </cfRule>
    <cfRule type="expression" dxfId="15" priority="7967">
      <formula>$H28="Fini"</formula>
    </cfRule>
    <cfRule type="expression" dxfId="14" priority="7968">
      <formula>$H28="Mandataire"</formula>
    </cfRule>
    <cfRule type="expression" dxfId="13" priority="7969">
      <formula>$H28="Nouveau"</formula>
    </cfRule>
    <cfRule type="expression" dxfId="12" priority="7978">
      <formula>$H27="TitreFini"</formula>
    </cfRule>
    <cfRule type="expression" dxfId="11" priority="7979">
      <formula>$H27="ImportantFini"</formula>
    </cfRule>
    <cfRule type="expression" dxfId="10" priority="7980">
      <formula>$H27="MandataireFini"</formula>
    </cfRule>
    <cfRule type="expression" dxfId="9" priority="7981">
      <formula>$H27="Important"</formula>
    </cfRule>
    <cfRule type="expression" dxfId="8" priority="7982">
      <formula>$H27="Titre"</formula>
    </cfRule>
    <cfRule type="expression" dxfId="7" priority="7983">
      <formula>$H27="Fini"</formula>
    </cfRule>
    <cfRule type="expression" dxfId="6" priority="7984">
      <formula>$H27="Mandataire"</formula>
    </cfRule>
    <cfRule type="expression" dxfId="5" priority="7985">
      <formula>$H27="Nouveau"</formula>
    </cfRule>
  </conditionalFormatting>
  <conditionalFormatting sqref="G122">
    <cfRule type="expression" dxfId="4" priority="265">
      <formula>$H122="ImportantFini"</formula>
    </cfRule>
  </conditionalFormatting>
  <dataValidations count="1">
    <dataValidation type="list" allowBlank="1" showInputMessage="1" showErrorMessage="1" sqref="H2:H159" xr:uid="{00000000-0002-0000-0200-000000000000}">
      <formula1>Style</formula1>
    </dataValidation>
  </dataValidations>
  <pageMargins left="0.70866141732283472" right="0.70866141732283472" top="0.74803149606299213" bottom="0.74803149606299213" header="0.31496062992125984" footer="0.31496062992125984"/>
  <pageSetup paperSize="9" scale="89" fitToHeight="0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02C29-E2FB-4B3D-9913-09E4FB685D4C}">
  <dimension ref="A1:B12"/>
  <sheetViews>
    <sheetView workbookViewId="0">
      <selection activeCell="B12" sqref="B12"/>
    </sheetView>
  </sheetViews>
  <sheetFormatPr defaultColWidth="11.42578125" defaultRowHeight="12" x14ac:dyDescent="0.2"/>
  <cols>
    <col min="1" max="16384" width="11.42578125" style="1"/>
  </cols>
  <sheetData>
    <row r="1" spans="1:2" ht="12" customHeight="1" x14ac:dyDescent="0.2">
      <c r="A1" s="1" t="s">
        <v>0</v>
      </c>
      <c r="B1" s="1">
        <v>1</v>
      </c>
    </row>
    <row r="2" spans="1:2" ht="12" customHeight="1" x14ac:dyDescent="0.2">
      <c r="A2" s="1" t="s">
        <v>172</v>
      </c>
      <c r="B2" s="1">
        <v>1</v>
      </c>
    </row>
    <row r="3" spans="1:2" ht="12" customHeight="1" x14ac:dyDescent="0.2">
      <c r="A3" s="1" t="s">
        <v>173</v>
      </c>
      <c r="B3" s="1">
        <v>2</v>
      </c>
    </row>
    <row r="4" spans="1:2" ht="12" customHeight="1" x14ac:dyDescent="0.2">
      <c r="A4" s="1" t="s">
        <v>174</v>
      </c>
      <c r="B4" s="1">
        <v>2</v>
      </c>
    </row>
    <row r="5" spans="1:2" ht="12" customHeight="1" x14ac:dyDescent="0.2">
      <c r="A5" s="1" t="s">
        <v>175</v>
      </c>
      <c r="B5" s="1">
        <v>3</v>
      </c>
    </row>
    <row r="6" spans="1:2" ht="12" customHeight="1" x14ac:dyDescent="0.2">
      <c r="A6" s="1" t="s">
        <v>176</v>
      </c>
      <c r="B6" s="1">
        <v>3</v>
      </c>
    </row>
    <row r="7" spans="1:2" ht="12" customHeight="1" x14ac:dyDescent="0.2">
      <c r="A7" s="1" t="s">
        <v>7</v>
      </c>
      <c r="B7" s="1">
        <v>4</v>
      </c>
    </row>
    <row r="8" spans="1:2" ht="12" customHeight="1" x14ac:dyDescent="0.2">
      <c r="A8" s="1" t="s">
        <v>177</v>
      </c>
      <c r="B8" s="1">
        <v>4</v>
      </c>
    </row>
    <row r="9" spans="1:2" ht="12" customHeight="1" x14ac:dyDescent="0.2">
      <c r="A9" s="1" t="s">
        <v>178</v>
      </c>
      <c r="B9" s="1">
        <v>4</v>
      </c>
    </row>
    <row r="10" spans="1:2" ht="12" customHeight="1" x14ac:dyDescent="0.2">
      <c r="A10" s="1" t="s">
        <v>10</v>
      </c>
      <c r="B10" s="1">
        <v>4</v>
      </c>
    </row>
    <row r="11" spans="1:2" ht="12" customHeight="1" x14ac:dyDescent="0.2">
      <c r="A11" s="1" t="s">
        <v>179</v>
      </c>
      <c r="B11" s="1">
        <v>4</v>
      </c>
    </row>
    <row r="12" spans="1:2" ht="12" customHeight="1" x14ac:dyDescent="0.2"/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6"/>
  <sheetViews>
    <sheetView zoomScaleNormal="100" workbookViewId="0">
      <selection activeCell="C13" sqref="C13:C14"/>
    </sheetView>
  </sheetViews>
  <sheetFormatPr defaultColWidth="11.42578125" defaultRowHeight="14.25" x14ac:dyDescent="0.3"/>
  <cols>
    <col min="1" max="1" width="18.28515625" customWidth="1"/>
  </cols>
  <sheetData>
    <row r="1" spans="1:1" x14ac:dyDescent="0.3">
      <c r="A1" t="s">
        <v>2</v>
      </c>
    </row>
    <row r="3" spans="1:1" x14ac:dyDescent="0.3">
      <c r="A3" t="s">
        <v>3</v>
      </c>
    </row>
    <row r="4" spans="1:1" x14ac:dyDescent="0.3">
      <c r="A4" t="s">
        <v>4</v>
      </c>
    </row>
    <row r="5" spans="1:1" x14ac:dyDescent="0.3">
      <c r="A5" t="s">
        <v>5</v>
      </c>
    </row>
    <row r="7" spans="1:1" x14ac:dyDescent="0.3">
      <c r="A7" t="s">
        <v>12</v>
      </c>
    </row>
    <row r="9" spans="1:1" x14ac:dyDescent="0.3">
      <c r="A9" t="s">
        <v>7</v>
      </c>
    </row>
    <row r="10" spans="1:1" x14ac:dyDescent="0.3">
      <c r="A10" t="s">
        <v>8</v>
      </c>
    </row>
    <row r="11" spans="1:1" x14ac:dyDescent="0.3">
      <c r="A11" t="s">
        <v>0</v>
      </c>
    </row>
    <row r="12" spans="1:1" x14ac:dyDescent="0.3">
      <c r="A12" t="s">
        <v>9</v>
      </c>
    </row>
    <row r="13" spans="1:1" x14ac:dyDescent="0.3">
      <c r="A13" t="s">
        <v>10</v>
      </c>
    </row>
    <row r="14" spans="1:1" x14ac:dyDescent="0.3">
      <c r="A14" t="s">
        <v>18</v>
      </c>
    </row>
    <row r="15" spans="1:1" x14ac:dyDescent="0.3">
      <c r="A15" t="s">
        <v>19</v>
      </c>
    </row>
    <row r="16" spans="1:1" x14ac:dyDescent="0.3">
      <c r="A16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Intervenant</vt:lpstr>
      <vt:lpstr>Généralité</vt:lpstr>
      <vt:lpstr>PV</vt:lpstr>
      <vt:lpstr>Liste</vt:lpstr>
      <vt:lpstr>Base</vt:lpstr>
      <vt:lpstr>Présence</vt:lpstr>
      <vt:lpstr>Base!Print_Area</vt:lpstr>
      <vt:lpstr>Généralité!Print_Area</vt:lpstr>
      <vt:lpstr>Intervenant!Print_Area</vt:lpstr>
      <vt:lpstr>PV!Print_Area</vt:lpstr>
      <vt:lpstr>Généralité!Print_Titles</vt:lpstr>
      <vt:lpstr>PV!Print_Titles</vt:lpstr>
      <vt:lpstr>Style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2025-04-14T12:41:42Z</dcterms:created>
  <dcterms:modified xsi:type="dcterms:W3CDTF">2025-04-14T12:42:08Z</dcterms:modified>
</cp:coreProperties>
</file>