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filterPrivacy="1" defaultThemeVersion="202300"/>
  <xr:revisionPtr revIDLastSave="0" documentId="13_ncr:1_{EE9A8B38-2559-47D5-87D1-0A616FBCED17}" xr6:coauthVersionLast="47" xr6:coauthVersionMax="47" xr10:uidLastSave="{00000000-0000-0000-0000-000000000000}"/>
  <bookViews>
    <workbookView xWindow="-19320" yWindow="735" windowWidth="19440" windowHeight="15000" xr2:uid="{2458D0F5-8E3F-4C28-9D80-7CF635C78C0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8" i="1" l="1"/>
  <c r="F27" i="1"/>
  <c r="F29" i="1"/>
  <c r="F26" i="1"/>
  <c r="E13" i="1"/>
  <c r="E15" i="1" s="1"/>
  <c r="G15" i="1" s="1" a="1"/>
  <c r="G15" i="1" s="1"/>
  <c r="D26" i="1" s="1"/>
  <c r="E27" i="1"/>
  <c r="D27" i="1"/>
  <c r="E5" i="1"/>
  <c r="E8" i="1" s="1"/>
  <c r="G9" i="1" s="1" a="1"/>
  <c r="G9" i="1" s="1"/>
  <c r="E28" i="1" s="1"/>
  <c r="E2" i="1"/>
  <c r="E3" i="1" s="1"/>
  <c r="G5" i="1" l="1" a="1"/>
  <c r="G5" i="1" s="1"/>
  <c r="G6" i="1" a="1"/>
  <c r="G6" i="1" s="1"/>
  <c r="G16" i="1" a="1"/>
  <c r="G16" i="1" s="1"/>
  <c r="E26" i="1" s="1"/>
  <c r="E18" i="1"/>
  <c r="G8" i="1" a="1"/>
  <c r="G8" i="1" s="1"/>
  <c r="D28" i="1" s="1"/>
  <c r="G19" i="1" l="1" a="1"/>
  <c r="G19" i="1" s="1"/>
  <c r="E29" i="1" s="1"/>
  <c r="G18" i="1" a="1"/>
  <c r="G18" i="1" s="1"/>
  <c r="D29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<sst xmlns="http://schemas.openxmlformats.org/spreadsheetml/2006/main" count="20" uniqueCount="12">
  <si>
    <t>x (temps)</t>
  </si>
  <si>
    <t>y (intensité)</t>
  </si>
  <si>
    <t>Max Y</t>
  </si>
  <si>
    <t>x=</t>
  </si>
  <si>
    <t>y=</t>
  </si>
  <si>
    <t>indice gauche</t>
  </si>
  <si>
    <t>indice droite</t>
  </si>
  <si>
    <t>Min Y</t>
  </si>
  <si>
    <t>X</t>
  </si>
  <si>
    <t>organisez le tableau/les calculs comme vous voulez</t>
  </si>
  <si>
    <t>Squelette "réel"</t>
  </si>
  <si>
    <t>Squelette "théorique"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</si>
</sst>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i/>
      <sz val="12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2" fontId="0" fillId="0" borderId="0" xfId="0" applyNumberFormat="1"/>
    <xf numFmtId="2" fontId="1" fillId="2" borderId="0" xfId="0" applyNumberFormat="1" applyFont="1" applyFill="1"/>
    <xf numFmtId="9" fontId="0" fillId="0" borderId="0" xfId="0" applyNumberFormat="1"/>
    <xf numFmtId="0" fontId="0" fillId="0" borderId="1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it-IT"/>
              <a:t>Prop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Sheet1!$B$1</c:f>
              <c:strCache>
                <c:ptCount val="1"/>
                <c:pt idx="0">
                  <c:v>y (intensité)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Sheet1!$A$2:$A$22</c:f>
              <c:numCache>
                <c:formatCode>0.00</c:formatCode>
                <c:ptCount val="21"/>
                <c:pt idx="0">
                  <c:v>0</c:v>
                </c:pt>
                <c:pt idx="1">
                  <c:v>3.08219178082191E-2</c:v>
                </c:pt>
                <c:pt idx="2">
                  <c:v>5.7077625570776197E-2</c:v>
                </c:pt>
                <c:pt idx="3">
                  <c:v>9.1324200913242004E-2</c:v>
                </c:pt>
                <c:pt idx="4">
                  <c:v>0.13127853881278501</c:v>
                </c:pt>
                <c:pt idx="5">
                  <c:v>0.173515981735159</c:v>
                </c:pt>
                <c:pt idx="6">
                  <c:v>0.232876712328767</c:v>
                </c:pt>
                <c:pt idx="7">
                  <c:v>0.307077625570776</c:v>
                </c:pt>
                <c:pt idx="8">
                  <c:v>0.391552511415525</c:v>
                </c:pt>
                <c:pt idx="9">
                  <c:v>0.47945205479452002</c:v>
                </c:pt>
                <c:pt idx="10">
                  <c:v>0.54337899543378998</c:v>
                </c:pt>
                <c:pt idx="11">
                  <c:v>0.59703196347031895</c:v>
                </c:pt>
                <c:pt idx="12">
                  <c:v>0.63812785388127802</c:v>
                </c:pt>
                <c:pt idx="13">
                  <c:v>0.66894977168949699</c:v>
                </c:pt>
                <c:pt idx="14">
                  <c:v>0.68493150684931503</c:v>
                </c:pt>
                <c:pt idx="15">
                  <c:v>0.70547945205479401</c:v>
                </c:pt>
                <c:pt idx="16">
                  <c:v>0.72260273972602695</c:v>
                </c:pt>
                <c:pt idx="17">
                  <c:v>0.75114155251141501</c:v>
                </c:pt>
                <c:pt idx="18">
                  <c:v>0.77968036529680296</c:v>
                </c:pt>
                <c:pt idx="19">
                  <c:v>0.80251141552511396</c:v>
                </c:pt>
                <c:pt idx="20">
                  <c:v>0.82420091324200895</c:v>
                </c:pt>
              </c:numCache>
            </c:numRef>
          </c:xVal>
          <c:yVal>
            <c:numRef>
              <c:f>Sheet1!$B$2:$B$22</c:f>
              <c:numCache>
                <c:formatCode>0.00</c:formatCode>
                <c:ptCount val="21"/>
                <c:pt idx="0">
                  <c:v>0.13706563706563701</c:v>
                </c:pt>
                <c:pt idx="1">
                  <c:v>0.27992277992277897</c:v>
                </c:pt>
                <c:pt idx="2">
                  <c:v>0.42857142857142799</c:v>
                </c:pt>
                <c:pt idx="3">
                  <c:v>0.602316602316602</c:v>
                </c:pt>
                <c:pt idx="4">
                  <c:v>0.76447876447876395</c:v>
                </c:pt>
                <c:pt idx="5">
                  <c:v>0.88030888030887999</c:v>
                </c:pt>
                <c:pt idx="6">
                  <c:v>1</c:v>
                </c:pt>
                <c:pt idx="7">
                  <c:v>1.09266409266409</c:v>
                </c:pt>
                <c:pt idx="8">
                  <c:v>1.12548262548262</c:v>
                </c:pt>
                <c:pt idx="9">
                  <c:v>1.1216216216216199</c:v>
                </c:pt>
                <c:pt idx="10">
                  <c:v>1.08880308880308</c:v>
                </c:pt>
                <c:pt idx="11">
                  <c:v>0.99806949806949796</c:v>
                </c:pt>
                <c:pt idx="12">
                  <c:v>0.88416988416988396</c:v>
                </c:pt>
                <c:pt idx="13">
                  <c:v>0.75096525096525102</c:v>
                </c:pt>
                <c:pt idx="14">
                  <c:v>0.61389961389961301</c:v>
                </c:pt>
                <c:pt idx="15">
                  <c:v>0.451737451737451</c:v>
                </c:pt>
                <c:pt idx="16">
                  <c:v>0.31467181467181399</c:v>
                </c:pt>
                <c:pt idx="17">
                  <c:v>0.19111969111969099</c:v>
                </c:pt>
                <c:pt idx="18">
                  <c:v>8.6872586872586796E-2</c:v>
                </c:pt>
                <c:pt idx="19">
                  <c:v>2.89575289575289E-2</c:v>
                </c:pt>
                <c:pt idx="20">
                  <c:v>0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F02C-4ACC-A94F-B059D49BBB7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04545743"/>
        <c:axId val="904558223"/>
      </c:scatterChart>
      <c:scatterChart>
        <c:scatterStyle val="lineMarker"/>
        <c:varyColors val="0"/>
        <c:ser>
          <c:idx val="1"/>
          <c:order val="1"/>
          <c:tx>
            <c:strRef>
              <c:f>Sheet1!$E$25</c:f>
              <c:strCache>
                <c:ptCount val="1"/>
                <c:pt idx="0">
                  <c:v>Squelette "réel"</c:v>
                </c:pt>
              </c:strCache>
            </c:strRef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Sheet1!$D$26:$D$29</c:f>
              <c:numCache>
                <c:formatCode>General</c:formatCode>
                <c:ptCount val="4"/>
                <c:pt idx="0">
                  <c:v>0</c:v>
                </c:pt>
                <c:pt idx="1">
                  <c:v>0.232876712328767</c:v>
                </c:pt>
                <c:pt idx="2">
                  <c:v>0.59703196347031895</c:v>
                </c:pt>
                <c:pt idx="3">
                  <c:v>0.80251141552511396</c:v>
                </c:pt>
              </c:numCache>
            </c:numRef>
          </c:xVal>
          <c:yVal>
            <c:numRef>
              <c:f>Sheet1!$E$26:$E$29</c:f>
              <c:numCache>
                <c:formatCode>General</c:formatCode>
                <c:ptCount val="4"/>
                <c:pt idx="0">
                  <c:v>0.13706563706563701</c:v>
                </c:pt>
                <c:pt idx="1">
                  <c:v>1</c:v>
                </c:pt>
                <c:pt idx="2">
                  <c:v>0.99806949806949796</c:v>
                </c:pt>
                <c:pt idx="3">
                  <c:v>2.89575289575289E-2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F02C-4ACC-A94F-B059D49BBB72}"/>
            </c:ext>
          </c:extLst>
        </c:ser>
        <c:ser>
          <c:idx val="2"/>
          <c:order val="2"/>
          <c:tx>
            <c:strRef>
              <c:f>Sheet1!$F$25</c:f>
              <c:strCache>
                <c:ptCount val="1"/>
                <c:pt idx="0">
                  <c:v>Squelette "théorique"</c:v>
                </c:pt>
              </c:strCache>
            </c:strRef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Ref>
              <c:f>Sheet1!$D$26:$D$29</c:f>
              <c:numCache>
                <c:formatCode>General</c:formatCode>
                <c:ptCount val="4"/>
                <c:pt idx="0">
                  <c:v>0</c:v>
                </c:pt>
                <c:pt idx="1">
                  <c:v>0.232876712328767</c:v>
                </c:pt>
                <c:pt idx="2">
                  <c:v>0.59703196347031895</c:v>
                </c:pt>
                <c:pt idx="3">
                  <c:v>0.80251141552511396</c:v>
                </c:pt>
              </c:numCache>
            </c:numRef>
          </c:xVal>
          <c:yVal>
            <c:numRef>
              <c:f>Sheet1!$F$26:$F$29</c:f>
              <c:numCache>
                <c:formatCode>General</c:formatCode>
                <c:ptCount val="4"/>
                <c:pt idx="0">
                  <c:v>5.6274131274131001E-2</c:v>
                </c:pt>
                <c:pt idx="1">
                  <c:v>1.0129343629343581</c:v>
                </c:pt>
                <c:pt idx="2">
                  <c:v>1.0129343629343581</c:v>
                </c:pt>
                <c:pt idx="3">
                  <c:v>5.6274131274131001E-2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99F9-40EC-9FC8-78D7B581615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04545743"/>
        <c:axId val="904558223"/>
      </c:scatterChart>
      <c:valAx>
        <c:axId val="904545743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904558223"/>
        <c:crosses val="autoZero"/>
        <c:crossBetween val="midCat"/>
      </c:valAx>
      <c:valAx>
        <c:axId val="9045582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it-IT"/>
          </a:p>
        </c:txPr>
        <c:crossAx val="904545743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it-IT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it-IT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481012</xdr:colOff>
      <xdr:row>1</xdr:row>
      <xdr:rowOff>119062</xdr:rowOff>
    </xdr:from>
    <xdr:to>
      <xdr:col>16</xdr:col>
      <xdr:colOff>285750</xdr:colOff>
      <xdr:row>15</xdr:row>
      <xdr:rowOff>61912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15190D04-454A-E366-149A-798161FB318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653935-84FE-42EF-98F7-87AE68C1E851}">
  <dimension ref="A1:P29"/>
  <sheetViews>
    <sheetView tabSelected="1" topLeftCell="A7" workbookViewId="0">
      <selection activeCell="B27" sqref="B27"/>
    </sheetView>
  </sheetViews>
  <sheetFormatPr defaultRowHeight="15.75" x14ac:dyDescent="0.25"/>
  <cols>
    <col min="4" max="4" width="10.5" customWidth="1"/>
  </cols>
  <sheetData>
    <row r="1" spans="1:7" x14ac:dyDescent="0.25">
      <c r="A1" t="s">
        <v>0</v>
      </c>
      <c r="B1" t="s">
        <v>1</v>
      </c>
    </row>
    <row r="2" spans="1:7" x14ac:dyDescent="0.25">
      <c r="A2" s="1">
        <v>0</v>
      </c>
      <c r="B2" s="1">
        <v>0.13706563706563701</v>
      </c>
      <c r="D2" t="s">
        <v>2</v>
      </c>
      <c r="E2" s="1">
        <f>MAX($B$2:$B$22)</f>
        <v>1.12548262548262</v>
      </c>
    </row>
    <row r="3" spans="1:7" x14ac:dyDescent="0.25">
      <c r="A3" s="1">
        <v>3.08219178082191E-2</v>
      </c>
      <c r="B3" s="1">
        <v>0.27992277992277897</v>
      </c>
      <c r="D3" s="3">
        <v>0.9</v>
      </c>
      <c r="E3">
        <f>0.9*E2</f>
        <v>1.0129343629343581</v>
      </c>
    </row>
    <row r="4" spans="1:7" x14ac:dyDescent="0.25">
      <c r="A4" s="1">
        <v>5.7077625570776197E-2</v>
      </c>
      <c r="B4" s="1">
        <v>0.42857142857142799</v>
      </c>
    </row>
    <row r="5" spans="1:7" x14ac:dyDescent="0.25">
      <c r="A5" s="1">
        <v>9.1324200913242004E-2</v>
      </c>
      <c r="B5" s="1">
        <v>0.602316602316602</v>
      </c>
      <c r="D5" t="s">
        <v>5</v>
      </c>
      <c r="E5">
        <f>MATCH(E3,$B$2:$B$22,1)</f>
        <v>7</v>
      </c>
      <c r="F5" t="s">
        <v>3</v>
      </c>
      <c r="G5" cm="1">
        <f t="array" ref="G5">INDEX($A$2:$A$22,E5)</f>
        <v>0.232876712328767</v>
      </c>
    </row>
    <row r="6" spans="1:7" x14ac:dyDescent="0.25">
      <c r="A6" s="1">
        <v>0.13127853881278501</v>
      </c>
      <c r="B6" s="1">
        <v>0.76447876447876395</v>
      </c>
      <c r="F6" t="s">
        <v>4</v>
      </c>
      <c r="G6" cm="1">
        <f t="array" ref="G6">INDEX($B$2:$B$22,E5)</f>
        <v>1</v>
      </c>
    </row>
    <row r="7" spans="1:7" x14ac:dyDescent="0.25">
      <c r="A7" s="1">
        <v>0.173515981735159</v>
      </c>
      <c r="B7" s="1">
        <v>0.88030888030887999</v>
      </c>
    </row>
    <row r="8" spans="1:7" x14ac:dyDescent="0.25">
      <c r="A8" s="1">
        <v>0.232876712328767</v>
      </c>
      <c r="B8" s="1">
        <v>1</v>
      </c>
      <c r="D8" t="s">
        <v>6</v>
      </c>
      <c r="E8">
        <f ca="1">MATCH(E3,OFFSET($B$2:$B$22,E5,0,COUNT($B$2:$B$22)-E5),-1)+E5+1</f>
        <v>12</v>
      </c>
      <c r="F8" t="s">
        <v>3</v>
      </c>
      <c r="G8" cm="1">
        <f t="array" aca="1" ref="G8" ca="1">INDEX($A$2:$A$22,E8)</f>
        <v>0.59703196347031895</v>
      </c>
    </row>
    <row r="9" spans="1:7" x14ac:dyDescent="0.25">
      <c r="A9" s="1">
        <v>0.307077625570776</v>
      </c>
      <c r="B9" s="1">
        <v>1.09266409266409</v>
      </c>
      <c r="F9" t="s">
        <v>4</v>
      </c>
      <c r="G9" cm="1">
        <f t="array" aca="1" ref="G9" ca="1">INDEX($B$2:$B$22,E8)</f>
        <v>0.99806949806949796</v>
      </c>
    </row>
    <row r="10" spans="1:7" x14ac:dyDescent="0.25">
      <c r="A10" s="2">
        <v>0.391552511415525</v>
      </c>
      <c r="B10" s="2">
        <v>1.12548262548262</v>
      </c>
    </row>
    <row r="11" spans="1:7" x14ac:dyDescent="0.25">
      <c r="A11" s="1">
        <v>0.47945205479452002</v>
      </c>
      <c r="B11" s="1">
        <v>1.1216216216216199</v>
      </c>
    </row>
    <row r="12" spans="1:7" x14ac:dyDescent="0.25">
      <c r="A12" s="1">
        <v>0.54337899543378998</v>
      </c>
      <c r="B12" s="1">
        <v>1.08880308880308</v>
      </c>
      <c r="D12" t="s">
        <v>7</v>
      </c>
      <c r="E12" s="1"/>
    </row>
    <row r="13" spans="1:7" x14ac:dyDescent="0.25">
      <c r="A13" s="1">
        <v>0.59703196347031895</v>
      </c>
      <c r="B13" s="1">
        <v>0.99806949806949796</v>
      </c>
      <c r="D13" s="3">
        <v>0.05</v>
      </c>
      <c r="E13">
        <f>0.05*E2</f>
        <v>5.6274131274131001E-2</v>
      </c>
    </row>
    <row r="14" spans="1:7" x14ac:dyDescent="0.25">
      <c r="A14" s="1">
        <v>0.63812785388127802</v>
      </c>
      <c r="B14" s="1">
        <v>0.88416988416988396</v>
      </c>
    </row>
    <row r="15" spans="1:7" x14ac:dyDescent="0.25">
      <c r="A15" s="1">
        <v>0.66894977168949699</v>
      </c>
      <c r="B15" s="1">
        <v>0.75096525096525102</v>
      </c>
      <c r="D15" t="s">
        <v>5</v>
      </c>
      <c r="E15">
        <f>IFERROR(MATCH(E13,$B$2:$B$22,1),1)</f>
        <v>1</v>
      </c>
      <c r="F15" t="s">
        <v>3</v>
      </c>
      <c r="G15" cm="1">
        <f t="array" ref="G15">INDEX($A$2:$A$22,E15)</f>
        <v>0</v>
      </c>
    </row>
    <row r="16" spans="1:7" x14ac:dyDescent="0.25">
      <c r="A16" s="1">
        <v>0.68493150684931503</v>
      </c>
      <c r="B16" s="1">
        <v>0.61389961389961301</v>
      </c>
      <c r="F16" t="s">
        <v>4</v>
      </c>
      <c r="G16" cm="1">
        <f t="array" ref="G16">INDEX($B$2:$B$22,E15)</f>
        <v>0.13706563706563701</v>
      </c>
    </row>
    <row r="17" spans="1:16" x14ac:dyDescent="0.25">
      <c r="A17" s="1">
        <v>0.70547945205479401</v>
      </c>
      <c r="B17" s="1">
        <v>0.451737451737451</v>
      </c>
    </row>
    <row r="18" spans="1:16" x14ac:dyDescent="0.25">
      <c r="A18" s="1">
        <v>0.72260273972602695</v>
      </c>
      <c r="B18" s="1">
        <v>0.31467181467181399</v>
      </c>
      <c r="D18" t="s">
        <v>6</v>
      </c>
      <c r="E18">
        <f ca="1">MATCH(E13,OFFSET($B$2:$B$22,E15,0,COUNT($B$2:$B$22)-E15),-1)+E15+1</f>
        <v>20</v>
      </c>
      <c r="F18" t="s">
        <v>3</v>
      </c>
      <c r="G18" cm="1">
        <f t="array" aca="1" ref="G18" ca="1">INDEX($A$2:$A$22,E18)</f>
        <v>0.80251141552511396</v>
      </c>
    </row>
    <row r="19" spans="1:16" x14ac:dyDescent="0.25">
      <c r="A19" s="1">
        <v>0.75114155251141501</v>
      </c>
      <c r="B19" s="1">
        <v>0.19111969111969099</v>
      </c>
      <c r="F19" t="s">
        <v>4</v>
      </c>
      <c r="G19" cm="1">
        <f t="array" aca="1" ref="G19" ca="1">INDEX($B$2:$B$22,E18)</f>
        <v>2.89575289575289E-2</v>
      </c>
    </row>
    <row r="20" spans="1:16" x14ac:dyDescent="0.25">
      <c r="A20" s="1">
        <v>0.77968036529680296</v>
      </c>
      <c r="B20" s="1">
        <v>8.6872586872586796E-2</v>
      </c>
    </row>
    <row r="21" spans="1:16" x14ac:dyDescent="0.25">
      <c r="A21" s="1">
        <v>0.80251141552511396</v>
      </c>
      <c r="B21" s="1">
        <v>2.89575289575289E-2</v>
      </c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</row>
    <row r="22" spans="1:16" x14ac:dyDescent="0.25">
      <c r="A22" s="1">
        <v>0.82420091324200895</v>
      </c>
      <c r="B22" s="1">
        <v>0</v>
      </c>
    </row>
    <row r="23" spans="1:16" x14ac:dyDescent="0.25">
      <c r="F23" s="5" t="s">
        <v>9</v>
      </c>
    </row>
    <row r="25" spans="1:16" x14ac:dyDescent="0.25">
      <c r="D25" t="s">
        <v>8</v>
      </c>
      <c r="E25" t="s">
        <v>10</v>
      </c>
      <c r="F25" t="s">
        <v>11</v>
      </c>
    </row>
    <row r="26" spans="1:16" x14ac:dyDescent="0.25">
      <c r="D26">
        <f>G15</f>
        <v>0</v>
      </c>
      <c r="E26">
        <f>G16</f>
        <v>0.13706563706563701</v>
      </c>
      <c r="F26">
        <f>E13</f>
        <v>5.6274131274131001E-2</v>
      </c>
    </row>
    <row r="27" spans="1:16" x14ac:dyDescent="0.25">
      <c r="D27">
        <f>G5</f>
        <v>0.232876712328767</v>
      </c>
      <c r="E27">
        <f>G6</f>
        <v>1</v>
      </c>
      <c r="F27">
        <f>E3</f>
        <v>1.0129343629343581</v>
      </c>
    </row>
    <row r="28" spans="1:16" x14ac:dyDescent="0.25">
      <c r="D28">
        <f ca="1">G8</f>
        <v>0.59703196347031895</v>
      </c>
      <c r="E28">
        <f ca="1">G9</f>
        <v>0.99806949806949796</v>
      </c>
      <c r="F28">
        <f>E3</f>
        <v>1.0129343629343581</v>
      </c>
    </row>
    <row r="29" spans="1:16" x14ac:dyDescent="0.25">
      <c r="D29">
        <f ca="1">G18</f>
        <v>0.80251141552511396</v>
      </c>
      <c r="E29">
        <f ca="1">G19</f>
        <v>2.89575289575289E-2</v>
      </c>
      <c r="F29">
        <f>E13</f>
        <v>5.6274131274131001E-2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2025-01-22T08:58:49Z</dcterms:created>
  <dcterms:modified xsi:type="dcterms:W3CDTF">2025-01-22T09:06:16Z</dcterms:modified>
</cp:coreProperties>
</file>