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ThisWorkbook" defaultThemeVersion="202300"/>
  <xr:revisionPtr revIDLastSave="2373" documentId="8_{64120DDF-48D7-40A9-9D23-E4B15B47184B}" xr6:coauthVersionLast="47" xr6:coauthVersionMax="47" xr10:uidLastSave="{EC6C9084-6C70-48DD-B138-DE9D7AFE0599}"/>
  <bookViews>
    <workbookView xWindow="-120" yWindow="-120" windowWidth="29040" windowHeight="15840" activeTab="1" xr2:uid="{429B1F3F-9570-4487-BA82-12125F3F6031}"/>
  </bookViews>
  <sheets>
    <sheet name="Sheet1" sheetId="1" r:id="rId1"/>
    <sheet name="Choix" sheetId="3" r:id="rId2"/>
    <sheet name="Output" sheetId="4" r:id="rId3"/>
    <sheet name="Sheet2" sheetId="5" r:id="rId4"/>
    <sheet name="BDD" sheetId="2" r:id="rId5"/>
  </sheets>
  <definedNames>
    <definedName name="_xleta.IF" hidden="1" xlm="1">#NAME?</definedName>
    <definedName name="_xlpm.acc" hidden="1" xlm="1">#NAME?</definedName>
    <definedName name="_xlpm.c" hidden="1" xlm="1">#NAME?</definedName>
    <definedName name="_xlpm.maxP" hidden="1" xlm="1">#NAME?</definedName>
    <definedName name="_xlpm.minP" hidden="1" xlm="1">#NAME?</definedName>
    <definedName name="_xlpm.nbP" hidden="1" xlm="1">#NAME?</definedName>
    <definedName name="_xlpm.r" hidden="1" xlm="1">#NAME?</definedName>
    <definedName name="_xlpm.val" hidden="1" xlm="1">#NAME?</definedName>
    <definedName name="NomAlea">PROPER(_xlfn.TEXTJOIN("",TRUE,CHAR(64+_xlfn.MAKEARRAY(1,RANDBETWEEN(5,10),_xlfn.LAMBDA(_xlpm.r,_xlpm.c,RANDBETWEEN(1,26))))))</definedName>
    <definedName name="randomPicks">_xlfn.LAMBDA(_xlpm.nbP,_xlpm.minP,_xlpm.maxP, _xlfn.TOROW(INDEX(_xlfn.UNIQUE(_xlfn.RANDARRAY(_xlpm.nbP^4,1,_xlpm.minP,_xlpm.maxP,TRUE)), _xlfn.SEQUENCE(_xlpm.nbP))))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F3" i="2" a="1"/>
  <c r="F3" i="2" s="1"/>
  <c r="N3" i="2" a="1"/>
  <c r="N3" i="2" s="1"/>
  <c r="L3" i="2" a="1"/>
  <c r="L3" i="2" s="1"/>
  <c r="J3" i="2" a="1"/>
  <c r="J3" i="2" s="1"/>
  <c r="K3" i="2" a="1"/>
  <c r="K3" i="2" s="1"/>
  <c r="M3" i="2" a="1"/>
  <c r="M3" i="2" s="1"/>
  <c r="I3" i="2" a="1"/>
  <c r="I3" i="2" s="1"/>
  <c r="H1" i="5" a="1"/>
  <c r="H1" i="5" s="1"/>
  <c r="O52" i="4" a="1"/>
  <c r="O52" i="4" s="1"/>
  <c r="P52" i="4"/>
  <c r="Q52" i="4" a="1"/>
  <c r="Q52" i="4" s="1"/>
  <c r="O53" i="4" a="1"/>
  <c r="O53" i="4" s="1"/>
  <c r="P53" i="4"/>
  <c r="Q53" i="4" a="1"/>
  <c r="Q53" i="4" s="1"/>
  <c r="O54" i="4" a="1"/>
  <c r="O54" i="4" s="1"/>
  <c r="P54" i="4"/>
  <c r="Q54" i="4" a="1"/>
  <c r="Q54" i="4" s="1"/>
  <c r="O55" i="4" a="1"/>
  <c r="O55" i="4" s="1"/>
  <c r="P55" i="4"/>
  <c r="Q55" i="4" a="1"/>
  <c r="Q55" i="4" s="1"/>
  <c r="O56" i="4" a="1"/>
  <c r="O56" i="4" s="1"/>
  <c r="P56" i="4"/>
  <c r="Q56" i="4" a="1"/>
  <c r="Q56" i="4" s="1"/>
  <c r="O57" i="4" a="1"/>
  <c r="O57" i="4" s="1"/>
  <c r="P57" i="4"/>
  <c r="Q57" i="4" a="1"/>
  <c r="Q57" i="4" s="1"/>
  <c r="O58" i="4" a="1"/>
  <c r="O58" i="4" s="1"/>
  <c r="P58" i="4"/>
  <c r="Q58" i="4" a="1"/>
  <c r="Q58" i="4" s="1"/>
  <c r="O59" i="4" a="1"/>
  <c r="O59" i="4" s="1"/>
  <c r="P59" i="4"/>
  <c r="Q59" i="4" a="1"/>
  <c r="Q59" i="4" s="1"/>
  <c r="O60" i="4" a="1"/>
  <c r="O60" i="4" s="1"/>
  <c r="P60" i="4"/>
  <c r="Q60" i="4" a="1"/>
  <c r="Q60" i="4" s="1"/>
  <c r="O61" i="4" a="1"/>
  <c r="O61" i="4" s="1"/>
  <c r="P61" i="4"/>
  <c r="Q61" i="4" a="1"/>
  <c r="Q61" i="4" s="1"/>
  <c r="O62" i="4" a="1"/>
  <c r="O62" i="4" s="1"/>
  <c r="P62" i="4"/>
  <c r="Q62" i="4" a="1"/>
  <c r="Q62" i="4" s="1"/>
  <c r="O63" i="4" a="1"/>
  <c r="O63" i="4" s="1"/>
  <c r="P63" i="4"/>
  <c r="Q63" i="4" a="1"/>
  <c r="Q63" i="4" s="1"/>
  <c r="O64" i="4" a="1"/>
  <c r="O64" i="4" s="1"/>
  <c r="P64" i="4"/>
  <c r="Q64" i="4" a="1"/>
  <c r="Q64" i="4" s="1"/>
  <c r="O65" i="4" a="1"/>
  <c r="O65" i="4" s="1"/>
  <c r="P65" i="4"/>
  <c r="Q65" i="4" a="1"/>
  <c r="Q65" i="4" s="1"/>
  <c r="O66" i="4" a="1"/>
  <c r="O66" i="4" s="1"/>
  <c r="P66" i="4"/>
  <c r="Q66" i="4" a="1"/>
  <c r="Q66" i="4" s="1"/>
  <c r="O67" i="4" a="1"/>
  <c r="O67" i="4" s="1"/>
  <c r="P67" i="4"/>
  <c r="Q67" i="4" a="1"/>
  <c r="Q67" i="4" s="1"/>
  <c r="O68" i="4" a="1"/>
  <c r="O68" i="4" s="1"/>
  <c r="P68" i="4"/>
  <c r="Q68" i="4" a="1"/>
  <c r="Q68" i="4" s="1"/>
  <c r="O69" i="4" a="1"/>
  <c r="O69" i="4" s="1"/>
  <c r="P69" i="4"/>
  <c r="Q69" i="4" a="1"/>
  <c r="Q69" i="4" s="1"/>
  <c r="O70" i="4" a="1"/>
  <c r="O70" i="4" s="1"/>
  <c r="P70" i="4"/>
  <c r="Q70" i="4" a="1"/>
  <c r="Q70" i="4" s="1"/>
  <c r="O71" i="4" a="1"/>
  <c r="O71" i="4" s="1"/>
  <c r="P71" i="4"/>
  <c r="Q71" i="4" a="1"/>
  <c r="Q71" i="4" s="1"/>
  <c r="O72" i="4" a="1"/>
  <c r="O72" i="4" s="1"/>
  <c r="P72" i="4"/>
  <c r="Q72" i="4" a="1"/>
  <c r="Q72" i="4" s="1"/>
  <c r="O73" i="4" a="1"/>
  <c r="O73" i="4" s="1"/>
  <c r="P73" i="4"/>
  <c r="Q73" i="4" a="1"/>
  <c r="Q73" i="4" s="1"/>
  <c r="O74" i="4" a="1"/>
  <c r="O74" i="4" s="1"/>
  <c r="P74" i="4"/>
  <c r="Q74" i="4" a="1"/>
  <c r="Q74" i="4" s="1"/>
  <c r="O75" i="4" a="1"/>
  <c r="O75" i="4" s="1"/>
  <c r="P75" i="4"/>
  <c r="Q75" i="4" a="1"/>
  <c r="Q75" i="4" s="1"/>
  <c r="O76" i="4" a="1"/>
  <c r="O76" i="4" s="1"/>
  <c r="P76" i="4"/>
  <c r="Q76" i="4" a="1"/>
  <c r="Q76" i="4" s="1"/>
  <c r="O77" i="4" a="1"/>
  <c r="O77" i="4" s="1"/>
  <c r="P77" i="4"/>
  <c r="Q77" i="4" a="1"/>
  <c r="Q77" i="4" s="1"/>
  <c r="O78" i="4" a="1"/>
  <c r="O78" i="4" s="1"/>
  <c r="P78" i="4"/>
  <c r="Q78" i="4" a="1"/>
  <c r="Q78" i="4" s="1"/>
  <c r="O79" i="4" a="1"/>
  <c r="O79" i="4" s="1"/>
  <c r="P79" i="4"/>
  <c r="Q79" i="4" a="1"/>
  <c r="Q79" i="4" s="1"/>
  <c r="O80" i="4" a="1"/>
  <c r="O80" i="4" s="1"/>
  <c r="P80" i="4"/>
  <c r="Q80" i="4" a="1"/>
  <c r="Q80" i="4" s="1"/>
  <c r="O81" i="4" a="1"/>
  <c r="O81" i="4" s="1"/>
  <c r="P81" i="4"/>
  <c r="Q81" i="4" a="1"/>
  <c r="Q81" i="4" s="1"/>
  <c r="O82" i="4" a="1"/>
  <c r="O82" i="4" s="1"/>
  <c r="P82" i="4"/>
  <c r="Q82" i="4" a="1"/>
  <c r="Q82" i="4" s="1"/>
  <c r="O83" i="4" a="1"/>
  <c r="O83" i="4" s="1"/>
  <c r="P83" i="4"/>
  <c r="Q83" i="4" a="1"/>
  <c r="Q83" i="4" s="1"/>
  <c r="O84" i="4" a="1"/>
  <c r="O84" i="4" s="1"/>
  <c r="P84" i="4"/>
  <c r="Q84" i="4" a="1"/>
  <c r="Q84" i="4" s="1"/>
  <c r="O85" i="4" a="1"/>
  <c r="O85" i="4" s="1"/>
  <c r="P85" i="4"/>
  <c r="Q85" i="4" a="1"/>
  <c r="Q85" i="4" s="1"/>
  <c r="O86" i="4" a="1"/>
  <c r="O86" i="4" s="1"/>
  <c r="P86" i="4"/>
  <c r="Q86" i="4" a="1"/>
  <c r="Q86" i="4" s="1"/>
  <c r="O87" i="4" a="1"/>
  <c r="O87" i="4" s="1"/>
  <c r="P87" i="4"/>
  <c r="Q87" i="4" a="1"/>
  <c r="Q87" i="4" s="1"/>
  <c r="O88" i="4" a="1"/>
  <c r="O88" i="4" s="1"/>
  <c r="P88" i="4"/>
  <c r="Q88" i="4" a="1"/>
  <c r="Q88" i="4" s="1"/>
  <c r="O89" i="4" a="1"/>
  <c r="O89" i="4" s="1"/>
  <c r="P89" i="4"/>
  <c r="Q89" i="4" a="1"/>
  <c r="Q89" i="4" s="1"/>
  <c r="O90" i="4" a="1"/>
  <c r="O90" i="4" s="1"/>
  <c r="P90" i="4"/>
  <c r="Q90" i="4" a="1"/>
  <c r="Q90" i="4" s="1"/>
  <c r="O91" i="4" a="1"/>
  <c r="O91" i="4" s="1"/>
  <c r="P91" i="4"/>
  <c r="Q91" i="4" a="1"/>
  <c r="Q91" i="4" s="1"/>
  <c r="O92" i="4" a="1"/>
  <c r="O92" i="4" s="1"/>
  <c r="P92" i="4"/>
  <c r="Q92" i="4" a="1"/>
  <c r="Q92" i="4" s="1"/>
  <c r="O93" i="4" a="1"/>
  <c r="O93" i="4" s="1"/>
  <c r="P93" i="4"/>
  <c r="Q93" i="4" a="1"/>
  <c r="Q93" i="4" s="1"/>
  <c r="O94" i="4" a="1"/>
  <c r="O94" i="4" s="1"/>
  <c r="P94" i="4"/>
  <c r="Q94" i="4" a="1"/>
  <c r="Q94" i="4" s="1"/>
  <c r="O95" i="4" a="1"/>
  <c r="O95" i="4" s="1"/>
  <c r="P95" i="4"/>
  <c r="Q95" i="4" a="1"/>
  <c r="Q95" i="4" s="1"/>
  <c r="O96" i="4" a="1"/>
  <c r="O96" i="4" s="1"/>
  <c r="P96" i="4"/>
  <c r="Q96" i="4" a="1"/>
  <c r="Q96" i="4" s="1"/>
  <c r="O97" i="4" a="1"/>
  <c r="O97" i="4" s="1"/>
  <c r="P97" i="4"/>
  <c r="Q97" i="4" a="1"/>
  <c r="Q97" i="4" s="1"/>
  <c r="O98" i="4" a="1"/>
  <c r="O98" i="4" s="1"/>
  <c r="P98" i="4"/>
  <c r="Q98" i="4" a="1"/>
  <c r="Q98" i="4" s="1"/>
  <c r="O99" i="4" a="1"/>
  <c r="O99" i="4" s="1"/>
  <c r="P99" i="4"/>
  <c r="Q99" i="4" a="1"/>
  <c r="Q99" i="4" s="1"/>
  <c r="O100" i="4" a="1"/>
  <c r="O100" i="4" s="1"/>
  <c r="P100" i="4"/>
  <c r="Q100" i="4" a="1"/>
  <c r="Q100" i="4" s="1"/>
  <c r="O101" i="4" a="1"/>
  <c r="O101" i="4" s="1"/>
  <c r="P101" i="4"/>
  <c r="Q101" i="4" a="1"/>
  <c r="Q101" i="4" s="1"/>
  <c r="O102" i="4" a="1"/>
  <c r="O102" i="4" s="1"/>
  <c r="P102" i="4"/>
  <c r="Q102" i="4" a="1"/>
  <c r="Q102" i="4" s="1"/>
  <c r="O103" i="4" a="1"/>
  <c r="O103" i="4" s="1"/>
  <c r="P103" i="4"/>
  <c r="Q103" i="4" a="1"/>
  <c r="Q103" i="4" s="1"/>
  <c r="O104" i="4" a="1"/>
  <c r="O104" i="4" s="1"/>
  <c r="P104" i="4"/>
  <c r="Q104" i="4" a="1"/>
  <c r="Q104" i="4" s="1"/>
  <c r="O105" i="4" a="1"/>
  <c r="O105" i="4" s="1"/>
  <c r="P105" i="4"/>
  <c r="Q105" i="4" a="1"/>
  <c r="Q105" i="4" s="1"/>
  <c r="O106" i="4" a="1"/>
  <c r="O106" i="4" s="1"/>
  <c r="P106" i="4"/>
  <c r="Q106" i="4" a="1"/>
  <c r="Q106" i="4" s="1"/>
  <c r="O107" i="4" a="1"/>
  <c r="O107" i="4" s="1"/>
  <c r="P107" i="4"/>
  <c r="Q107" i="4" a="1"/>
  <c r="Q107" i="4" s="1"/>
  <c r="O108" i="4" a="1"/>
  <c r="O108" i="4" s="1"/>
  <c r="P108" i="4"/>
  <c r="Q108" i="4" a="1"/>
  <c r="Q108" i="4" s="1"/>
  <c r="O109" i="4" a="1"/>
  <c r="O109" i="4" s="1"/>
  <c r="P109" i="4"/>
  <c r="Q109" i="4" a="1"/>
  <c r="Q109" i="4" s="1"/>
  <c r="O110" i="4" a="1"/>
  <c r="O110" i="4" s="1"/>
  <c r="P110" i="4"/>
  <c r="Q110" i="4" a="1"/>
  <c r="Q110" i="4" s="1"/>
  <c r="O111" i="4" a="1"/>
  <c r="O111" i="4" s="1"/>
  <c r="P111" i="4"/>
  <c r="Q111" i="4" a="1"/>
  <c r="Q111" i="4" s="1"/>
  <c r="O112" i="4" a="1"/>
  <c r="O112" i="4" s="1"/>
  <c r="P112" i="4"/>
  <c r="Q112" i="4" a="1"/>
  <c r="Q112" i="4" s="1"/>
  <c r="O113" i="4" a="1"/>
  <c r="O113" i="4" s="1"/>
  <c r="P113" i="4"/>
  <c r="Q113" i="4" a="1"/>
  <c r="Q113" i="4" s="1"/>
  <c r="O114" i="4" a="1"/>
  <c r="O114" i="4" s="1"/>
  <c r="P114" i="4"/>
  <c r="Q114" i="4" a="1"/>
  <c r="Q114" i="4" s="1"/>
  <c r="O115" i="4" a="1"/>
  <c r="O115" i="4" s="1"/>
  <c r="P115" i="4"/>
  <c r="Q115" i="4" a="1"/>
  <c r="Q115" i="4" s="1"/>
  <c r="O116" i="4" a="1"/>
  <c r="O116" i="4" s="1"/>
  <c r="P116" i="4"/>
  <c r="Q116" i="4" a="1"/>
  <c r="Q116" i="4" s="1"/>
  <c r="O117" i="4" a="1"/>
  <c r="O117" i="4" s="1"/>
  <c r="P117" i="4"/>
  <c r="Q117" i="4" a="1"/>
  <c r="Q117" i="4" s="1"/>
  <c r="O118" i="4" a="1"/>
  <c r="O118" i="4" s="1"/>
  <c r="P118" i="4"/>
  <c r="Q118" i="4" a="1"/>
  <c r="Q118" i="4" s="1"/>
  <c r="O119" i="4" a="1"/>
  <c r="O119" i="4" s="1"/>
  <c r="P119" i="4"/>
  <c r="Q119" i="4" a="1"/>
  <c r="Q119" i="4" s="1"/>
  <c r="O120" i="4" a="1"/>
  <c r="O120" i="4" s="1"/>
  <c r="P120" i="4"/>
  <c r="Q120" i="4" a="1"/>
  <c r="Q120" i="4" s="1"/>
  <c r="O121" i="4" a="1"/>
  <c r="O121" i="4" s="1"/>
  <c r="P121" i="4"/>
  <c r="Q121" i="4" a="1"/>
  <c r="Q121" i="4" s="1"/>
  <c r="O122" i="4" a="1"/>
  <c r="O122" i="4" s="1"/>
  <c r="P122" i="4"/>
  <c r="Q122" i="4" a="1"/>
  <c r="Q122" i="4" s="1"/>
  <c r="O123" i="4" a="1"/>
  <c r="O123" i="4" s="1"/>
  <c r="P123" i="4"/>
  <c r="Q123" i="4" a="1"/>
  <c r="Q123" i="4" s="1"/>
  <c r="O124" i="4" a="1"/>
  <c r="O124" i="4" s="1"/>
  <c r="P124" i="4"/>
  <c r="Q124" i="4" a="1"/>
  <c r="Q124" i="4" s="1"/>
  <c r="O125" i="4" a="1"/>
  <c r="O125" i="4" s="1"/>
  <c r="P125" i="4"/>
  <c r="Q125" i="4" a="1"/>
  <c r="Q125" i="4" s="1"/>
  <c r="O126" i="4" a="1"/>
  <c r="O126" i="4" s="1"/>
  <c r="P126" i="4"/>
  <c r="Q126" i="4" a="1"/>
  <c r="Q126" i="4" s="1"/>
  <c r="O127" i="4" a="1"/>
  <c r="O127" i="4" s="1"/>
  <c r="P127" i="4"/>
  <c r="Q127" i="4" a="1"/>
  <c r="Q127" i="4" s="1"/>
  <c r="O128" i="4" a="1"/>
  <c r="O128" i="4" s="1"/>
  <c r="P128" i="4"/>
  <c r="Q128" i="4" a="1"/>
  <c r="Q128" i="4" s="1"/>
  <c r="O129" i="4" a="1"/>
  <c r="O129" i="4" s="1"/>
  <c r="P129" i="4"/>
  <c r="Q129" i="4" a="1"/>
  <c r="Q129" i="4" s="1"/>
  <c r="O130" i="4" a="1"/>
  <c r="O130" i="4" s="1"/>
  <c r="P130" i="4"/>
  <c r="Q130" i="4" a="1"/>
  <c r="Q130" i="4" s="1"/>
  <c r="O131" i="4" a="1"/>
  <c r="O131" i="4" s="1"/>
  <c r="P131" i="4"/>
  <c r="Q131" i="4" a="1"/>
  <c r="Q131" i="4" s="1"/>
  <c r="O132" i="4" a="1"/>
  <c r="O132" i="4" s="1"/>
  <c r="P132" i="4"/>
  <c r="Q132" i="4" a="1"/>
  <c r="Q132" i="4" s="1"/>
  <c r="O133" i="4" a="1"/>
  <c r="O133" i="4" s="1"/>
  <c r="P133" i="4"/>
  <c r="Q133" i="4" a="1"/>
  <c r="Q133" i="4" s="1"/>
  <c r="O134" i="4" a="1"/>
  <c r="O134" i="4" s="1"/>
  <c r="P134" i="4"/>
  <c r="Q134" i="4" a="1"/>
  <c r="Q134" i="4" s="1"/>
  <c r="O135" i="4" a="1"/>
  <c r="O135" i="4" s="1"/>
  <c r="P135" i="4"/>
  <c r="Q135" i="4" a="1"/>
  <c r="Q135" i="4" s="1"/>
  <c r="O136" i="4" a="1"/>
  <c r="O136" i="4" s="1"/>
  <c r="P136" i="4"/>
  <c r="Q136" i="4" a="1"/>
  <c r="Q136" i="4" s="1"/>
  <c r="O137" i="4" a="1"/>
  <c r="O137" i="4" s="1"/>
  <c r="P137" i="4"/>
  <c r="Q137" i="4" a="1"/>
  <c r="Q137" i="4" s="1"/>
  <c r="O138" i="4" a="1"/>
  <c r="O138" i="4" s="1"/>
  <c r="P138" i="4"/>
  <c r="Q138" i="4" a="1"/>
  <c r="Q138" i="4" s="1"/>
  <c r="O139" i="4" a="1"/>
  <c r="O139" i="4" s="1"/>
  <c r="P139" i="4"/>
  <c r="Q139" i="4" a="1"/>
  <c r="Q139" i="4" s="1"/>
  <c r="O140" i="4" a="1"/>
  <c r="O140" i="4" s="1"/>
  <c r="P140" i="4"/>
  <c r="Q140" i="4" a="1"/>
  <c r="Q140" i="4" s="1"/>
  <c r="O141" i="4" a="1"/>
  <c r="O141" i="4" s="1"/>
  <c r="P141" i="4"/>
  <c r="Q141" i="4" a="1"/>
  <c r="Q141" i="4" s="1"/>
  <c r="O142" i="4" a="1"/>
  <c r="O142" i="4" s="1"/>
  <c r="P142" i="4"/>
  <c r="Q142" i="4" a="1"/>
  <c r="Q142" i="4" s="1"/>
  <c r="O143" i="4" a="1"/>
  <c r="O143" i="4" s="1"/>
  <c r="P143" i="4"/>
  <c r="Q143" i="4" a="1"/>
  <c r="Q143" i="4" s="1"/>
  <c r="O144" i="4" a="1"/>
  <c r="O144" i="4" s="1"/>
  <c r="P144" i="4"/>
  <c r="Q144" i="4" a="1"/>
  <c r="Q144" i="4" s="1"/>
  <c r="O145" i="4" a="1"/>
  <c r="O145" i="4" s="1"/>
  <c r="P145" i="4"/>
  <c r="Q145" i="4" a="1"/>
  <c r="Q145" i="4" s="1"/>
  <c r="O146" i="4" a="1"/>
  <c r="O146" i="4" s="1"/>
  <c r="P146" i="4"/>
  <c r="Q146" i="4" a="1"/>
  <c r="Q146" i="4" s="1"/>
  <c r="Q3" i="4" a="1"/>
  <c r="Q3" i="4" s="1"/>
  <c r="Q4" i="4" a="1"/>
  <c r="Q4" i="4" s="1"/>
  <c r="Q5" i="4" a="1"/>
  <c r="Q5" i="4" s="1"/>
  <c r="Q6" i="4" a="1"/>
  <c r="Q6" i="4" s="1"/>
  <c r="Q7" i="4" a="1"/>
  <c r="Q7" i="4" s="1"/>
  <c r="Q8" i="4" a="1"/>
  <c r="Q8" i="4" s="1"/>
  <c r="Q9" i="4" a="1"/>
  <c r="Q9" i="4" s="1"/>
  <c r="Q10" i="4" a="1"/>
  <c r="Q10" i="4" s="1"/>
  <c r="Q11" i="4" a="1"/>
  <c r="Q11" i="4" s="1"/>
  <c r="Q12" i="4" a="1"/>
  <c r="Q12" i="4" s="1"/>
  <c r="Q13" i="4" a="1"/>
  <c r="Q13" i="4" s="1"/>
  <c r="Q14" i="4" a="1"/>
  <c r="Q14" i="4" s="1"/>
  <c r="Q15" i="4" a="1"/>
  <c r="Q15" i="4" s="1"/>
  <c r="Q16" i="4" a="1"/>
  <c r="Q16" i="4" s="1"/>
  <c r="Q17" i="4" a="1"/>
  <c r="Q17" i="4" s="1"/>
  <c r="Q18" i="4" a="1"/>
  <c r="Q18" i="4" s="1"/>
  <c r="Q19" i="4" a="1"/>
  <c r="Q19" i="4" s="1"/>
  <c r="Q20" i="4" a="1"/>
  <c r="Q20" i="4" s="1"/>
  <c r="Q21" i="4" a="1"/>
  <c r="Q21" i="4" s="1"/>
  <c r="Q22" i="4" a="1"/>
  <c r="Q22" i="4" s="1"/>
  <c r="Q23" i="4" a="1"/>
  <c r="Q23" i="4" s="1"/>
  <c r="Q24" i="4" a="1"/>
  <c r="Q24" i="4" s="1"/>
  <c r="Q25" i="4" a="1"/>
  <c r="Q25" i="4" s="1"/>
  <c r="Q26" i="4" a="1"/>
  <c r="Q26" i="4" s="1"/>
  <c r="Q27" i="4" a="1"/>
  <c r="Q27" i="4" s="1"/>
  <c r="Q28" i="4" a="1"/>
  <c r="Q28" i="4" s="1"/>
  <c r="Q29" i="4" a="1"/>
  <c r="Q29" i="4" s="1"/>
  <c r="Q30" i="4" a="1"/>
  <c r="Q30" i="4" s="1"/>
  <c r="Q31" i="4" a="1"/>
  <c r="Q31" i="4" s="1"/>
  <c r="Q32" i="4" a="1"/>
  <c r="Q32" i="4" s="1"/>
  <c r="Q33" i="4" a="1"/>
  <c r="Q33" i="4" s="1"/>
  <c r="Q34" i="4" a="1"/>
  <c r="Q34" i="4" s="1"/>
  <c r="Q35" i="4" a="1"/>
  <c r="Q35" i="4" s="1"/>
  <c r="Q36" i="4" a="1"/>
  <c r="Q36" i="4" s="1"/>
  <c r="Q37" i="4" a="1"/>
  <c r="Q37" i="4" s="1"/>
  <c r="Q38" i="4" a="1"/>
  <c r="Q38" i="4" s="1"/>
  <c r="Q39" i="4" a="1"/>
  <c r="Q39" i="4" s="1"/>
  <c r="Q40" i="4" a="1"/>
  <c r="Q40" i="4" s="1"/>
  <c r="Q41" i="4" a="1"/>
  <c r="Q41" i="4" s="1"/>
  <c r="Q42" i="4" a="1"/>
  <c r="Q42" i="4" s="1"/>
  <c r="Q43" i="4" a="1"/>
  <c r="Q43" i="4" s="1"/>
  <c r="Q44" i="4" a="1"/>
  <c r="Q44" i="4" s="1"/>
  <c r="Q45" i="4" a="1"/>
  <c r="Q45" i="4" s="1"/>
  <c r="Q46" i="4" a="1"/>
  <c r="Q46" i="4" s="1"/>
  <c r="Q47" i="4" a="1"/>
  <c r="Q47" i="4" s="1"/>
  <c r="Q48" i="4" a="1"/>
  <c r="Q48" i="4" s="1"/>
  <c r="Q49" i="4" a="1"/>
  <c r="Q49" i="4" s="1"/>
  <c r="Q50" i="4" a="1"/>
  <c r="Q50" i="4" s="1"/>
  <c r="Q51" i="4" a="1"/>
  <c r="Q51" i="4" s="1"/>
  <c r="Q2" i="4" a="1"/>
  <c r="Q2" i="4" s="1"/>
  <c r="P3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2" i="4"/>
  <c r="O3" i="4" a="1"/>
  <c r="O3" i="4" s="1"/>
  <c r="O4" i="4" a="1"/>
  <c r="O4" i="4" s="1"/>
  <c r="O5" i="4" a="1"/>
  <c r="O5" i="4" s="1"/>
  <c r="O6" i="4" a="1"/>
  <c r="O6" i="4" s="1"/>
  <c r="O7" i="4" a="1"/>
  <c r="O7" i="4" s="1"/>
  <c r="O8" i="4" a="1"/>
  <c r="O8" i="4" s="1"/>
  <c r="O9" i="4" a="1"/>
  <c r="O9" i="4" s="1"/>
  <c r="O10" i="4" a="1"/>
  <c r="O10" i="4" s="1"/>
  <c r="O11" i="4" a="1"/>
  <c r="O11" i="4" s="1"/>
  <c r="O12" i="4" a="1"/>
  <c r="O12" i="4" s="1"/>
  <c r="O13" i="4" a="1"/>
  <c r="O13" i="4" s="1"/>
  <c r="O14" i="4" a="1"/>
  <c r="O14" i="4" s="1"/>
  <c r="O15" i="4" a="1"/>
  <c r="O15" i="4" s="1"/>
  <c r="O16" i="4" a="1"/>
  <c r="O16" i="4" s="1"/>
  <c r="O17" i="4" a="1"/>
  <c r="O17" i="4" s="1"/>
  <c r="O18" i="4" a="1"/>
  <c r="O18" i="4" s="1"/>
  <c r="O19" i="4" a="1"/>
  <c r="O19" i="4" s="1"/>
  <c r="O20" i="4" a="1"/>
  <c r="O20" i="4" s="1"/>
  <c r="O21" i="4" a="1"/>
  <c r="O21" i="4" s="1"/>
  <c r="O22" i="4" a="1"/>
  <c r="O22" i="4" s="1"/>
  <c r="O23" i="4" a="1"/>
  <c r="O23" i="4" s="1"/>
  <c r="O24" i="4" a="1"/>
  <c r="O24" i="4" s="1"/>
  <c r="O25" i="4" a="1"/>
  <c r="O25" i="4" s="1"/>
  <c r="O26" i="4" a="1"/>
  <c r="O26" i="4" s="1"/>
  <c r="O27" i="4" a="1"/>
  <c r="O27" i="4" s="1"/>
  <c r="O28" i="4" a="1"/>
  <c r="O28" i="4" s="1"/>
  <c r="O29" i="4" a="1"/>
  <c r="O29" i="4" s="1"/>
  <c r="O30" i="4" a="1"/>
  <c r="O30" i="4" s="1"/>
  <c r="O31" i="4" a="1"/>
  <c r="O31" i="4" s="1"/>
  <c r="O32" i="4" a="1"/>
  <c r="O32" i="4" s="1"/>
  <c r="O33" i="4" a="1"/>
  <c r="O33" i="4" s="1"/>
  <c r="O34" i="4" a="1"/>
  <c r="O34" i="4" s="1"/>
  <c r="O35" i="4" a="1"/>
  <c r="O35" i="4" s="1"/>
  <c r="O36" i="4" a="1"/>
  <c r="O36" i="4" s="1"/>
  <c r="O37" i="4" a="1"/>
  <c r="O37" i="4" s="1"/>
  <c r="O38" i="4" a="1"/>
  <c r="O38" i="4" s="1"/>
  <c r="O39" i="4" a="1"/>
  <c r="O39" i="4" s="1"/>
  <c r="O40" i="4" a="1"/>
  <c r="O40" i="4" s="1"/>
  <c r="O41" i="4" a="1"/>
  <c r="O41" i="4" s="1"/>
  <c r="O42" i="4" a="1"/>
  <c r="O42" i="4" s="1"/>
  <c r="O43" i="4" a="1"/>
  <c r="O43" i="4" s="1"/>
  <c r="O44" i="4" a="1"/>
  <c r="O44" i="4" s="1"/>
  <c r="O45" i="4" a="1"/>
  <c r="O45" i="4" s="1"/>
  <c r="O46" i="4" a="1"/>
  <c r="O46" i="4" s="1"/>
  <c r="O47" i="4" a="1"/>
  <c r="O47" i="4" s="1"/>
  <c r="O48" i="4" a="1"/>
  <c r="O48" i="4" s="1"/>
  <c r="O49" i="4" a="1"/>
  <c r="O49" i="4" s="1"/>
  <c r="O50" i="4" a="1"/>
  <c r="O50" i="4" s="1"/>
  <c r="O51" i="4" a="1"/>
  <c r="O51" i="4" s="1"/>
  <c r="O2" i="4" a="1"/>
  <c r="O2" i="4" s="1"/>
  <c r="S2" i="4" a="1"/>
  <c r="S2" i="4" s="1"/>
  <c r="U2" i="4" s="1"/>
  <c r="T3" i="4" a="1"/>
  <c r="T3" i="4" s="1"/>
  <c r="U3" i="4" s="1" a="1"/>
  <c r="U3" i="4" s="1"/>
  <c r="R1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<sst xmlns="http://schemas.openxmlformats.org/spreadsheetml/2006/main" count="2501" uniqueCount="230">
  <si>
    <t>liste de personnes</t>
  </si>
  <si>
    <t>liste d'ateliers</t>
  </si>
  <si>
    <t>→ pour chaque personne : liste de priorité</t>
  </si>
  <si>
    <t>boucler pour second atelier</t>
  </si>
  <si>
    <t>fonctionnement : assigner premier atelier</t>
  </si>
  <si>
    <t>assigner aux élèves, triés aléatoirement, leurs premiers choix (puis decrescendo leurs "meilleurs choix possible")</t>
  </si>
  <si>
    <t>→ ansi les élèves ayant leur 1e choix assigné passent en bas de liste</t>
  </si>
  <si>
    <t>retirer, dans la liste de chaque eleve, les ateliers assignés</t>
  </si>
  <si>
    <t>re-trier les élèves par ordre de 1e choix dispo</t>
  </si>
  <si>
    <t>Tableau de correspondance des ateliers</t>
  </si>
  <si>
    <t>designation</t>
  </si>
  <si>
    <t>Nom</t>
  </si>
  <si>
    <t>Prenom</t>
  </si>
  <si>
    <t>Choix 1</t>
  </si>
  <si>
    <t>Choix 2</t>
  </si>
  <si>
    <t>Choix 3</t>
  </si>
  <si>
    <t>Choix 4</t>
  </si>
  <si>
    <t>Choix 5</t>
  </si>
  <si>
    <t>Choix 6</t>
  </si>
  <si>
    <t>Verif unicité</t>
  </si>
  <si>
    <t>nombre de choix total/atelier</t>
  </si>
  <si>
    <t>choix 1</t>
  </si>
  <si>
    <t>choix 2</t>
  </si>
  <si>
    <t>choix 3</t>
  </si>
  <si>
    <t>choix 4</t>
  </si>
  <si>
    <t>choix 5</t>
  </si>
  <si>
    <t>choix 6</t>
  </si>
  <si>
    <t>Calculer:</t>
  </si>
  <si>
    <t>Satisfaction moyenne/médiane</t>
  </si>
  <si>
    <t>Satisfaction maximale</t>
  </si>
  <si>
    <t>Satisfaction minimale</t>
  </si>
  <si>
    <t>Ecart-types</t>
  </si>
  <si>
    <t>Satisfaction = ?</t>
  </si>
  <si>
    <t>nombre de bons choix sur le total, sans prendre en compte l'ordre d'affectation</t>
  </si>
  <si>
    <t>↑ cad que si un eleve a son meilleur choix en fin de journée: choix satisfait</t>
  </si>
  <si>
    <t>capacite</t>
  </si>
  <si>
    <t>Affectation 3</t>
  </si>
  <si>
    <t>Affectation 4</t>
  </si>
  <si>
    <t>Affectation 5</t>
  </si>
  <si>
    <t>Affectation 6</t>
  </si>
  <si>
    <t>all first choice</t>
  </si>
  <si>
    <t>Affectation 1</t>
  </si>
  <si>
    <t>Affectation 2</t>
  </si>
  <si>
    <t>↑ prendre une capacité légèrement inférieure pour tester la répartition</t>
  </si>
  <si>
    <t xml:space="preserve">↑ ATTENTION : verifier que la capacité totale est &gt; nb eleves </t>
  </si>
  <si>
    <t>stress par atelier</t>
  </si>
  <si>
    <t>Score 1</t>
  </si>
  <si>
    <t>Score 2</t>
  </si>
  <si>
    <t>Score 3</t>
  </si>
  <si>
    <t>Score 4</t>
  </si>
  <si>
    <t>Score 5</t>
  </si>
  <si>
    <t>Score 6</t>
  </si>
  <si>
    <t>Temps libre</t>
  </si>
  <si>
    <t>Satisfaction</t>
  </si>
  <si>
    <t>tps libre:</t>
  </si>
  <si>
    <t>↑ temps libre est utilisé en cas de "trop plein" (sécurité)</t>
  </si>
  <si>
    <t>Cliquer ici pour créer une répartition des élèves</t>
  </si>
  <si>
    <t>Voirie</t>
  </si>
  <si>
    <t>Mécanique poids lourds et auto</t>
  </si>
  <si>
    <t>Installation thermique</t>
  </si>
  <si>
    <t>Manager Service Machinerie</t>
  </si>
  <si>
    <t>Manager Audio</t>
  </si>
  <si>
    <t>Infirmière</t>
  </si>
  <si>
    <t>Prof d'EPS</t>
  </si>
  <si>
    <t>Police nationale</t>
  </si>
  <si>
    <t>Cadre de santé</t>
  </si>
  <si>
    <t>Déco. Évènements (Fleuriste Free Lance)</t>
  </si>
  <si>
    <t>Responsable Auto Ecole</t>
  </si>
  <si>
    <t>Responsable bibliothèque</t>
  </si>
  <si>
    <t>Agent immobilier</t>
  </si>
  <si>
    <t>Cuisinier</t>
  </si>
  <si>
    <t>Etudiante en médecine (5ème année)</t>
  </si>
  <si>
    <t>Graphisme</t>
  </si>
  <si>
    <t>électricité</t>
  </si>
  <si>
    <t>Electricien de maintenance</t>
  </si>
  <si>
    <t>Secrétariat/gestion</t>
  </si>
  <si>
    <t>Adjudant</t>
  </si>
  <si>
    <t>Directrice Artistique</t>
  </si>
  <si>
    <t>Direction operérationnelle</t>
  </si>
  <si>
    <t>Orientation des élèves</t>
  </si>
  <si>
    <t>Adjointe de Direction</t>
  </si>
  <si>
    <t>Métier de l'animation</t>
  </si>
  <si>
    <t>Ingénieur informatique</t>
  </si>
  <si>
    <t>Horticulture</t>
  </si>
  <si>
    <t>Responsable animation culturelle</t>
  </si>
  <si>
    <t>Loïs</t>
  </si>
  <si>
    <t>Nolan</t>
  </si>
  <si>
    <t>Noa</t>
  </si>
  <si>
    <t>Charlotte</t>
  </si>
  <si>
    <t>Ilyess</t>
  </si>
  <si>
    <t>Kyllian</t>
  </si>
  <si>
    <t>Louna</t>
  </si>
  <si>
    <t>Benjamin</t>
  </si>
  <si>
    <t>Jérémy</t>
  </si>
  <si>
    <t>Tessa</t>
  </si>
  <si>
    <t>Doriane</t>
  </si>
  <si>
    <t>Lenny</t>
  </si>
  <si>
    <t>Maëlle</t>
  </si>
  <si>
    <t>Manon</t>
  </si>
  <si>
    <t>John-Kenry</t>
  </si>
  <si>
    <t>Loucas</t>
  </si>
  <si>
    <t>Yanis</t>
  </si>
  <si>
    <t>Aleric</t>
  </si>
  <si>
    <t>Jean-Baptiste</t>
  </si>
  <si>
    <t>RAC</t>
  </si>
  <si>
    <t>Gladys</t>
  </si>
  <si>
    <t>Emma</t>
  </si>
  <si>
    <t>Mathéo</t>
  </si>
  <si>
    <t>Léo</t>
  </si>
  <si>
    <t>Lilia</t>
  </si>
  <si>
    <t>Mohamed</t>
  </si>
  <si>
    <t>Evan</t>
  </si>
  <si>
    <t>Dalil</t>
  </si>
  <si>
    <t>Milla</t>
  </si>
  <si>
    <t>Ionela</t>
  </si>
  <si>
    <t>Nessrine</t>
  </si>
  <si>
    <t>Luna</t>
  </si>
  <si>
    <t>Emira</t>
  </si>
  <si>
    <t>Maxime</t>
  </si>
  <si>
    <t>Yazid</t>
  </si>
  <si>
    <t>Achraf</t>
  </si>
  <si>
    <t>Gani</t>
  </si>
  <si>
    <t>Gaspard</t>
  </si>
  <si>
    <t>Léa</t>
  </si>
  <si>
    <t>Wissal</t>
  </si>
  <si>
    <t>Daouda</t>
  </si>
  <si>
    <t>France</t>
  </si>
  <si>
    <t>Anouk</t>
  </si>
  <si>
    <t>Luis</t>
  </si>
  <si>
    <t>Kylie</t>
  </si>
  <si>
    <t>Bianca</t>
  </si>
  <si>
    <t>Exocé</t>
  </si>
  <si>
    <t>Chanel</t>
  </si>
  <si>
    <t>Fanta</t>
  </si>
  <si>
    <t>Anna</t>
  </si>
  <si>
    <t>Faustine</t>
  </si>
  <si>
    <t>Anthony</t>
  </si>
  <si>
    <t>Adela-Patricia</t>
  </si>
  <si>
    <t>Soudaïs</t>
  </si>
  <si>
    <t>Deon</t>
  </si>
  <si>
    <t>Lina</t>
  </si>
  <si>
    <t>Douaa</t>
  </si>
  <si>
    <t>Noah</t>
  </si>
  <si>
    <t>Timéo</t>
  </si>
  <si>
    <t>Naomie</t>
  </si>
  <si>
    <t>Ugur</t>
  </si>
  <si>
    <t>abs</t>
  </si>
  <si>
    <t>Léonie</t>
  </si>
  <si>
    <t>Marion</t>
  </si>
  <si>
    <t>Ariana</t>
  </si>
  <si>
    <t>Adam</t>
  </si>
  <si>
    <t>Tomas</t>
  </si>
  <si>
    <t>Ethan</t>
  </si>
  <si>
    <t>Clément</t>
  </si>
  <si>
    <t>Gabriel</t>
  </si>
  <si>
    <t>Axel</t>
  </si>
  <si>
    <t>Yoana</t>
  </si>
  <si>
    <t>Samson</t>
  </si>
  <si>
    <t>Clara</t>
  </si>
  <si>
    <t>Mehdi</t>
  </si>
  <si>
    <t>Leonor</t>
  </si>
  <si>
    <t>Emile</t>
  </si>
  <si>
    <t>Louise</t>
  </si>
  <si>
    <t>Gerson</t>
  </si>
  <si>
    <t>Sofia</t>
  </si>
  <si>
    <t>Robin</t>
  </si>
  <si>
    <t>Loutaya</t>
  </si>
  <si>
    <t>Florianne</t>
  </si>
  <si>
    <t>Théo</t>
  </si>
  <si>
    <t>Ilhame</t>
  </si>
  <si>
    <t>Haikel</t>
  </si>
  <si>
    <t>Raphaëlle</t>
  </si>
  <si>
    <t>Malick</t>
  </si>
  <si>
    <t>Yaniss</t>
  </si>
  <si>
    <t>Mélissa</t>
  </si>
  <si>
    <t>Roxane</t>
  </si>
  <si>
    <t>Lucas</t>
  </si>
  <si>
    <t>Stella</t>
  </si>
  <si>
    <t>Louane</t>
  </si>
  <si>
    <t>Coraline</t>
  </si>
  <si>
    <t>Adenora</t>
  </si>
  <si>
    <t>Margot</t>
  </si>
  <si>
    <t>Zoé</t>
  </si>
  <si>
    <t>Nathaël</t>
  </si>
  <si>
    <t>Charlie</t>
  </si>
  <si>
    <t>Djenahe</t>
  </si>
  <si>
    <t>Lilian</t>
  </si>
  <si>
    <t>Calixte</t>
  </si>
  <si>
    <t>Joseph</t>
  </si>
  <si>
    <t>Fatoumata</t>
  </si>
  <si>
    <t>Raphaël</t>
  </si>
  <si>
    <t>Shkurte</t>
  </si>
  <si>
    <t>Mylénia</t>
  </si>
  <si>
    <t>Sega</t>
  </si>
  <si>
    <t>Tara</t>
  </si>
  <si>
    <t>Aminata</t>
  </si>
  <si>
    <t>Mouhamed</t>
  </si>
  <si>
    <t>Laurenzo</t>
  </si>
  <si>
    <t>Fadel</t>
  </si>
  <si>
    <t>Ivan</t>
  </si>
  <si>
    <t>Espoir</t>
  </si>
  <si>
    <t>Dea</t>
  </si>
  <si>
    <t>Tomãs</t>
  </si>
  <si>
    <t>Betty</t>
  </si>
  <si>
    <t>Yuliia</t>
  </si>
  <si>
    <t>Divine</t>
  </si>
  <si>
    <t>Kimora</t>
  </si>
  <si>
    <t>Lola</t>
  </si>
  <si>
    <t>Thaïs</t>
  </si>
  <si>
    <t>Gaëtan</t>
  </si>
  <si>
    <t>Sofiane</t>
  </si>
  <si>
    <t>Leïlana</t>
  </si>
  <si>
    <t>Camille</t>
  </si>
  <si>
    <t>Mohammed</t>
  </si>
  <si>
    <t>Annaëlle</t>
  </si>
  <si>
    <t>Kimberley</t>
  </si>
  <si>
    <t>Nathanaël</t>
  </si>
  <si>
    <t>Saanda</t>
  </si>
  <si>
    <t>Tristan</t>
  </si>
  <si>
    <t>Cheyanne</t>
  </si>
  <si>
    <t>Léana</t>
  </si>
  <si>
    <t>aaa</t>
  </si>
  <si>
    <t>Temps libre_8</t>
  </si>
  <si>
    <t>x</t>
  </si>
  <si>
    <t>x1</t>
  </si>
  <si>
    <t>x2</t>
  </si>
  <si>
    <t>x3</t>
  </si>
  <si>
    <t>x4</t>
  </si>
  <si>
    <t>x5</t>
  </si>
  <si>
    <t>x6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</si>
</sst>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2"/>
      <color theme="1"/>
      <name val="Aptos Narrow"/>
      <family val="2"/>
      <scheme val="minor"/>
    </font>
    <font>
      <sz val="12"/>
      <color rgb="FF000000"/>
      <name val="Aptos Narrow"/>
      <family val="2"/>
    </font>
    <font>
      <sz val="12"/>
      <color rgb="FF000000"/>
      <name val="Aptos Narrow"/>
      <family val="2"/>
      <scheme val="minor"/>
    </font>
    <font>
      <sz val="11"/>
      <color rgb="FF000000"/>
      <name val="&quot;Aptos Narrow&quot;"/>
    </font>
    <font>
      <sz val="10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D9D9"/>
        <bgColor rgb="FFD9D9D9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2" borderId="0" xfId="0" applyFill="1"/>
    <xf numFmtId="0" fontId="3" fillId="0" borderId="0" xfId="0" applyFont="1"/>
    <xf numFmtId="0" fontId="0" fillId="0" borderId="0" xfId="0" applyNumberFormat="1"/>
    <xf numFmtId="0" fontId="6" fillId="3" borderId="2" xfId="0" applyFont="1" applyFill="1" applyBorder="1"/>
    <xf numFmtId="0" fontId="7" fillId="3" borderId="2" xfId="0" applyFont="1" applyFill="1" applyBorder="1" applyAlignment="1">
      <alignment horizontal="center" vertical="center"/>
    </xf>
    <xf numFmtId="0" fontId="6" fillId="0" borderId="2" xfId="0" applyFont="1" applyBorder="1"/>
    <xf numFmtId="0" fontId="7" fillId="0" borderId="2" xfId="0" applyFont="1" applyBorder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</xdr:row>
          <xdr:rowOff>28575</xdr:rowOff>
        </xdr:from>
        <xdr:to>
          <xdr:col>12</xdr:col>
          <xdr:colOff>485775</xdr:colOff>
          <xdr:row>5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200" b="0" i="0" u="none" strike="noStrike" baseline="0">
                  <a:solidFill>
                    <a:srgbClr val="000000"/>
                  </a:solidFill>
                  <a:latin typeface="Aptos Narrow"/>
                </a:rPr>
                <a:t>Créer une répartition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6C332D-F06F-4A94-8936-28C2F1C6DEFD}" name="tblAteliers" displayName="tblAteliers" ref="B2:C31" totalsRowShown="0">
  <autoFilter ref="B2:C31" xr:uid="{5D6C332D-F06F-4A94-8936-28C2F1C6DEFD}"/>
  <tableColumns count="2">
    <tableColumn id="2" xr3:uid="{BB32E97C-8E82-4546-8160-2E744F71DB0D}" name="designation"/>
    <tableColumn id="3" xr3:uid="{E0943A24-4A0B-4C31-96F0-B0B28DF3320C}" name="capac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5EB29-6A0D-49A2-A340-C912D126427F}">
  <sheetPr codeName="Sheet1"/>
  <dimension ref="A1:I22"/>
  <sheetViews>
    <sheetView showGridLines="0" workbookViewId="0">
      <selection activeCell="F14" sqref="F14"/>
    </sheetView>
  </sheetViews>
  <sheetFormatPr defaultRowHeight="15.75" x14ac:dyDescent="0.25"/>
  <cols>
    <col min="3" max="5" width="4.75" customWidth="1"/>
  </cols>
  <sheetData>
    <row r="1" spans="1:9" x14ac:dyDescent="0.25">
      <c r="A1" t="s">
        <v>0</v>
      </c>
      <c r="C1" t="s">
        <v>2</v>
      </c>
    </row>
    <row r="2" spans="1:9" x14ac:dyDescent="0.25">
      <c r="A2" t="s">
        <v>1</v>
      </c>
    </row>
    <row r="7" spans="1:9" x14ac:dyDescent="0.25">
      <c r="C7" t="s">
        <v>4</v>
      </c>
    </row>
    <row r="8" spans="1:9" x14ac:dyDescent="0.25">
      <c r="D8" t="s">
        <v>5</v>
      </c>
    </row>
    <row r="9" spans="1:9" x14ac:dyDescent="0.25">
      <c r="E9" t="s">
        <v>7</v>
      </c>
    </row>
    <row r="10" spans="1:9" x14ac:dyDescent="0.25">
      <c r="E10" t="s">
        <v>8</v>
      </c>
      <c r="I10" t="s">
        <v>6</v>
      </c>
    </row>
    <row r="12" spans="1:9" x14ac:dyDescent="0.25">
      <c r="E12" t="s">
        <v>3</v>
      </c>
    </row>
    <row r="16" spans="1:9" x14ac:dyDescent="0.25">
      <c r="A16" t="s">
        <v>27</v>
      </c>
      <c r="B16" t="s">
        <v>32</v>
      </c>
      <c r="D16" t="s">
        <v>33</v>
      </c>
    </row>
    <row r="17" spans="2:9" x14ac:dyDescent="0.25">
      <c r="B17" t="s">
        <v>28</v>
      </c>
      <c r="I17" t="s">
        <v>34</v>
      </c>
    </row>
    <row r="18" spans="2:9" x14ac:dyDescent="0.25">
      <c r="B18" t="s">
        <v>31</v>
      </c>
    </row>
    <row r="19" spans="2:9" x14ac:dyDescent="0.25">
      <c r="B19" t="s">
        <v>29</v>
      </c>
    </row>
    <row r="20" spans="2:9" x14ac:dyDescent="0.25">
      <c r="B20" t="s">
        <v>30</v>
      </c>
    </row>
    <row r="22" spans="2:9" x14ac:dyDescent="0.25">
      <c r="B22" t="s">
        <v>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DF612-4057-47C5-AA42-D4682CCC757D}">
  <sheetPr codeName="Choix"/>
  <dimension ref="A1:K146"/>
  <sheetViews>
    <sheetView tabSelected="1" workbookViewId="0">
      <selection activeCell="K13" sqref="K13"/>
    </sheetView>
  </sheetViews>
  <sheetFormatPr defaultRowHeight="15.75" x14ac:dyDescent="0.25"/>
  <cols>
    <col min="1" max="2" width="14.625" customWidth="1"/>
    <col min="3" max="8" width="10.5" customWidth="1"/>
  </cols>
  <sheetData>
    <row r="1" spans="1:11" s="1" customFormat="1" ht="31.5" customHeight="1" x14ac:dyDescent="0.25">
      <c r="A1" s="1" t="s">
        <v>11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I1" s="1" t="s">
        <v>19</v>
      </c>
    </row>
    <row r="2" spans="1:11" x14ac:dyDescent="0.25">
      <c r="A2" s="10" t="s">
        <v>221</v>
      </c>
      <c r="B2" t="s">
        <v>85</v>
      </c>
      <c r="C2" t="s">
        <v>57</v>
      </c>
      <c r="D2" t="s">
        <v>81</v>
      </c>
      <c r="E2" t="s">
        <v>76</v>
      </c>
      <c r="F2" t="s">
        <v>71</v>
      </c>
      <c r="G2" t="s">
        <v>77</v>
      </c>
      <c r="H2" t="s">
        <v>80</v>
      </c>
      <c r="I2">
        <f t="shared" ref="I2:I65" si="0">COUNTA(_xlfn.UNIQUE(C2:H2,TRUE))</f>
        <v>6</v>
      </c>
    </row>
    <row r="3" spans="1:11" x14ac:dyDescent="0.25">
      <c r="A3" s="10" t="s">
        <v>221</v>
      </c>
      <c r="B3" t="s">
        <v>86</v>
      </c>
      <c r="C3" t="s">
        <v>57</v>
      </c>
      <c r="D3" t="s">
        <v>81</v>
      </c>
      <c r="E3" t="s">
        <v>76</v>
      </c>
      <c r="F3" t="s">
        <v>70</v>
      </c>
      <c r="G3" t="s">
        <v>73</v>
      </c>
      <c r="H3" t="s">
        <v>59</v>
      </c>
      <c r="I3">
        <f t="shared" si="0"/>
        <v>6</v>
      </c>
      <c r="K3" s="4" t="s">
        <v>56</v>
      </c>
    </row>
    <row r="4" spans="1:11" x14ac:dyDescent="0.25">
      <c r="A4" s="10" t="s">
        <v>221</v>
      </c>
      <c r="B4" t="s">
        <v>87</v>
      </c>
      <c r="C4" t="s">
        <v>83</v>
      </c>
      <c r="D4" t="s">
        <v>76</v>
      </c>
      <c r="E4" t="s">
        <v>67</v>
      </c>
      <c r="F4" t="s">
        <v>57</v>
      </c>
      <c r="G4" t="s">
        <v>64</v>
      </c>
      <c r="H4" t="s">
        <v>62</v>
      </c>
      <c r="I4">
        <f t="shared" si="0"/>
        <v>6</v>
      </c>
    </row>
    <row r="5" spans="1:11" x14ac:dyDescent="0.25">
      <c r="A5" s="10" t="s">
        <v>221</v>
      </c>
      <c r="B5" t="s">
        <v>88</v>
      </c>
      <c r="C5" t="s">
        <v>81</v>
      </c>
      <c r="D5" t="s">
        <v>84</v>
      </c>
      <c r="E5" t="s">
        <v>77</v>
      </c>
      <c r="F5" t="s">
        <v>66</v>
      </c>
      <c r="G5" t="s">
        <v>72</v>
      </c>
      <c r="H5" t="s">
        <v>68</v>
      </c>
      <c r="I5">
        <f t="shared" si="0"/>
        <v>6</v>
      </c>
    </row>
    <row r="6" spans="1:11" x14ac:dyDescent="0.25">
      <c r="A6" s="10" t="s">
        <v>221</v>
      </c>
      <c r="B6" t="s">
        <v>89</v>
      </c>
      <c r="C6" t="s">
        <v>57</v>
      </c>
      <c r="D6" t="s">
        <v>58</v>
      </c>
      <c r="E6" t="s">
        <v>69</v>
      </c>
      <c r="F6" t="s">
        <v>64</v>
      </c>
      <c r="G6" t="s">
        <v>76</v>
      </c>
      <c r="H6" t="s">
        <v>62</v>
      </c>
      <c r="I6">
        <f t="shared" si="0"/>
        <v>6</v>
      </c>
    </row>
    <row r="7" spans="1:11" x14ac:dyDescent="0.25">
      <c r="A7" s="10" t="s">
        <v>221</v>
      </c>
      <c r="B7" t="s">
        <v>90</v>
      </c>
      <c r="C7" t="s">
        <v>83</v>
      </c>
      <c r="D7" t="s">
        <v>66</v>
      </c>
      <c r="E7" t="s">
        <v>70</v>
      </c>
      <c r="F7" t="s">
        <v>57</v>
      </c>
      <c r="G7" t="s">
        <v>58</v>
      </c>
      <c r="H7" t="s">
        <v>62</v>
      </c>
      <c r="I7">
        <f t="shared" si="0"/>
        <v>6</v>
      </c>
    </row>
    <row r="8" spans="1:11" x14ac:dyDescent="0.25">
      <c r="A8" s="10" t="s">
        <v>221</v>
      </c>
      <c r="B8" t="s">
        <v>91</v>
      </c>
      <c r="C8" t="s">
        <v>73</v>
      </c>
      <c r="D8" t="s">
        <v>77</v>
      </c>
      <c r="E8" t="s">
        <v>69</v>
      </c>
      <c r="F8" t="s">
        <v>60</v>
      </c>
      <c r="G8" t="s">
        <v>76</v>
      </c>
      <c r="H8" t="s">
        <v>70</v>
      </c>
      <c r="I8">
        <f t="shared" si="0"/>
        <v>6</v>
      </c>
    </row>
    <row r="9" spans="1:11" x14ac:dyDescent="0.25">
      <c r="A9" s="10" t="s">
        <v>221</v>
      </c>
      <c r="B9" t="s">
        <v>92</v>
      </c>
      <c r="C9" t="s">
        <v>58</v>
      </c>
      <c r="D9" t="s">
        <v>61</v>
      </c>
      <c r="E9" t="s">
        <v>72</v>
      </c>
      <c r="F9" t="s">
        <v>63</v>
      </c>
      <c r="G9" t="s">
        <v>57</v>
      </c>
      <c r="H9" t="s">
        <v>81</v>
      </c>
      <c r="I9">
        <f t="shared" si="0"/>
        <v>6</v>
      </c>
    </row>
    <row r="10" spans="1:11" x14ac:dyDescent="0.25">
      <c r="A10" s="10" t="s">
        <v>221</v>
      </c>
      <c r="B10" t="s">
        <v>93</v>
      </c>
      <c r="C10" t="s">
        <v>58</v>
      </c>
      <c r="D10" t="s">
        <v>57</v>
      </c>
      <c r="E10" t="s">
        <v>64</v>
      </c>
      <c r="F10" t="s">
        <v>76</v>
      </c>
      <c r="G10" t="s">
        <v>78</v>
      </c>
      <c r="H10" t="s">
        <v>67</v>
      </c>
      <c r="I10">
        <f t="shared" si="0"/>
        <v>6</v>
      </c>
    </row>
    <row r="11" spans="1:11" x14ac:dyDescent="0.25">
      <c r="A11" s="10" t="s">
        <v>221</v>
      </c>
      <c r="B11" t="s">
        <v>94</v>
      </c>
      <c r="C11" t="s">
        <v>82</v>
      </c>
      <c r="D11" t="s">
        <v>66</v>
      </c>
      <c r="E11" t="s">
        <v>64</v>
      </c>
      <c r="F11" t="s">
        <v>81</v>
      </c>
      <c r="G11" t="s">
        <v>76</v>
      </c>
      <c r="H11" t="s">
        <v>72</v>
      </c>
      <c r="I11">
        <f t="shared" si="0"/>
        <v>6</v>
      </c>
    </row>
    <row r="12" spans="1:11" x14ac:dyDescent="0.25">
      <c r="A12" s="10" t="s">
        <v>221</v>
      </c>
      <c r="B12" t="s">
        <v>95</v>
      </c>
      <c r="C12" t="s">
        <v>73</v>
      </c>
      <c r="D12" t="s">
        <v>77</v>
      </c>
      <c r="E12" t="s">
        <v>69</v>
      </c>
      <c r="F12" t="s">
        <v>60</v>
      </c>
      <c r="G12" t="s">
        <v>76</v>
      </c>
      <c r="H12" t="s">
        <v>70</v>
      </c>
      <c r="I12">
        <f t="shared" si="0"/>
        <v>6</v>
      </c>
    </row>
    <row r="13" spans="1:11" x14ac:dyDescent="0.25">
      <c r="A13" s="10" t="s">
        <v>221</v>
      </c>
      <c r="B13" t="s">
        <v>96</v>
      </c>
      <c r="C13" t="s">
        <v>76</v>
      </c>
      <c r="D13" t="s">
        <v>67</v>
      </c>
      <c r="E13" t="s">
        <v>57</v>
      </c>
      <c r="F13" t="s">
        <v>71</v>
      </c>
      <c r="G13" t="s">
        <v>72</v>
      </c>
      <c r="H13" t="s">
        <v>70</v>
      </c>
      <c r="I13">
        <f t="shared" si="0"/>
        <v>6</v>
      </c>
    </row>
    <row r="14" spans="1:11" x14ac:dyDescent="0.25">
      <c r="A14" s="10" t="s">
        <v>221</v>
      </c>
      <c r="B14" t="s">
        <v>97</v>
      </c>
      <c r="C14" t="s">
        <v>70</v>
      </c>
      <c r="D14" t="s">
        <v>75</v>
      </c>
      <c r="E14" t="s">
        <v>69</v>
      </c>
      <c r="F14" t="s">
        <v>76</v>
      </c>
      <c r="G14" t="s">
        <v>64</v>
      </c>
      <c r="H14" t="s">
        <v>80</v>
      </c>
      <c r="I14">
        <f t="shared" si="0"/>
        <v>6</v>
      </c>
    </row>
    <row r="15" spans="1:11" x14ac:dyDescent="0.25">
      <c r="A15" s="10" t="s">
        <v>221</v>
      </c>
      <c r="B15" t="s">
        <v>98</v>
      </c>
      <c r="C15" t="s">
        <v>82</v>
      </c>
      <c r="D15" t="s">
        <v>77</v>
      </c>
      <c r="E15" t="s">
        <v>62</v>
      </c>
      <c r="F15" t="s">
        <v>64</v>
      </c>
      <c r="G15" t="s">
        <v>70</v>
      </c>
      <c r="H15" t="s">
        <v>71</v>
      </c>
      <c r="I15">
        <f t="shared" si="0"/>
        <v>6</v>
      </c>
    </row>
    <row r="16" spans="1:11" x14ac:dyDescent="0.25">
      <c r="A16" s="10" t="s">
        <v>221</v>
      </c>
      <c r="B16" t="s">
        <v>99</v>
      </c>
      <c r="C16" t="s">
        <v>62</v>
      </c>
      <c r="D16" t="s">
        <v>64</v>
      </c>
      <c r="E16" t="s">
        <v>70</v>
      </c>
      <c r="F16" t="s">
        <v>76</v>
      </c>
      <c r="G16" t="s">
        <v>82</v>
      </c>
      <c r="H16" t="s">
        <v>74</v>
      </c>
      <c r="I16">
        <f t="shared" si="0"/>
        <v>6</v>
      </c>
    </row>
    <row r="17" spans="1:9" x14ac:dyDescent="0.25">
      <c r="A17" s="10" t="s">
        <v>221</v>
      </c>
      <c r="B17" t="s">
        <v>100</v>
      </c>
      <c r="C17" t="s">
        <v>70</v>
      </c>
      <c r="D17" t="s">
        <v>72</v>
      </c>
      <c r="E17" t="s">
        <v>64</v>
      </c>
      <c r="F17" t="s">
        <v>76</v>
      </c>
      <c r="G17" t="s">
        <v>63</v>
      </c>
      <c r="H17" t="s">
        <v>58</v>
      </c>
      <c r="I17">
        <f t="shared" si="0"/>
        <v>6</v>
      </c>
    </row>
    <row r="18" spans="1:9" x14ac:dyDescent="0.25">
      <c r="A18" s="10" t="s">
        <v>221</v>
      </c>
      <c r="B18" t="s">
        <v>101</v>
      </c>
      <c r="C18" t="s">
        <v>74</v>
      </c>
      <c r="D18" t="s">
        <v>72</v>
      </c>
      <c r="E18" t="s">
        <v>78</v>
      </c>
      <c r="F18" t="s">
        <v>75</v>
      </c>
      <c r="G18" t="s">
        <v>59</v>
      </c>
      <c r="H18" t="s">
        <v>67</v>
      </c>
      <c r="I18">
        <f t="shared" si="0"/>
        <v>6</v>
      </c>
    </row>
    <row r="19" spans="1:9" x14ac:dyDescent="0.25">
      <c r="A19" s="10" t="s">
        <v>221</v>
      </c>
      <c r="B19" t="s">
        <v>102</v>
      </c>
      <c r="C19" t="s">
        <v>64</v>
      </c>
      <c r="D19" t="s">
        <v>70</v>
      </c>
      <c r="E19" t="s">
        <v>76</v>
      </c>
      <c r="F19" t="s">
        <v>62</v>
      </c>
      <c r="G19" t="s">
        <v>82</v>
      </c>
      <c r="H19" t="s">
        <v>74</v>
      </c>
      <c r="I19">
        <f t="shared" si="0"/>
        <v>6</v>
      </c>
    </row>
    <row r="20" spans="1:9" x14ac:dyDescent="0.25">
      <c r="A20" s="10" t="s">
        <v>221</v>
      </c>
      <c r="B20" t="s">
        <v>103</v>
      </c>
      <c r="C20" t="s">
        <v>57</v>
      </c>
      <c r="D20" t="s">
        <v>60</v>
      </c>
      <c r="E20" t="s">
        <v>64</v>
      </c>
      <c r="F20" t="s">
        <v>82</v>
      </c>
      <c r="G20" t="s">
        <v>224</v>
      </c>
      <c r="H20" t="s">
        <v>225</v>
      </c>
      <c r="I20">
        <f t="shared" si="0"/>
        <v>6</v>
      </c>
    </row>
    <row r="21" spans="1:9" x14ac:dyDescent="0.25">
      <c r="A21" s="10" t="s">
        <v>221</v>
      </c>
      <c r="B21" t="s">
        <v>91</v>
      </c>
      <c r="C21" t="s">
        <v>81</v>
      </c>
      <c r="D21" t="s">
        <v>64</v>
      </c>
      <c r="E21" t="s">
        <v>70</v>
      </c>
      <c r="F21" t="s">
        <v>69</v>
      </c>
      <c r="G21" t="s">
        <v>65</v>
      </c>
      <c r="H21" t="s">
        <v>76</v>
      </c>
      <c r="I21">
        <f t="shared" si="0"/>
        <v>6</v>
      </c>
    </row>
    <row r="22" spans="1:9" x14ac:dyDescent="0.25">
      <c r="A22" s="10" t="s">
        <v>221</v>
      </c>
      <c r="B22" t="s">
        <v>105</v>
      </c>
      <c r="C22" t="s">
        <v>79</v>
      </c>
      <c r="D22" t="s">
        <v>62</v>
      </c>
      <c r="E22" t="s">
        <v>61</v>
      </c>
      <c r="F22" t="s">
        <v>78</v>
      </c>
      <c r="G22" t="s">
        <v>66</v>
      </c>
      <c r="H22" t="s">
        <v>75</v>
      </c>
      <c r="I22">
        <f t="shared" si="0"/>
        <v>6</v>
      </c>
    </row>
    <row r="23" spans="1:9" x14ac:dyDescent="0.25">
      <c r="A23" s="10" t="s">
        <v>221</v>
      </c>
      <c r="B23" t="s">
        <v>106</v>
      </c>
      <c r="C23" t="s">
        <v>81</v>
      </c>
      <c r="D23" t="s">
        <v>64</v>
      </c>
      <c r="E23" t="s">
        <v>70</v>
      </c>
      <c r="F23" t="s">
        <v>69</v>
      </c>
      <c r="G23" t="s">
        <v>61</v>
      </c>
      <c r="H23" t="s">
        <v>76</v>
      </c>
      <c r="I23">
        <f t="shared" si="0"/>
        <v>6</v>
      </c>
    </row>
    <row r="24" spans="1:9" x14ac:dyDescent="0.25">
      <c r="A24" s="10" t="s">
        <v>221</v>
      </c>
      <c r="B24" t="s">
        <v>107</v>
      </c>
      <c r="C24" t="s">
        <v>69</v>
      </c>
      <c r="D24" t="s">
        <v>70</v>
      </c>
      <c r="E24" t="s">
        <v>64</v>
      </c>
      <c r="F24" t="s">
        <v>76</v>
      </c>
      <c r="G24" t="s">
        <v>79</v>
      </c>
      <c r="H24" t="s">
        <v>82</v>
      </c>
      <c r="I24">
        <f t="shared" si="0"/>
        <v>6</v>
      </c>
    </row>
    <row r="25" spans="1:9" x14ac:dyDescent="0.25">
      <c r="A25" s="10" t="s">
        <v>221</v>
      </c>
      <c r="B25" t="s">
        <v>108</v>
      </c>
      <c r="C25" t="s">
        <v>58</v>
      </c>
      <c r="D25" t="s">
        <v>73</v>
      </c>
      <c r="E25" t="s">
        <v>70</v>
      </c>
      <c r="F25" t="s">
        <v>59</v>
      </c>
      <c r="G25" t="s">
        <v>82</v>
      </c>
      <c r="H25" t="s">
        <v>64</v>
      </c>
      <c r="I25">
        <f t="shared" si="0"/>
        <v>6</v>
      </c>
    </row>
    <row r="26" spans="1:9" x14ac:dyDescent="0.25">
      <c r="A26" s="10" t="s">
        <v>221</v>
      </c>
      <c r="B26" t="s">
        <v>109</v>
      </c>
      <c r="C26" t="s">
        <v>71</v>
      </c>
      <c r="D26" t="s">
        <v>84</v>
      </c>
      <c r="E26" t="s">
        <v>62</v>
      </c>
      <c r="F26" t="s">
        <v>82</v>
      </c>
      <c r="G26" t="s">
        <v>70</v>
      </c>
      <c r="H26" t="s">
        <v>75</v>
      </c>
      <c r="I26">
        <f t="shared" si="0"/>
        <v>6</v>
      </c>
    </row>
    <row r="27" spans="1:9" x14ac:dyDescent="0.25">
      <c r="A27" s="10" t="s">
        <v>221</v>
      </c>
      <c r="B27" t="s">
        <v>110</v>
      </c>
      <c r="C27" t="s">
        <v>82</v>
      </c>
      <c r="D27" t="s">
        <v>72</v>
      </c>
      <c r="E27" t="s">
        <v>74</v>
      </c>
      <c r="F27" t="s">
        <v>64</v>
      </c>
      <c r="G27" t="s">
        <v>58</v>
      </c>
      <c r="H27" t="s">
        <v>84</v>
      </c>
      <c r="I27">
        <f t="shared" si="0"/>
        <v>6</v>
      </c>
    </row>
    <row r="28" spans="1:9" x14ac:dyDescent="0.25">
      <c r="A28" s="10" t="s">
        <v>221</v>
      </c>
      <c r="B28" t="s">
        <v>111</v>
      </c>
      <c r="C28" t="s">
        <v>58</v>
      </c>
      <c r="D28" t="s">
        <v>83</v>
      </c>
      <c r="E28" t="s">
        <v>73</v>
      </c>
      <c r="F28" t="s">
        <v>57</v>
      </c>
      <c r="G28" t="s">
        <v>70</v>
      </c>
      <c r="H28" t="s">
        <v>67</v>
      </c>
      <c r="I28">
        <f t="shared" si="0"/>
        <v>6</v>
      </c>
    </row>
    <row r="29" spans="1:9" x14ac:dyDescent="0.25">
      <c r="A29" s="10" t="s">
        <v>221</v>
      </c>
      <c r="B29" t="s">
        <v>101</v>
      </c>
      <c r="C29" t="s">
        <v>64</v>
      </c>
      <c r="D29" t="s">
        <v>69</v>
      </c>
      <c r="E29" t="s">
        <v>71</v>
      </c>
      <c r="F29" t="s">
        <v>65</v>
      </c>
      <c r="G29" t="s">
        <v>80</v>
      </c>
      <c r="H29" t="s">
        <v>76</v>
      </c>
      <c r="I29">
        <f t="shared" si="0"/>
        <v>6</v>
      </c>
    </row>
    <row r="30" spans="1:9" x14ac:dyDescent="0.25">
      <c r="A30" s="10" t="s">
        <v>221</v>
      </c>
      <c r="B30" t="s">
        <v>112</v>
      </c>
      <c r="C30" t="s">
        <v>69</v>
      </c>
      <c r="D30" t="s">
        <v>81</v>
      </c>
      <c r="E30" t="s">
        <v>82</v>
      </c>
      <c r="F30" t="s">
        <v>59</v>
      </c>
      <c r="G30" t="s">
        <v>63</v>
      </c>
      <c r="H30" t="s">
        <v>76</v>
      </c>
      <c r="I30">
        <f t="shared" si="0"/>
        <v>6</v>
      </c>
    </row>
    <row r="31" spans="1:9" x14ac:dyDescent="0.25">
      <c r="A31" s="10" t="s">
        <v>221</v>
      </c>
      <c r="B31" t="s">
        <v>113</v>
      </c>
      <c r="C31" t="s">
        <v>75</v>
      </c>
      <c r="D31" t="s">
        <v>76</v>
      </c>
      <c r="E31" t="s">
        <v>64</v>
      </c>
      <c r="F31" t="s">
        <v>57</v>
      </c>
      <c r="G31" t="s">
        <v>223</v>
      </c>
      <c r="H31" t="s">
        <v>224</v>
      </c>
      <c r="I31">
        <f t="shared" si="0"/>
        <v>6</v>
      </c>
    </row>
    <row r="32" spans="1:9" x14ac:dyDescent="0.25">
      <c r="A32" s="10" t="s">
        <v>221</v>
      </c>
      <c r="B32" t="s">
        <v>114</v>
      </c>
      <c r="C32" t="s">
        <v>70</v>
      </c>
      <c r="D32" t="s">
        <v>64</v>
      </c>
      <c r="E32" t="s">
        <v>79</v>
      </c>
      <c r="F32" t="s">
        <v>81</v>
      </c>
      <c r="G32" t="s">
        <v>76</v>
      </c>
      <c r="H32" t="s">
        <v>63</v>
      </c>
      <c r="I32">
        <f t="shared" si="0"/>
        <v>6</v>
      </c>
    </row>
    <row r="33" spans="1:9" x14ac:dyDescent="0.25">
      <c r="A33" s="10" t="s">
        <v>221</v>
      </c>
      <c r="B33" t="s">
        <v>115</v>
      </c>
      <c r="C33" t="s">
        <v>84</v>
      </c>
      <c r="D33" t="s">
        <v>69</v>
      </c>
      <c r="E33" t="s">
        <v>75</v>
      </c>
      <c r="F33" t="s">
        <v>77</v>
      </c>
      <c r="G33" t="s">
        <v>57</v>
      </c>
      <c r="H33" t="s">
        <v>223</v>
      </c>
      <c r="I33">
        <f t="shared" si="0"/>
        <v>6</v>
      </c>
    </row>
    <row r="34" spans="1:9" x14ac:dyDescent="0.25">
      <c r="A34" s="10" t="s">
        <v>221</v>
      </c>
      <c r="B34" t="s">
        <v>116</v>
      </c>
      <c r="C34" t="s">
        <v>70</v>
      </c>
      <c r="D34" t="s">
        <v>64</v>
      </c>
      <c r="E34" t="s">
        <v>79</v>
      </c>
      <c r="F34" t="s">
        <v>81</v>
      </c>
      <c r="G34" t="s">
        <v>76</v>
      </c>
      <c r="H34" t="s">
        <v>63</v>
      </c>
      <c r="I34">
        <f t="shared" si="0"/>
        <v>6</v>
      </c>
    </row>
    <row r="35" spans="1:9" x14ac:dyDescent="0.25">
      <c r="A35" s="10" t="s">
        <v>221</v>
      </c>
      <c r="B35" t="s">
        <v>117</v>
      </c>
      <c r="C35" t="s">
        <v>75</v>
      </c>
      <c r="D35" t="s">
        <v>84</v>
      </c>
      <c r="E35" t="s">
        <v>70</v>
      </c>
      <c r="F35" t="s">
        <v>62</v>
      </c>
      <c r="G35" t="s">
        <v>71</v>
      </c>
      <c r="H35" t="s">
        <v>82</v>
      </c>
      <c r="I35">
        <f t="shared" si="0"/>
        <v>6</v>
      </c>
    </row>
    <row r="36" spans="1:9" x14ac:dyDescent="0.25">
      <c r="A36" s="10" t="s">
        <v>221</v>
      </c>
      <c r="B36" t="s">
        <v>118</v>
      </c>
      <c r="C36" t="s">
        <v>79</v>
      </c>
      <c r="D36" t="s">
        <v>83</v>
      </c>
      <c r="E36" t="s">
        <v>58</v>
      </c>
      <c r="F36" t="s">
        <v>73</v>
      </c>
      <c r="G36" t="s">
        <v>57</v>
      </c>
      <c r="H36" t="s">
        <v>223</v>
      </c>
      <c r="I36">
        <f t="shared" si="0"/>
        <v>6</v>
      </c>
    </row>
    <row r="37" spans="1:9" x14ac:dyDescent="0.25">
      <c r="A37" s="10" t="s">
        <v>221</v>
      </c>
      <c r="B37" t="s">
        <v>119</v>
      </c>
      <c r="C37" t="s">
        <v>58</v>
      </c>
      <c r="D37" t="s">
        <v>70</v>
      </c>
      <c r="E37" t="s">
        <v>64</v>
      </c>
      <c r="F37" t="s">
        <v>74</v>
      </c>
      <c r="G37" t="s">
        <v>82</v>
      </c>
      <c r="H37" t="s">
        <v>59</v>
      </c>
      <c r="I37">
        <f t="shared" si="0"/>
        <v>6</v>
      </c>
    </row>
    <row r="38" spans="1:9" x14ac:dyDescent="0.25">
      <c r="A38" s="10" t="s">
        <v>221</v>
      </c>
      <c r="B38" t="s">
        <v>120</v>
      </c>
      <c r="C38" t="s">
        <v>62</v>
      </c>
      <c r="D38" t="s">
        <v>82</v>
      </c>
      <c r="E38" t="s">
        <v>71</v>
      </c>
      <c r="F38" t="s">
        <v>69</v>
      </c>
      <c r="G38" t="s">
        <v>65</v>
      </c>
      <c r="H38" t="s">
        <v>74</v>
      </c>
      <c r="I38">
        <f t="shared" si="0"/>
        <v>6</v>
      </c>
    </row>
    <row r="39" spans="1:9" x14ac:dyDescent="0.25">
      <c r="A39" s="10" t="s">
        <v>221</v>
      </c>
      <c r="B39" t="s">
        <v>121</v>
      </c>
      <c r="C39" t="s">
        <v>58</v>
      </c>
      <c r="D39" t="s">
        <v>73</v>
      </c>
      <c r="E39" t="s">
        <v>70</v>
      </c>
      <c r="F39" t="s">
        <v>63</v>
      </c>
      <c r="G39" t="s">
        <v>223</v>
      </c>
      <c r="H39" t="s">
        <v>57</v>
      </c>
      <c r="I39">
        <f t="shared" si="0"/>
        <v>6</v>
      </c>
    </row>
    <row r="40" spans="1:9" x14ac:dyDescent="0.25">
      <c r="A40" s="10" t="s">
        <v>221</v>
      </c>
      <c r="B40" t="s">
        <v>122</v>
      </c>
      <c r="C40" t="s">
        <v>70</v>
      </c>
      <c r="D40" t="s">
        <v>72</v>
      </c>
      <c r="E40" t="s">
        <v>60</v>
      </c>
      <c r="F40" t="s">
        <v>58</v>
      </c>
      <c r="G40" t="s">
        <v>71</v>
      </c>
      <c r="H40" t="s">
        <v>76</v>
      </c>
      <c r="I40">
        <f t="shared" si="0"/>
        <v>6</v>
      </c>
    </row>
    <row r="41" spans="1:9" x14ac:dyDescent="0.25">
      <c r="A41" s="10" t="s">
        <v>221</v>
      </c>
      <c r="B41" t="s">
        <v>123</v>
      </c>
      <c r="C41" t="s">
        <v>63</v>
      </c>
      <c r="D41" t="s">
        <v>66</v>
      </c>
      <c r="E41" t="s">
        <v>72</v>
      </c>
      <c r="F41" t="s">
        <v>79</v>
      </c>
      <c r="G41" t="s">
        <v>62</v>
      </c>
      <c r="H41" t="s">
        <v>84</v>
      </c>
      <c r="I41">
        <f t="shared" si="0"/>
        <v>6</v>
      </c>
    </row>
    <row r="42" spans="1:9" x14ac:dyDescent="0.25">
      <c r="A42" s="10" t="s">
        <v>221</v>
      </c>
      <c r="B42" t="s">
        <v>123</v>
      </c>
      <c r="C42" t="s">
        <v>79</v>
      </c>
      <c r="D42" t="s">
        <v>84</v>
      </c>
      <c r="E42" t="s">
        <v>62</v>
      </c>
      <c r="F42" t="s">
        <v>71</v>
      </c>
      <c r="G42" t="s">
        <v>64</v>
      </c>
      <c r="H42" t="s">
        <v>65</v>
      </c>
      <c r="I42">
        <f t="shared" si="0"/>
        <v>6</v>
      </c>
    </row>
    <row r="43" spans="1:9" x14ac:dyDescent="0.25">
      <c r="A43" s="10" t="s">
        <v>221</v>
      </c>
      <c r="B43" t="s">
        <v>124</v>
      </c>
      <c r="C43" t="s">
        <v>84</v>
      </c>
      <c r="D43" t="s">
        <v>70</v>
      </c>
      <c r="E43" t="s">
        <v>69</v>
      </c>
      <c r="F43" t="s">
        <v>62</v>
      </c>
      <c r="G43" t="s">
        <v>66</v>
      </c>
      <c r="H43" t="s">
        <v>63</v>
      </c>
      <c r="I43">
        <f t="shared" si="0"/>
        <v>6</v>
      </c>
    </row>
    <row r="44" spans="1:9" x14ac:dyDescent="0.25">
      <c r="A44" s="10" t="s">
        <v>221</v>
      </c>
      <c r="B44" t="s">
        <v>125</v>
      </c>
      <c r="C44" t="s">
        <v>69</v>
      </c>
      <c r="D44" t="s">
        <v>83</v>
      </c>
      <c r="E44" t="s">
        <v>82</v>
      </c>
      <c r="F44" t="s">
        <v>65</v>
      </c>
      <c r="G44" t="s">
        <v>61</v>
      </c>
      <c r="H44" t="s">
        <v>70</v>
      </c>
      <c r="I44">
        <f t="shared" si="0"/>
        <v>6</v>
      </c>
    </row>
    <row r="45" spans="1:9" x14ac:dyDescent="0.25">
      <c r="A45" s="10" t="s">
        <v>221</v>
      </c>
      <c r="B45" t="s">
        <v>126</v>
      </c>
      <c r="C45" t="s">
        <v>79</v>
      </c>
      <c r="D45" t="s">
        <v>66</v>
      </c>
      <c r="E45" t="s">
        <v>70</v>
      </c>
      <c r="F45" t="s">
        <v>57</v>
      </c>
      <c r="G45" t="s">
        <v>223</v>
      </c>
      <c r="H45" t="s">
        <v>224</v>
      </c>
      <c r="I45">
        <f t="shared" si="0"/>
        <v>6</v>
      </c>
    </row>
    <row r="46" spans="1:9" x14ac:dyDescent="0.25">
      <c r="A46" s="10" t="s">
        <v>221</v>
      </c>
      <c r="B46" t="s">
        <v>127</v>
      </c>
      <c r="C46" t="s">
        <v>71</v>
      </c>
      <c r="D46" t="s">
        <v>62</v>
      </c>
      <c r="E46" t="s">
        <v>65</v>
      </c>
      <c r="F46" t="s">
        <v>84</v>
      </c>
      <c r="G46" t="s">
        <v>75</v>
      </c>
      <c r="H46" t="s">
        <v>70</v>
      </c>
      <c r="I46">
        <f t="shared" si="0"/>
        <v>6</v>
      </c>
    </row>
    <row r="47" spans="1:9" x14ac:dyDescent="0.25">
      <c r="A47" s="10" t="s">
        <v>221</v>
      </c>
      <c r="B47" t="s">
        <v>128</v>
      </c>
      <c r="C47" t="s">
        <v>58</v>
      </c>
      <c r="D47" t="s">
        <v>82</v>
      </c>
      <c r="E47" t="s">
        <v>72</v>
      </c>
      <c r="F47" t="s">
        <v>81</v>
      </c>
      <c r="G47" t="s">
        <v>67</v>
      </c>
      <c r="H47" t="s">
        <v>57</v>
      </c>
      <c r="I47">
        <f t="shared" si="0"/>
        <v>6</v>
      </c>
    </row>
    <row r="48" spans="1:9" x14ac:dyDescent="0.25">
      <c r="A48" s="10" t="s">
        <v>221</v>
      </c>
      <c r="B48" t="s">
        <v>129</v>
      </c>
      <c r="C48" t="s">
        <v>70</v>
      </c>
      <c r="D48" t="s">
        <v>62</v>
      </c>
      <c r="E48" t="s">
        <v>73</v>
      </c>
      <c r="F48" t="s">
        <v>65</v>
      </c>
      <c r="G48" t="s">
        <v>68</v>
      </c>
      <c r="H48" t="s">
        <v>69</v>
      </c>
      <c r="I48">
        <f t="shared" si="0"/>
        <v>6</v>
      </c>
    </row>
    <row r="49" spans="1:9" x14ac:dyDescent="0.25">
      <c r="A49" s="10" t="s">
        <v>221</v>
      </c>
      <c r="B49" t="s">
        <v>130</v>
      </c>
      <c r="C49" t="s">
        <v>70</v>
      </c>
      <c r="D49" t="s">
        <v>84</v>
      </c>
      <c r="E49" t="s">
        <v>66</v>
      </c>
      <c r="F49" t="s">
        <v>60</v>
      </c>
      <c r="G49" t="s">
        <v>77</v>
      </c>
      <c r="H49" t="s">
        <v>57</v>
      </c>
      <c r="I49">
        <f t="shared" si="0"/>
        <v>6</v>
      </c>
    </row>
    <row r="50" spans="1:9" x14ac:dyDescent="0.25">
      <c r="A50" s="10" t="s">
        <v>221</v>
      </c>
      <c r="B50" t="s">
        <v>131</v>
      </c>
      <c r="C50" t="s">
        <v>61</v>
      </c>
      <c r="D50" t="s">
        <v>64</v>
      </c>
      <c r="E50" t="s">
        <v>70</v>
      </c>
      <c r="F50" t="s">
        <v>73</v>
      </c>
      <c r="G50" t="s">
        <v>82</v>
      </c>
      <c r="H50" t="s">
        <v>58</v>
      </c>
      <c r="I50">
        <f t="shared" si="0"/>
        <v>6</v>
      </c>
    </row>
    <row r="51" spans="1:9" x14ac:dyDescent="0.25">
      <c r="A51" s="10" t="s">
        <v>221</v>
      </c>
      <c r="B51" t="s">
        <v>132</v>
      </c>
      <c r="C51" t="s">
        <v>71</v>
      </c>
      <c r="D51" t="s">
        <v>63</v>
      </c>
      <c r="E51" t="s">
        <v>77</v>
      </c>
      <c r="F51" t="s">
        <v>64</v>
      </c>
      <c r="G51" t="s">
        <v>66</v>
      </c>
      <c r="H51" t="s">
        <v>68</v>
      </c>
      <c r="I51">
        <f t="shared" si="0"/>
        <v>6</v>
      </c>
    </row>
    <row r="52" spans="1:9" x14ac:dyDescent="0.25">
      <c r="A52" s="10" t="s">
        <v>221</v>
      </c>
      <c r="B52" t="s">
        <v>133</v>
      </c>
      <c r="C52" t="s">
        <v>62</v>
      </c>
      <c r="D52" t="s">
        <v>65</v>
      </c>
      <c r="E52" t="s">
        <v>71</v>
      </c>
      <c r="F52" t="s">
        <v>81</v>
      </c>
      <c r="G52" t="s">
        <v>84</v>
      </c>
      <c r="H52" t="s">
        <v>70</v>
      </c>
      <c r="I52">
        <f t="shared" si="0"/>
        <v>6</v>
      </c>
    </row>
    <row r="53" spans="1:9" x14ac:dyDescent="0.25">
      <c r="A53" s="10" t="s">
        <v>221</v>
      </c>
      <c r="B53" t="s">
        <v>134</v>
      </c>
      <c r="C53" t="s">
        <v>79</v>
      </c>
      <c r="D53" t="s">
        <v>81</v>
      </c>
      <c r="E53" t="s">
        <v>65</v>
      </c>
      <c r="F53" t="s">
        <v>64</v>
      </c>
      <c r="G53" t="s">
        <v>62</v>
      </c>
      <c r="H53" t="s">
        <v>71</v>
      </c>
      <c r="I53">
        <f t="shared" si="0"/>
        <v>6</v>
      </c>
    </row>
    <row r="54" spans="1:9" x14ac:dyDescent="0.25">
      <c r="A54" s="10" t="s">
        <v>221</v>
      </c>
      <c r="B54" t="s">
        <v>135</v>
      </c>
      <c r="C54" t="s">
        <v>71</v>
      </c>
      <c r="D54" t="s">
        <v>65</v>
      </c>
      <c r="E54" t="s">
        <v>62</v>
      </c>
      <c r="F54" t="s">
        <v>63</v>
      </c>
      <c r="G54" t="s">
        <v>64</v>
      </c>
      <c r="H54" t="s">
        <v>84</v>
      </c>
      <c r="I54">
        <f t="shared" si="0"/>
        <v>6</v>
      </c>
    </row>
    <row r="55" spans="1:9" x14ac:dyDescent="0.25">
      <c r="A55" s="10" t="s">
        <v>221</v>
      </c>
      <c r="B55" t="s">
        <v>96</v>
      </c>
      <c r="C55" t="s">
        <v>69</v>
      </c>
      <c r="D55" t="s">
        <v>82</v>
      </c>
      <c r="E55" t="s">
        <v>58</v>
      </c>
      <c r="F55" t="s">
        <v>73</v>
      </c>
      <c r="G55" t="s">
        <v>74</v>
      </c>
      <c r="H55" t="s">
        <v>61</v>
      </c>
      <c r="I55">
        <f t="shared" si="0"/>
        <v>6</v>
      </c>
    </row>
    <row r="56" spans="1:9" x14ac:dyDescent="0.25">
      <c r="A56" s="10" t="s">
        <v>221</v>
      </c>
      <c r="B56" t="s">
        <v>136</v>
      </c>
      <c r="C56" t="s">
        <v>77</v>
      </c>
      <c r="D56" t="s">
        <v>81</v>
      </c>
      <c r="E56" t="s">
        <v>72</v>
      </c>
      <c r="F56" t="s">
        <v>84</v>
      </c>
      <c r="G56" t="s">
        <v>70</v>
      </c>
      <c r="H56" t="s">
        <v>82</v>
      </c>
      <c r="I56">
        <f t="shared" si="0"/>
        <v>6</v>
      </c>
    </row>
    <row r="57" spans="1:9" x14ac:dyDescent="0.25">
      <c r="A57" s="10" t="s">
        <v>221</v>
      </c>
      <c r="B57" t="s">
        <v>137</v>
      </c>
      <c r="C57" t="s">
        <v>76</v>
      </c>
      <c r="D57" t="s">
        <v>64</v>
      </c>
      <c r="E57" t="s">
        <v>80</v>
      </c>
      <c r="F57" t="s">
        <v>75</v>
      </c>
      <c r="G57" t="s">
        <v>62</v>
      </c>
      <c r="H57" t="s">
        <v>72</v>
      </c>
      <c r="I57">
        <f t="shared" si="0"/>
        <v>6</v>
      </c>
    </row>
    <row r="58" spans="1:9" x14ac:dyDescent="0.25">
      <c r="A58" s="10" t="s">
        <v>221</v>
      </c>
      <c r="B58" t="s">
        <v>138</v>
      </c>
      <c r="C58" t="s">
        <v>71</v>
      </c>
      <c r="D58" t="s">
        <v>69</v>
      </c>
      <c r="E58" t="s">
        <v>65</v>
      </c>
      <c r="F58" t="s">
        <v>67</v>
      </c>
      <c r="G58" t="s">
        <v>79</v>
      </c>
      <c r="H58" t="s">
        <v>64</v>
      </c>
      <c r="I58">
        <f t="shared" si="0"/>
        <v>6</v>
      </c>
    </row>
    <row r="59" spans="1:9" x14ac:dyDescent="0.25">
      <c r="A59" s="10" t="s">
        <v>221</v>
      </c>
      <c r="B59" t="s">
        <v>139</v>
      </c>
      <c r="C59" t="s">
        <v>58</v>
      </c>
      <c r="D59" t="s">
        <v>75</v>
      </c>
      <c r="E59" t="s">
        <v>69</v>
      </c>
      <c r="F59" t="s">
        <v>71</v>
      </c>
      <c r="G59" t="s">
        <v>60</v>
      </c>
      <c r="H59" t="s">
        <v>78</v>
      </c>
      <c r="I59">
        <f t="shared" si="0"/>
        <v>6</v>
      </c>
    </row>
    <row r="60" spans="1:9" x14ac:dyDescent="0.25">
      <c r="A60" s="10" t="s">
        <v>221</v>
      </c>
      <c r="B60" t="s">
        <v>140</v>
      </c>
      <c r="C60" t="s">
        <v>79</v>
      </c>
      <c r="D60" t="s">
        <v>69</v>
      </c>
      <c r="E60" t="s">
        <v>62</v>
      </c>
      <c r="F60" t="s">
        <v>70</v>
      </c>
      <c r="G60" t="s">
        <v>80</v>
      </c>
      <c r="H60" t="s">
        <v>65</v>
      </c>
      <c r="I60">
        <f t="shared" si="0"/>
        <v>6</v>
      </c>
    </row>
    <row r="61" spans="1:9" x14ac:dyDescent="0.25">
      <c r="A61" s="10" t="s">
        <v>221</v>
      </c>
      <c r="B61" t="s">
        <v>141</v>
      </c>
      <c r="C61" t="s">
        <v>69</v>
      </c>
      <c r="D61" t="s">
        <v>82</v>
      </c>
      <c r="E61" t="s">
        <v>80</v>
      </c>
      <c r="F61" t="s">
        <v>62</v>
      </c>
      <c r="G61" t="s">
        <v>75</v>
      </c>
      <c r="H61" t="s">
        <v>83</v>
      </c>
      <c r="I61">
        <f t="shared" si="0"/>
        <v>6</v>
      </c>
    </row>
    <row r="62" spans="1:9" x14ac:dyDescent="0.25">
      <c r="A62" s="10" t="s">
        <v>221</v>
      </c>
      <c r="B62" t="s">
        <v>142</v>
      </c>
      <c r="C62" t="s">
        <v>58</v>
      </c>
      <c r="D62" t="s">
        <v>84</v>
      </c>
      <c r="E62" t="s">
        <v>70</v>
      </c>
      <c r="F62" t="s">
        <v>61</v>
      </c>
      <c r="G62" t="s">
        <v>75</v>
      </c>
      <c r="H62" t="s">
        <v>81</v>
      </c>
      <c r="I62">
        <f t="shared" si="0"/>
        <v>6</v>
      </c>
    </row>
    <row r="63" spans="1:9" x14ac:dyDescent="0.25">
      <c r="A63" s="10" t="s">
        <v>221</v>
      </c>
      <c r="B63" t="s">
        <v>143</v>
      </c>
      <c r="C63" t="s">
        <v>58</v>
      </c>
      <c r="D63" t="s">
        <v>81</v>
      </c>
      <c r="E63" t="s">
        <v>70</v>
      </c>
      <c r="F63" t="s">
        <v>72</v>
      </c>
      <c r="G63" t="s">
        <v>84</v>
      </c>
      <c r="H63" t="s">
        <v>69</v>
      </c>
      <c r="I63">
        <f t="shared" si="0"/>
        <v>6</v>
      </c>
    </row>
    <row r="64" spans="1:9" x14ac:dyDescent="0.25">
      <c r="A64" s="10" t="s">
        <v>221</v>
      </c>
      <c r="B64" t="s">
        <v>86</v>
      </c>
      <c r="C64" t="s">
        <v>69</v>
      </c>
      <c r="D64" t="s">
        <v>71</v>
      </c>
      <c r="E64" t="s">
        <v>72</v>
      </c>
      <c r="F64" t="s">
        <v>82</v>
      </c>
      <c r="G64" t="s">
        <v>73</v>
      </c>
      <c r="H64" t="s">
        <v>61</v>
      </c>
      <c r="I64">
        <f t="shared" si="0"/>
        <v>6</v>
      </c>
    </row>
    <row r="65" spans="1:9" x14ac:dyDescent="0.25">
      <c r="A65" s="10" t="s">
        <v>221</v>
      </c>
      <c r="B65" t="s">
        <v>144</v>
      </c>
      <c r="C65" t="s">
        <v>65</v>
      </c>
      <c r="D65" t="s">
        <v>69</v>
      </c>
      <c r="E65" t="s">
        <v>79</v>
      </c>
      <c r="F65" t="s">
        <v>81</v>
      </c>
      <c r="G65" t="s">
        <v>62</v>
      </c>
      <c r="H65" t="s">
        <v>66</v>
      </c>
      <c r="I65">
        <f t="shared" si="0"/>
        <v>6</v>
      </c>
    </row>
    <row r="66" spans="1:9" x14ac:dyDescent="0.25">
      <c r="A66" s="10" t="s">
        <v>221</v>
      </c>
      <c r="B66" t="s">
        <v>145</v>
      </c>
      <c r="C66" t="s">
        <v>224</v>
      </c>
      <c r="D66" t="s">
        <v>225</v>
      </c>
      <c r="E66" t="s">
        <v>226</v>
      </c>
      <c r="F66" t="s">
        <v>227</v>
      </c>
      <c r="G66" t="s">
        <v>228</v>
      </c>
      <c r="H66" t="s">
        <v>229</v>
      </c>
      <c r="I66">
        <f t="shared" ref="I66:I129" si="1">COUNTA(_xlfn.UNIQUE(C66:H66,TRUE))</f>
        <v>6</v>
      </c>
    </row>
    <row r="67" spans="1:9" x14ac:dyDescent="0.25">
      <c r="A67" s="10" t="s">
        <v>221</v>
      </c>
      <c r="B67" t="s">
        <v>147</v>
      </c>
      <c r="C67" t="s">
        <v>224</v>
      </c>
      <c r="D67" t="s">
        <v>225</v>
      </c>
      <c r="E67" t="s">
        <v>226</v>
      </c>
      <c r="F67" t="s">
        <v>227</v>
      </c>
      <c r="G67" t="s">
        <v>228</v>
      </c>
      <c r="H67" t="s">
        <v>229</v>
      </c>
      <c r="I67">
        <f t="shared" si="1"/>
        <v>6</v>
      </c>
    </row>
    <row r="68" spans="1:9" x14ac:dyDescent="0.25">
      <c r="A68" s="10" t="s">
        <v>221</v>
      </c>
      <c r="B68" t="s">
        <v>140</v>
      </c>
      <c r="C68" t="s">
        <v>77</v>
      </c>
      <c r="D68" t="s">
        <v>70</v>
      </c>
      <c r="E68" t="s">
        <v>81</v>
      </c>
      <c r="F68" t="s">
        <v>62</v>
      </c>
      <c r="G68" t="s">
        <v>84</v>
      </c>
      <c r="H68" t="s">
        <v>63</v>
      </c>
      <c r="I68">
        <f t="shared" si="1"/>
        <v>6</v>
      </c>
    </row>
    <row r="69" spans="1:9" x14ac:dyDescent="0.25">
      <c r="A69" s="10" t="s">
        <v>221</v>
      </c>
      <c r="B69" t="s">
        <v>148</v>
      </c>
      <c r="C69" t="s">
        <v>79</v>
      </c>
      <c r="D69" t="s">
        <v>81</v>
      </c>
      <c r="E69" t="s">
        <v>69</v>
      </c>
      <c r="F69" t="s">
        <v>62</v>
      </c>
      <c r="G69" t="s">
        <v>70</v>
      </c>
      <c r="H69" t="s">
        <v>77</v>
      </c>
      <c r="I69">
        <f t="shared" si="1"/>
        <v>6</v>
      </c>
    </row>
    <row r="70" spans="1:9" x14ac:dyDescent="0.25">
      <c r="A70" s="10" t="s">
        <v>221</v>
      </c>
      <c r="B70" t="s">
        <v>149</v>
      </c>
      <c r="C70" t="s">
        <v>70</v>
      </c>
      <c r="D70" t="s">
        <v>64</v>
      </c>
      <c r="E70" t="s">
        <v>71</v>
      </c>
      <c r="F70" t="s">
        <v>62</v>
      </c>
      <c r="G70" t="s">
        <v>65</v>
      </c>
      <c r="H70" t="s">
        <v>79</v>
      </c>
      <c r="I70">
        <f t="shared" si="1"/>
        <v>6</v>
      </c>
    </row>
    <row r="71" spans="1:9" x14ac:dyDescent="0.25">
      <c r="A71" s="10" t="s">
        <v>221</v>
      </c>
      <c r="B71" t="s">
        <v>150</v>
      </c>
      <c r="C71" t="s">
        <v>73</v>
      </c>
      <c r="D71" t="s">
        <v>61</v>
      </c>
      <c r="E71" t="s">
        <v>79</v>
      </c>
      <c r="F71" t="s">
        <v>83</v>
      </c>
      <c r="G71" t="s">
        <v>58</v>
      </c>
      <c r="H71" t="s">
        <v>64</v>
      </c>
      <c r="I71">
        <f t="shared" si="1"/>
        <v>6</v>
      </c>
    </row>
    <row r="72" spans="1:9" x14ac:dyDescent="0.25">
      <c r="A72" s="10" t="s">
        <v>221</v>
      </c>
      <c r="B72" t="s">
        <v>151</v>
      </c>
      <c r="C72" t="s">
        <v>63</v>
      </c>
      <c r="D72" t="s">
        <v>84</v>
      </c>
      <c r="E72" t="s">
        <v>68</v>
      </c>
      <c r="F72" t="s">
        <v>81</v>
      </c>
      <c r="G72" t="s">
        <v>72</v>
      </c>
      <c r="H72" t="s">
        <v>77</v>
      </c>
      <c r="I72">
        <f t="shared" si="1"/>
        <v>6</v>
      </c>
    </row>
    <row r="73" spans="1:9" x14ac:dyDescent="0.25">
      <c r="A73" s="10" t="s">
        <v>221</v>
      </c>
      <c r="B73" t="s">
        <v>152</v>
      </c>
      <c r="C73" t="s">
        <v>58</v>
      </c>
      <c r="D73" t="s">
        <v>82</v>
      </c>
      <c r="E73" t="s">
        <v>64</v>
      </c>
      <c r="F73" t="s">
        <v>57</v>
      </c>
      <c r="G73" t="s">
        <v>224</v>
      </c>
      <c r="H73" t="s">
        <v>225</v>
      </c>
      <c r="I73">
        <f t="shared" si="1"/>
        <v>6</v>
      </c>
    </row>
    <row r="74" spans="1:9" x14ac:dyDescent="0.25">
      <c r="A74" s="10" t="s">
        <v>221</v>
      </c>
      <c r="B74" t="s">
        <v>153</v>
      </c>
      <c r="C74" t="s">
        <v>82</v>
      </c>
      <c r="D74" t="s">
        <v>74</v>
      </c>
      <c r="E74" t="s">
        <v>83</v>
      </c>
      <c r="F74" t="s">
        <v>73</v>
      </c>
      <c r="G74" t="s">
        <v>70</v>
      </c>
      <c r="H74" t="s">
        <v>57</v>
      </c>
      <c r="I74">
        <f t="shared" si="1"/>
        <v>6</v>
      </c>
    </row>
    <row r="75" spans="1:9" x14ac:dyDescent="0.25">
      <c r="A75" s="10" t="s">
        <v>221</v>
      </c>
      <c r="B75" t="s">
        <v>154</v>
      </c>
      <c r="C75" t="s">
        <v>73</v>
      </c>
      <c r="D75" t="s">
        <v>74</v>
      </c>
      <c r="E75" t="s">
        <v>82</v>
      </c>
      <c r="F75" t="s">
        <v>65</v>
      </c>
      <c r="G75" t="s">
        <v>62</v>
      </c>
      <c r="H75" t="s">
        <v>58</v>
      </c>
      <c r="I75">
        <f t="shared" si="1"/>
        <v>6</v>
      </c>
    </row>
    <row r="76" spans="1:9" x14ac:dyDescent="0.25">
      <c r="A76" s="10" t="s">
        <v>221</v>
      </c>
      <c r="B76" t="s">
        <v>155</v>
      </c>
      <c r="C76" t="s">
        <v>72</v>
      </c>
      <c r="D76" t="s">
        <v>59</v>
      </c>
      <c r="E76" t="s">
        <v>73</v>
      </c>
      <c r="F76" t="s">
        <v>82</v>
      </c>
      <c r="G76" t="s">
        <v>84</v>
      </c>
      <c r="H76" t="s">
        <v>77</v>
      </c>
      <c r="I76">
        <f t="shared" si="1"/>
        <v>6</v>
      </c>
    </row>
    <row r="77" spans="1:9" x14ac:dyDescent="0.25">
      <c r="A77" s="10" t="s">
        <v>221</v>
      </c>
      <c r="B77" t="s">
        <v>156</v>
      </c>
      <c r="C77" t="s">
        <v>69</v>
      </c>
      <c r="D77" t="s">
        <v>77</v>
      </c>
      <c r="E77" t="s">
        <v>75</v>
      </c>
      <c r="F77" t="s">
        <v>79</v>
      </c>
      <c r="G77" t="s">
        <v>70</v>
      </c>
      <c r="H77" t="s">
        <v>65</v>
      </c>
      <c r="I77">
        <f t="shared" si="1"/>
        <v>6</v>
      </c>
    </row>
    <row r="78" spans="1:9" x14ac:dyDescent="0.25">
      <c r="A78" s="10" t="s">
        <v>221</v>
      </c>
      <c r="B78" t="s">
        <v>157</v>
      </c>
      <c r="C78" t="s">
        <v>64</v>
      </c>
      <c r="D78" t="s">
        <v>76</v>
      </c>
      <c r="E78" t="s">
        <v>82</v>
      </c>
      <c r="F78" t="s">
        <v>63</v>
      </c>
      <c r="G78" t="s">
        <v>68</v>
      </c>
      <c r="H78" t="s">
        <v>57</v>
      </c>
      <c r="I78">
        <f t="shared" si="1"/>
        <v>6</v>
      </c>
    </row>
    <row r="79" spans="1:9" x14ac:dyDescent="0.25">
      <c r="A79" s="10" t="s">
        <v>221</v>
      </c>
      <c r="B79" t="s">
        <v>158</v>
      </c>
      <c r="C79" t="s">
        <v>76</v>
      </c>
      <c r="D79" t="s">
        <v>64</v>
      </c>
      <c r="E79" t="s">
        <v>62</v>
      </c>
      <c r="F79" t="s">
        <v>58</v>
      </c>
      <c r="G79" t="s">
        <v>71</v>
      </c>
      <c r="H79" t="s">
        <v>65</v>
      </c>
      <c r="I79">
        <f t="shared" si="1"/>
        <v>6</v>
      </c>
    </row>
    <row r="80" spans="1:9" x14ac:dyDescent="0.25">
      <c r="A80" s="10" t="s">
        <v>221</v>
      </c>
      <c r="B80" t="s">
        <v>159</v>
      </c>
      <c r="C80" t="s">
        <v>71</v>
      </c>
      <c r="D80" t="s">
        <v>69</v>
      </c>
      <c r="E80" t="s">
        <v>57</v>
      </c>
      <c r="F80" t="s">
        <v>224</v>
      </c>
      <c r="G80" t="s">
        <v>225</v>
      </c>
      <c r="H80" t="s">
        <v>226</v>
      </c>
      <c r="I80">
        <f t="shared" si="1"/>
        <v>6</v>
      </c>
    </row>
    <row r="81" spans="1:9" x14ac:dyDescent="0.25">
      <c r="A81" s="10" t="s">
        <v>221</v>
      </c>
      <c r="B81" t="s">
        <v>160</v>
      </c>
      <c r="C81" t="s">
        <v>62</v>
      </c>
      <c r="D81" t="s">
        <v>70</v>
      </c>
      <c r="E81" t="s">
        <v>84</v>
      </c>
      <c r="F81" t="s">
        <v>81</v>
      </c>
      <c r="G81" t="s">
        <v>63</v>
      </c>
      <c r="H81" t="s">
        <v>65</v>
      </c>
      <c r="I81">
        <f t="shared" si="1"/>
        <v>6</v>
      </c>
    </row>
    <row r="82" spans="1:9" x14ac:dyDescent="0.25">
      <c r="A82" s="10" t="s">
        <v>221</v>
      </c>
      <c r="B82" t="s">
        <v>161</v>
      </c>
      <c r="C82" t="s">
        <v>82</v>
      </c>
      <c r="D82" t="s">
        <v>73</v>
      </c>
      <c r="E82" t="s">
        <v>74</v>
      </c>
      <c r="F82" t="s">
        <v>72</v>
      </c>
      <c r="G82" t="s">
        <v>75</v>
      </c>
      <c r="H82" t="s">
        <v>81</v>
      </c>
      <c r="I82">
        <f t="shared" si="1"/>
        <v>6</v>
      </c>
    </row>
    <row r="83" spans="1:9" x14ac:dyDescent="0.25">
      <c r="A83" s="10" t="s">
        <v>221</v>
      </c>
      <c r="B83" t="s">
        <v>162</v>
      </c>
      <c r="C83" t="s">
        <v>81</v>
      </c>
      <c r="D83" t="s">
        <v>70</v>
      </c>
      <c r="E83" t="s">
        <v>77</v>
      </c>
      <c r="F83" t="s">
        <v>79</v>
      </c>
      <c r="G83" t="s">
        <v>66</v>
      </c>
      <c r="H83" t="s">
        <v>72</v>
      </c>
      <c r="I83">
        <f t="shared" si="1"/>
        <v>6</v>
      </c>
    </row>
    <row r="84" spans="1:9" x14ac:dyDescent="0.25">
      <c r="A84" s="10" t="s">
        <v>221</v>
      </c>
      <c r="B84" t="s">
        <v>163</v>
      </c>
      <c r="C84" t="s">
        <v>69</v>
      </c>
      <c r="D84" t="s">
        <v>58</v>
      </c>
      <c r="E84" t="s">
        <v>81</v>
      </c>
      <c r="F84" t="s">
        <v>76</v>
      </c>
      <c r="G84" t="s">
        <v>64</v>
      </c>
      <c r="H84" t="s">
        <v>61</v>
      </c>
      <c r="I84">
        <f t="shared" si="1"/>
        <v>6</v>
      </c>
    </row>
    <row r="85" spans="1:9" x14ac:dyDescent="0.25">
      <c r="A85" s="10" t="s">
        <v>221</v>
      </c>
      <c r="B85" t="s">
        <v>164</v>
      </c>
      <c r="C85" t="s">
        <v>58</v>
      </c>
      <c r="D85" t="s">
        <v>82</v>
      </c>
      <c r="E85" t="s">
        <v>66</v>
      </c>
      <c r="F85" t="s">
        <v>70</v>
      </c>
      <c r="G85" t="s">
        <v>81</v>
      </c>
      <c r="H85" t="s">
        <v>75</v>
      </c>
      <c r="I85">
        <f t="shared" si="1"/>
        <v>6</v>
      </c>
    </row>
    <row r="86" spans="1:9" x14ac:dyDescent="0.25">
      <c r="A86" s="10" t="s">
        <v>221</v>
      </c>
      <c r="B86" t="s">
        <v>86</v>
      </c>
      <c r="C86" t="s">
        <v>69</v>
      </c>
      <c r="D86" t="s">
        <v>81</v>
      </c>
      <c r="E86" t="s">
        <v>72</v>
      </c>
      <c r="F86" t="s">
        <v>82</v>
      </c>
      <c r="G86" t="s">
        <v>77</v>
      </c>
      <c r="H86" t="s">
        <v>84</v>
      </c>
      <c r="I86">
        <f t="shared" si="1"/>
        <v>6</v>
      </c>
    </row>
    <row r="87" spans="1:9" x14ac:dyDescent="0.25">
      <c r="A87" s="10" t="s">
        <v>221</v>
      </c>
      <c r="B87" t="s">
        <v>165</v>
      </c>
      <c r="C87" t="s">
        <v>58</v>
      </c>
      <c r="D87" t="s">
        <v>69</v>
      </c>
      <c r="E87" t="s">
        <v>73</v>
      </c>
      <c r="F87" t="s">
        <v>82</v>
      </c>
      <c r="G87" t="s">
        <v>59</v>
      </c>
      <c r="H87" t="s">
        <v>57</v>
      </c>
      <c r="I87">
        <f t="shared" si="1"/>
        <v>6</v>
      </c>
    </row>
    <row r="88" spans="1:9" x14ac:dyDescent="0.25">
      <c r="A88" s="10" t="s">
        <v>221</v>
      </c>
      <c r="B88" t="s">
        <v>166</v>
      </c>
      <c r="C88" t="s">
        <v>70</v>
      </c>
      <c r="D88" t="s">
        <v>69</v>
      </c>
      <c r="E88" t="s">
        <v>75</v>
      </c>
      <c r="F88" t="s">
        <v>62</v>
      </c>
      <c r="G88" t="s">
        <v>71</v>
      </c>
      <c r="H88" t="s">
        <v>76</v>
      </c>
      <c r="I88">
        <f t="shared" si="1"/>
        <v>6</v>
      </c>
    </row>
    <row r="89" spans="1:9" x14ac:dyDescent="0.25">
      <c r="A89" s="10" t="s">
        <v>221</v>
      </c>
      <c r="B89" t="s">
        <v>167</v>
      </c>
      <c r="C89" t="s">
        <v>62</v>
      </c>
      <c r="D89" t="s">
        <v>65</v>
      </c>
      <c r="E89" t="s">
        <v>81</v>
      </c>
      <c r="F89" t="s">
        <v>76</v>
      </c>
      <c r="G89" t="s">
        <v>70</v>
      </c>
      <c r="H89" t="s">
        <v>63</v>
      </c>
      <c r="I89">
        <f t="shared" si="1"/>
        <v>6</v>
      </c>
    </row>
    <row r="90" spans="1:9" x14ac:dyDescent="0.25">
      <c r="A90" s="10" t="s">
        <v>221</v>
      </c>
      <c r="B90" t="s">
        <v>168</v>
      </c>
      <c r="C90" t="s">
        <v>69</v>
      </c>
      <c r="D90" t="s">
        <v>70</v>
      </c>
      <c r="E90" t="s">
        <v>57</v>
      </c>
      <c r="F90" t="s">
        <v>224</v>
      </c>
      <c r="G90" t="s">
        <v>225</v>
      </c>
      <c r="H90" t="s">
        <v>226</v>
      </c>
      <c r="I90">
        <f t="shared" si="1"/>
        <v>6</v>
      </c>
    </row>
    <row r="91" spans="1:9" x14ac:dyDescent="0.25">
      <c r="A91" s="10" t="s">
        <v>221</v>
      </c>
      <c r="B91" t="s">
        <v>169</v>
      </c>
      <c r="C91" t="s">
        <v>71</v>
      </c>
      <c r="D91" t="s">
        <v>62</v>
      </c>
      <c r="E91" t="s">
        <v>82</v>
      </c>
      <c r="F91" t="s">
        <v>65</v>
      </c>
      <c r="G91" t="s">
        <v>79</v>
      </c>
      <c r="H91" t="s">
        <v>77</v>
      </c>
      <c r="I91">
        <f t="shared" si="1"/>
        <v>6</v>
      </c>
    </row>
    <row r="92" spans="1:9" x14ac:dyDescent="0.25">
      <c r="A92" s="10" t="s">
        <v>221</v>
      </c>
      <c r="B92" t="s">
        <v>170</v>
      </c>
      <c r="C92" t="s">
        <v>69</v>
      </c>
      <c r="D92" t="s">
        <v>81</v>
      </c>
      <c r="E92" t="s">
        <v>84</v>
      </c>
      <c r="F92" t="s">
        <v>63</v>
      </c>
      <c r="G92" t="s">
        <v>58</v>
      </c>
      <c r="H92" t="s">
        <v>70</v>
      </c>
      <c r="I92">
        <f t="shared" si="1"/>
        <v>6</v>
      </c>
    </row>
    <row r="93" spans="1:9" x14ac:dyDescent="0.25">
      <c r="A93" s="10" t="s">
        <v>221</v>
      </c>
      <c r="B93" t="s">
        <v>171</v>
      </c>
      <c r="C93" t="s">
        <v>75</v>
      </c>
      <c r="D93" t="s">
        <v>79</v>
      </c>
      <c r="E93" t="s">
        <v>70</v>
      </c>
      <c r="F93" t="s">
        <v>69</v>
      </c>
      <c r="G93" t="s">
        <v>224</v>
      </c>
      <c r="H93" t="s">
        <v>225</v>
      </c>
      <c r="I93">
        <f t="shared" si="1"/>
        <v>6</v>
      </c>
    </row>
    <row r="94" spans="1:9" x14ac:dyDescent="0.25">
      <c r="A94" s="10" t="s">
        <v>221</v>
      </c>
      <c r="B94" t="s">
        <v>153</v>
      </c>
      <c r="C94" t="s">
        <v>58</v>
      </c>
      <c r="D94" t="s">
        <v>74</v>
      </c>
      <c r="E94" t="s">
        <v>82</v>
      </c>
      <c r="F94" t="s">
        <v>81</v>
      </c>
      <c r="G94" t="s">
        <v>73</v>
      </c>
      <c r="H94" t="s">
        <v>75</v>
      </c>
      <c r="I94">
        <f t="shared" si="1"/>
        <v>6</v>
      </c>
    </row>
    <row r="95" spans="1:9" x14ac:dyDescent="0.25">
      <c r="A95" s="10" t="s">
        <v>221</v>
      </c>
      <c r="B95" t="s">
        <v>172</v>
      </c>
      <c r="C95" t="s">
        <v>72</v>
      </c>
      <c r="D95" t="s">
        <v>79</v>
      </c>
      <c r="E95" t="s">
        <v>75</v>
      </c>
      <c r="F95" t="s">
        <v>70</v>
      </c>
      <c r="G95" t="s">
        <v>77</v>
      </c>
      <c r="H95" t="s">
        <v>81</v>
      </c>
      <c r="I95">
        <f t="shared" si="1"/>
        <v>6</v>
      </c>
    </row>
    <row r="96" spans="1:9" x14ac:dyDescent="0.25">
      <c r="A96" s="10" t="s">
        <v>221</v>
      </c>
      <c r="B96" t="s">
        <v>173</v>
      </c>
      <c r="C96" t="s">
        <v>224</v>
      </c>
      <c r="D96" t="s">
        <v>225</v>
      </c>
      <c r="E96" t="s">
        <v>226</v>
      </c>
      <c r="F96" t="s">
        <v>227</v>
      </c>
      <c r="G96" t="s">
        <v>228</v>
      </c>
      <c r="H96" t="s">
        <v>229</v>
      </c>
      <c r="I96">
        <f t="shared" si="1"/>
        <v>6</v>
      </c>
    </row>
    <row r="97" spans="1:9" x14ac:dyDescent="0.25">
      <c r="A97" s="10" t="s">
        <v>221</v>
      </c>
      <c r="B97" t="s">
        <v>174</v>
      </c>
      <c r="C97" t="s">
        <v>71</v>
      </c>
      <c r="D97" t="s">
        <v>62</v>
      </c>
      <c r="E97" t="s">
        <v>82</v>
      </c>
      <c r="F97" t="s">
        <v>69</v>
      </c>
      <c r="G97" t="s">
        <v>66</v>
      </c>
      <c r="H97" t="s">
        <v>59</v>
      </c>
      <c r="I97">
        <f t="shared" si="1"/>
        <v>6</v>
      </c>
    </row>
    <row r="98" spans="1:9" x14ac:dyDescent="0.25">
      <c r="A98" s="10" t="s">
        <v>221</v>
      </c>
      <c r="B98" t="s">
        <v>175</v>
      </c>
      <c r="C98" t="s">
        <v>77</v>
      </c>
      <c r="D98" t="s">
        <v>62</v>
      </c>
      <c r="E98" t="s">
        <v>66</v>
      </c>
      <c r="F98" t="s">
        <v>71</v>
      </c>
      <c r="G98" t="s">
        <v>65</v>
      </c>
      <c r="H98" t="s">
        <v>64</v>
      </c>
      <c r="I98">
        <f t="shared" si="1"/>
        <v>6</v>
      </c>
    </row>
    <row r="99" spans="1:9" x14ac:dyDescent="0.25">
      <c r="A99" s="10" t="s">
        <v>221</v>
      </c>
      <c r="B99" s="3" t="s">
        <v>176</v>
      </c>
      <c r="C99" s="3" t="s">
        <v>58</v>
      </c>
      <c r="D99" s="3" t="s">
        <v>64</v>
      </c>
      <c r="E99" s="3" t="s">
        <v>72</v>
      </c>
      <c r="F99" s="3" t="s">
        <v>70</v>
      </c>
      <c r="G99" s="3" t="s">
        <v>73</v>
      </c>
      <c r="H99" t="s">
        <v>69</v>
      </c>
      <c r="I99">
        <f t="shared" si="1"/>
        <v>6</v>
      </c>
    </row>
    <row r="100" spans="1:9" x14ac:dyDescent="0.25">
      <c r="A100" s="10" t="s">
        <v>221</v>
      </c>
      <c r="B100" t="s">
        <v>177</v>
      </c>
      <c r="C100" t="s">
        <v>80</v>
      </c>
      <c r="D100" t="s">
        <v>77</v>
      </c>
      <c r="E100" t="s">
        <v>59</v>
      </c>
      <c r="F100" t="s">
        <v>81</v>
      </c>
      <c r="G100" t="s">
        <v>66</v>
      </c>
      <c r="H100" t="s">
        <v>69</v>
      </c>
      <c r="I100">
        <f t="shared" si="1"/>
        <v>6</v>
      </c>
    </row>
    <row r="101" spans="1:9" x14ac:dyDescent="0.25">
      <c r="A101" s="10" t="s">
        <v>221</v>
      </c>
      <c r="B101" t="s">
        <v>178</v>
      </c>
      <c r="C101" t="s">
        <v>65</v>
      </c>
      <c r="D101" t="s">
        <v>81</v>
      </c>
      <c r="E101" t="s">
        <v>72</v>
      </c>
      <c r="F101" t="s">
        <v>68</v>
      </c>
      <c r="G101" t="s">
        <v>62</v>
      </c>
      <c r="H101" t="s">
        <v>79</v>
      </c>
      <c r="I101">
        <f t="shared" si="1"/>
        <v>6</v>
      </c>
    </row>
    <row r="102" spans="1:9" x14ac:dyDescent="0.25">
      <c r="A102" s="10" t="s">
        <v>221</v>
      </c>
      <c r="B102" t="s">
        <v>179</v>
      </c>
      <c r="C102" t="s">
        <v>66</v>
      </c>
      <c r="D102" t="s">
        <v>72</v>
      </c>
      <c r="E102" t="s">
        <v>81</v>
      </c>
      <c r="F102" t="s">
        <v>77</v>
      </c>
      <c r="G102" t="s">
        <v>84</v>
      </c>
      <c r="H102" t="s">
        <v>63</v>
      </c>
      <c r="I102">
        <f t="shared" si="1"/>
        <v>6</v>
      </c>
    </row>
    <row r="103" spans="1:9" x14ac:dyDescent="0.25">
      <c r="A103" s="10" t="s">
        <v>221</v>
      </c>
      <c r="B103" t="s">
        <v>180</v>
      </c>
      <c r="C103" t="s">
        <v>66</v>
      </c>
      <c r="D103" t="s">
        <v>81</v>
      </c>
      <c r="E103" t="s">
        <v>84</v>
      </c>
      <c r="F103" t="s">
        <v>64</v>
      </c>
      <c r="G103" t="s">
        <v>63</v>
      </c>
      <c r="H103" t="s">
        <v>72</v>
      </c>
      <c r="I103">
        <f t="shared" si="1"/>
        <v>6</v>
      </c>
    </row>
    <row r="104" spans="1:9" x14ac:dyDescent="0.25">
      <c r="A104" s="10" t="s">
        <v>221</v>
      </c>
      <c r="B104" t="s">
        <v>181</v>
      </c>
      <c r="C104" t="s">
        <v>62</v>
      </c>
      <c r="D104" t="s">
        <v>70</v>
      </c>
      <c r="E104" t="s">
        <v>64</v>
      </c>
      <c r="F104" t="s">
        <v>65</v>
      </c>
      <c r="G104" t="s">
        <v>76</v>
      </c>
      <c r="H104" t="s">
        <v>84</v>
      </c>
      <c r="I104">
        <f t="shared" si="1"/>
        <v>6</v>
      </c>
    </row>
    <row r="105" spans="1:9" x14ac:dyDescent="0.25">
      <c r="A105" s="10" t="s">
        <v>221</v>
      </c>
      <c r="B105" t="s">
        <v>182</v>
      </c>
      <c r="C105" t="s">
        <v>69</v>
      </c>
      <c r="D105" t="s">
        <v>66</v>
      </c>
      <c r="E105" t="s">
        <v>77</v>
      </c>
      <c r="F105" t="s">
        <v>79</v>
      </c>
      <c r="G105" t="s">
        <v>72</v>
      </c>
      <c r="H105" t="s">
        <v>68</v>
      </c>
      <c r="I105">
        <f t="shared" si="1"/>
        <v>6</v>
      </c>
    </row>
    <row r="106" spans="1:9" x14ac:dyDescent="0.25">
      <c r="A106" s="10" t="s">
        <v>221</v>
      </c>
      <c r="B106" t="s">
        <v>183</v>
      </c>
      <c r="C106" t="s">
        <v>70</v>
      </c>
      <c r="D106" t="s">
        <v>72</v>
      </c>
      <c r="E106" t="s">
        <v>76</v>
      </c>
      <c r="F106" t="s">
        <v>80</v>
      </c>
      <c r="G106" t="s">
        <v>79</v>
      </c>
      <c r="H106" t="s">
        <v>75</v>
      </c>
      <c r="I106">
        <f t="shared" si="1"/>
        <v>6</v>
      </c>
    </row>
    <row r="107" spans="1:9" x14ac:dyDescent="0.25">
      <c r="A107" s="10" t="s">
        <v>221</v>
      </c>
      <c r="B107" t="s">
        <v>184</v>
      </c>
      <c r="C107" t="s">
        <v>82</v>
      </c>
      <c r="D107" t="s">
        <v>72</v>
      </c>
      <c r="E107" t="s">
        <v>81</v>
      </c>
      <c r="F107" t="s">
        <v>61</v>
      </c>
      <c r="G107" t="s">
        <v>73</v>
      </c>
      <c r="H107" t="s">
        <v>67</v>
      </c>
      <c r="I107">
        <f t="shared" si="1"/>
        <v>6</v>
      </c>
    </row>
    <row r="108" spans="1:9" x14ac:dyDescent="0.25">
      <c r="A108" s="10" t="s">
        <v>221</v>
      </c>
      <c r="B108" t="s">
        <v>185</v>
      </c>
      <c r="C108" t="s">
        <v>77</v>
      </c>
      <c r="D108" t="s">
        <v>65</v>
      </c>
      <c r="E108" t="s">
        <v>78</v>
      </c>
      <c r="F108" t="s">
        <v>70</v>
      </c>
      <c r="G108" t="s">
        <v>69</v>
      </c>
      <c r="H108" t="s">
        <v>66</v>
      </c>
      <c r="I108">
        <f t="shared" si="1"/>
        <v>6</v>
      </c>
    </row>
    <row r="109" spans="1:9" x14ac:dyDescent="0.25">
      <c r="A109" s="10" t="s">
        <v>221</v>
      </c>
      <c r="B109" t="s">
        <v>186</v>
      </c>
      <c r="C109" t="s">
        <v>82</v>
      </c>
      <c r="D109" t="s">
        <v>81</v>
      </c>
      <c r="E109" t="s">
        <v>84</v>
      </c>
      <c r="F109" t="s">
        <v>72</v>
      </c>
      <c r="G109" t="s">
        <v>59</v>
      </c>
      <c r="H109" t="s">
        <v>58</v>
      </c>
      <c r="I109">
        <f t="shared" si="1"/>
        <v>6</v>
      </c>
    </row>
    <row r="110" spans="1:9" x14ac:dyDescent="0.25">
      <c r="A110" s="10" t="s">
        <v>221</v>
      </c>
      <c r="B110" t="s">
        <v>187</v>
      </c>
      <c r="C110" t="s">
        <v>68</v>
      </c>
      <c r="D110" t="s">
        <v>70</v>
      </c>
      <c r="E110" t="s">
        <v>64</v>
      </c>
      <c r="F110" t="s">
        <v>63</v>
      </c>
      <c r="G110" t="s">
        <v>79</v>
      </c>
      <c r="H110" t="s">
        <v>76</v>
      </c>
      <c r="I110">
        <f t="shared" si="1"/>
        <v>6</v>
      </c>
    </row>
    <row r="111" spans="1:9" x14ac:dyDescent="0.25">
      <c r="A111" s="10" t="s">
        <v>221</v>
      </c>
      <c r="B111" t="s">
        <v>188</v>
      </c>
      <c r="C111" t="s">
        <v>79</v>
      </c>
      <c r="D111" t="s">
        <v>72</v>
      </c>
      <c r="E111" t="s">
        <v>76</v>
      </c>
      <c r="F111" t="s">
        <v>80</v>
      </c>
      <c r="G111" t="s">
        <v>61</v>
      </c>
      <c r="H111" t="s">
        <v>75</v>
      </c>
      <c r="I111">
        <f t="shared" si="1"/>
        <v>6</v>
      </c>
    </row>
    <row r="112" spans="1:9" x14ac:dyDescent="0.25">
      <c r="A112" s="10" t="s">
        <v>221</v>
      </c>
      <c r="B112" t="s">
        <v>189</v>
      </c>
      <c r="C112" t="s">
        <v>70</v>
      </c>
      <c r="D112" t="s">
        <v>66</v>
      </c>
      <c r="E112" t="s">
        <v>62</v>
      </c>
      <c r="F112" t="s">
        <v>67</v>
      </c>
      <c r="G112" t="s">
        <v>71</v>
      </c>
      <c r="H112" t="s">
        <v>79</v>
      </c>
      <c r="I112">
        <f t="shared" si="1"/>
        <v>6</v>
      </c>
    </row>
    <row r="113" spans="1:9" x14ac:dyDescent="0.25">
      <c r="A113" s="10" t="s">
        <v>221</v>
      </c>
      <c r="B113" t="s">
        <v>190</v>
      </c>
      <c r="C113" t="s">
        <v>78</v>
      </c>
      <c r="D113" t="s">
        <v>69</v>
      </c>
      <c r="E113" t="s">
        <v>72</v>
      </c>
      <c r="F113" t="s">
        <v>82</v>
      </c>
      <c r="G113" t="s">
        <v>70</v>
      </c>
      <c r="H113" t="s">
        <v>75</v>
      </c>
      <c r="I113">
        <f t="shared" si="1"/>
        <v>6</v>
      </c>
    </row>
    <row r="114" spans="1:9" x14ac:dyDescent="0.25">
      <c r="A114" s="10" t="s">
        <v>221</v>
      </c>
      <c r="B114" t="s">
        <v>191</v>
      </c>
      <c r="C114" t="s">
        <v>62</v>
      </c>
      <c r="D114" t="s">
        <v>76</v>
      </c>
      <c r="E114" t="s">
        <v>65</v>
      </c>
      <c r="F114" t="s">
        <v>79</v>
      </c>
      <c r="G114" t="s">
        <v>81</v>
      </c>
      <c r="H114" t="s">
        <v>69</v>
      </c>
      <c r="I114">
        <f t="shared" si="1"/>
        <v>6</v>
      </c>
    </row>
    <row r="115" spans="1:9" x14ac:dyDescent="0.25">
      <c r="A115" s="10" t="s">
        <v>221</v>
      </c>
      <c r="B115" t="s">
        <v>192</v>
      </c>
      <c r="C115" t="s">
        <v>68</v>
      </c>
      <c r="D115" t="s">
        <v>77</v>
      </c>
      <c r="E115" t="s">
        <v>70</v>
      </c>
      <c r="F115" t="s">
        <v>72</v>
      </c>
      <c r="G115" t="s">
        <v>63</v>
      </c>
      <c r="H115" t="s">
        <v>79</v>
      </c>
      <c r="I115">
        <f t="shared" si="1"/>
        <v>6</v>
      </c>
    </row>
    <row r="116" spans="1:9" x14ac:dyDescent="0.25">
      <c r="A116" s="10" t="s">
        <v>221</v>
      </c>
      <c r="B116" t="s">
        <v>193</v>
      </c>
      <c r="C116" t="s">
        <v>82</v>
      </c>
      <c r="D116" t="s">
        <v>69</v>
      </c>
      <c r="E116" t="s">
        <v>65</v>
      </c>
      <c r="F116" t="s">
        <v>71</v>
      </c>
      <c r="G116" t="s">
        <v>63</v>
      </c>
      <c r="H116" t="s">
        <v>62</v>
      </c>
      <c r="I116">
        <f t="shared" si="1"/>
        <v>6</v>
      </c>
    </row>
    <row r="117" spans="1:9" x14ac:dyDescent="0.25">
      <c r="A117" s="10" t="s">
        <v>221</v>
      </c>
      <c r="B117" t="s">
        <v>194</v>
      </c>
      <c r="C117" t="s">
        <v>69</v>
      </c>
      <c r="D117" t="s">
        <v>75</v>
      </c>
      <c r="E117" t="s">
        <v>70</v>
      </c>
      <c r="F117" t="s">
        <v>68</v>
      </c>
      <c r="G117" t="s">
        <v>62</v>
      </c>
      <c r="H117" t="s">
        <v>81</v>
      </c>
      <c r="I117">
        <f t="shared" si="1"/>
        <v>6</v>
      </c>
    </row>
    <row r="118" spans="1:9" x14ac:dyDescent="0.25">
      <c r="A118" s="10" t="s">
        <v>221</v>
      </c>
      <c r="B118" t="s">
        <v>195</v>
      </c>
      <c r="C118" t="s">
        <v>62</v>
      </c>
      <c r="D118" t="s">
        <v>70</v>
      </c>
      <c r="E118" t="s">
        <v>75</v>
      </c>
      <c r="F118" t="s">
        <v>71</v>
      </c>
      <c r="G118" t="s">
        <v>82</v>
      </c>
      <c r="H118" t="s">
        <v>67</v>
      </c>
      <c r="I118">
        <f t="shared" si="1"/>
        <v>6</v>
      </c>
    </row>
    <row r="119" spans="1:9" x14ac:dyDescent="0.25">
      <c r="A119" s="10" t="s">
        <v>221</v>
      </c>
      <c r="B119" t="s">
        <v>196</v>
      </c>
      <c r="C119" t="s">
        <v>64</v>
      </c>
      <c r="D119" t="s">
        <v>73</v>
      </c>
      <c r="E119" t="s">
        <v>72</v>
      </c>
      <c r="F119" t="s">
        <v>70</v>
      </c>
      <c r="G119" t="s">
        <v>82</v>
      </c>
      <c r="H119" t="s">
        <v>81</v>
      </c>
      <c r="I119">
        <f t="shared" si="1"/>
        <v>6</v>
      </c>
    </row>
    <row r="120" spans="1:9" x14ac:dyDescent="0.25">
      <c r="A120" s="10" t="s">
        <v>221</v>
      </c>
      <c r="B120" t="s">
        <v>142</v>
      </c>
      <c r="C120" t="s">
        <v>64</v>
      </c>
      <c r="D120" t="s">
        <v>71</v>
      </c>
      <c r="E120" t="s">
        <v>69</v>
      </c>
      <c r="F120" t="s">
        <v>72</v>
      </c>
      <c r="G120" t="s">
        <v>58</v>
      </c>
      <c r="H120" t="s">
        <v>224</v>
      </c>
      <c r="I120">
        <f t="shared" si="1"/>
        <v>6</v>
      </c>
    </row>
    <row r="121" spans="1:9" x14ac:dyDescent="0.25">
      <c r="A121" s="10" t="s">
        <v>221</v>
      </c>
      <c r="B121" t="s">
        <v>197</v>
      </c>
      <c r="C121" t="s">
        <v>224</v>
      </c>
      <c r="D121" t="s">
        <v>225</v>
      </c>
      <c r="E121" t="s">
        <v>226</v>
      </c>
      <c r="F121" t="s">
        <v>227</v>
      </c>
      <c r="G121" t="s">
        <v>228</v>
      </c>
      <c r="H121" t="s">
        <v>229</v>
      </c>
      <c r="I121">
        <f t="shared" si="1"/>
        <v>6</v>
      </c>
    </row>
    <row r="122" spans="1:9" x14ac:dyDescent="0.25">
      <c r="A122" s="10" t="s">
        <v>221</v>
      </c>
      <c r="B122" t="s">
        <v>198</v>
      </c>
      <c r="C122" t="s">
        <v>82</v>
      </c>
      <c r="D122" t="s">
        <v>72</v>
      </c>
      <c r="E122" t="s">
        <v>80</v>
      </c>
      <c r="F122" t="s">
        <v>78</v>
      </c>
      <c r="G122" t="s">
        <v>75</v>
      </c>
      <c r="H122" t="s">
        <v>73</v>
      </c>
      <c r="I122">
        <f t="shared" si="1"/>
        <v>6</v>
      </c>
    </row>
    <row r="123" spans="1:9" x14ac:dyDescent="0.25">
      <c r="A123" s="10" t="s">
        <v>221</v>
      </c>
      <c r="B123" t="s">
        <v>199</v>
      </c>
      <c r="C123" t="s">
        <v>72</v>
      </c>
      <c r="D123" t="s">
        <v>58</v>
      </c>
      <c r="E123" t="s">
        <v>82</v>
      </c>
      <c r="F123" t="s">
        <v>70</v>
      </c>
      <c r="G123" t="s">
        <v>61</v>
      </c>
      <c r="H123" t="s">
        <v>77</v>
      </c>
      <c r="I123">
        <f t="shared" si="1"/>
        <v>6</v>
      </c>
    </row>
    <row r="124" spans="1:9" x14ac:dyDescent="0.25">
      <c r="A124" s="10" t="s">
        <v>221</v>
      </c>
      <c r="B124" t="s">
        <v>200</v>
      </c>
      <c r="C124" t="s">
        <v>69</v>
      </c>
      <c r="D124" t="s">
        <v>71</v>
      </c>
      <c r="E124" t="s">
        <v>64</v>
      </c>
      <c r="F124" t="s">
        <v>70</v>
      </c>
      <c r="G124" t="s">
        <v>76</v>
      </c>
      <c r="H124" t="s">
        <v>82</v>
      </c>
      <c r="I124">
        <f t="shared" si="1"/>
        <v>6</v>
      </c>
    </row>
    <row r="125" spans="1:9" x14ac:dyDescent="0.25">
      <c r="A125" s="10" t="s">
        <v>221</v>
      </c>
      <c r="B125" s="3" t="s">
        <v>201</v>
      </c>
      <c r="C125" s="3" t="s">
        <v>71</v>
      </c>
      <c r="D125" s="3" t="s">
        <v>62</v>
      </c>
      <c r="E125" s="3" t="s">
        <v>69</v>
      </c>
      <c r="F125" s="3" t="s">
        <v>70</v>
      </c>
      <c r="G125" s="3" t="s">
        <v>75</v>
      </c>
      <c r="H125" t="s">
        <v>72</v>
      </c>
      <c r="I125">
        <f t="shared" si="1"/>
        <v>6</v>
      </c>
    </row>
    <row r="126" spans="1:9" x14ac:dyDescent="0.25">
      <c r="A126" s="10" t="s">
        <v>221</v>
      </c>
      <c r="B126" t="s">
        <v>202</v>
      </c>
      <c r="C126" t="s">
        <v>63</v>
      </c>
      <c r="D126" t="s">
        <v>62</v>
      </c>
      <c r="E126" t="s">
        <v>70</v>
      </c>
      <c r="F126" t="s">
        <v>72</v>
      </c>
      <c r="G126" t="s">
        <v>61</v>
      </c>
      <c r="H126" t="s">
        <v>69</v>
      </c>
      <c r="I126">
        <f t="shared" si="1"/>
        <v>6</v>
      </c>
    </row>
    <row r="127" spans="1:9" x14ac:dyDescent="0.25">
      <c r="A127" s="10" t="s">
        <v>221</v>
      </c>
      <c r="B127" t="s">
        <v>203</v>
      </c>
      <c r="C127" t="s">
        <v>71</v>
      </c>
      <c r="D127" t="s">
        <v>69</v>
      </c>
      <c r="E127" t="s">
        <v>62</v>
      </c>
      <c r="F127" t="s">
        <v>70</v>
      </c>
      <c r="G127" t="s">
        <v>67</v>
      </c>
      <c r="H127" t="s">
        <v>224</v>
      </c>
      <c r="I127">
        <f t="shared" si="1"/>
        <v>6</v>
      </c>
    </row>
    <row r="128" spans="1:9" x14ac:dyDescent="0.25">
      <c r="A128" s="10" t="s">
        <v>221</v>
      </c>
      <c r="B128" t="s">
        <v>204</v>
      </c>
      <c r="C128" t="s">
        <v>80</v>
      </c>
      <c r="D128" t="s">
        <v>66</v>
      </c>
      <c r="E128" t="s">
        <v>75</v>
      </c>
      <c r="F128" t="s">
        <v>72</v>
      </c>
      <c r="G128" t="s">
        <v>69</v>
      </c>
      <c r="H128" t="s">
        <v>71</v>
      </c>
      <c r="I128">
        <f t="shared" si="1"/>
        <v>6</v>
      </c>
    </row>
    <row r="129" spans="1:9" x14ac:dyDescent="0.25">
      <c r="A129" s="10" t="s">
        <v>221</v>
      </c>
      <c r="B129" t="s">
        <v>205</v>
      </c>
      <c r="C129" t="s">
        <v>72</v>
      </c>
      <c r="D129" t="s">
        <v>70</v>
      </c>
      <c r="E129" t="s">
        <v>69</v>
      </c>
      <c r="F129" t="s">
        <v>81</v>
      </c>
      <c r="G129" t="s">
        <v>77</v>
      </c>
      <c r="H129" t="s">
        <v>61</v>
      </c>
      <c r="I129">
        <f t="shared" si="1"/>
        <v>6</v>
      </c>
    </row>
    <row r="130" spans="1:9" x14ac:dyDescent="0.25">
      <c r="A130" s="10" t="s">
        <v>221</v>
      </c>
      <c r="B130" t="s">
        <v>206</v>
      </c>
      <c r="C130" t="s">
        <v>71</v>
      </c>
      <c r="D130" t="s">
        <v>69</v>
      </c>
      <c r="E130" t="s">
        <v>62</v>
      </c>
      <c r="F130" t="s">
        <v>70</v>
      </c>
      <c r="G130" t="s">
        <v>67</v>
      </c>
      <c r="H130" t="s">
        <v>224</v>
      </c>
      <c r="I130">
        <f t="shared" ref="I130:I145" si="2">COUNTA(_xlfn.UNIQUE(C130:H130,TRUE))</f>
        <v>6</v>
      </c>
    </row>
    <row r="131" spans="1:9" x14ac:dyDescent="0.25">
      <c r="A131" s="10" t="s">
        <v>221</v>
      </c>
      <c r="B131" t="s">
        <v>207</v>
      </c>
      <c r="C131" t="s">
        <v>224</v>
      </c>
      <c r="D131" t="s">
        <v>225</v>
      </c>
      <c r="E131" t="s">
        <v>226</v>
      </c>
      <c r="F131" t="s">
        <v>227</v>
      </c>
      <c r="G131" t="s">
        <v>228</v>
      </c>
      <c r="H131" t="s">
        <v>229</v>
      </c>
      <c r="I131">
        <f t="shared" si="2"/>
        <v>6</v>
      </c>
    </row>
    <row r="132" spans="1:9" x14ac:dyDescent="0.25">
      <c r="A132" s="10" t="s">
        <v>221</v>
      </c>
      <c r="B132" t="s">
        <v>208</v>
      </c>
      <c r="C132" t="s">
        <v>64</v>
      </c>
      <c r="D132" t="s">
        <v>70</v>
      </c>
      <c r="E132" t="s">
        <v>62</v>
      </c>
      <c r="F132" t="s">
        <v>75</v>
      </c>
      <c r="G132" t="s">
        <v>63</v>
      </c>
      <c r="H132" t="s">
        <v>81</v>
      </c>
      <c r="I132">
        <f t="shared" si="2"/>
        <v>6</v>
      </c>
    </row>
    <row r="133" spans="1:9" x14ac:dyDescent="0.25">
      <c r="A133" s="10" t="s">
        <v>221</v>
      </c>
      <c r="B133" t="s">
        <v>209</v>
      </c>
      <c r="C133" t="s">
        <v>63</v>
      </c>
      <c r="D133" t="s">
        <v>62</v>
      </c>
      <c r="E133" t="s">
        <v>70</v>
      </c>
      <c r="F133" t="s">
        <v>72</v>
      </c>
      <c r="G133" t="s">
        <v>61</v>
      </c>
      <c r="H133" t="s">
        <v>81</v>
      </c>
      <c r="I133">
        <f t="shared" si="2"/>
        <v>6</v>
      </c>
    </row>
    <row r="134" spans="1:9" x14ac:dyDescent="0.25">
      <c r="A134" s="10" t="s">
        <v>221</v>
      </c>
      <c r="B134" t="s">
        <v>210</v>
      </c>
      <c r="C134" t="s">
        <v>71</v>
      </c>
      <c r="D134" t="s">
        <v>69</v>
      </c>
      <c r="E134" t="s">
        <v>62</v>
      </c>
      <c r="F134" t="s">
        <v>70</v>
      </c>
      <c r="G134" t="s">
        <v>61</v>
      </c>
      <c r="H134" t="s">
        <v>83</v>
      </c>
      <c r="I134">
        <f t="shared" si="2"/>
        <v>6</v>
      </c>
    </row>
    <row r="135" spans="1:9" x14ac:dyDescent="0.25">
      <c r="A135" s="10" t="s">
        <v>221</v>
      </c>
      <c r="B135" t="s">
        <v>211</v>
      </c>
      <c r="C135" t="s">
        <v>75</v>
      </c>
      <c r="D135" t="s">
        <v>78</v>
      </c>
      <c r="E135" t="s">
        <v>80</v>
      </c>
      <c r="F135" t="s">
        <v>76</v>
      </c>
      <c r="G135" t="s">
        <v>72</v>
      </c>
      <c r="H135" t="s">
        <v>70</v>
      </c>
      <c r="I135">
        <f t="shared" si="2"/>
        <v>6</v>
      </c>
    </row>
    <row r="136" spans="1:9" x14ac:dyDescent="0.25">
      <c r="A136" s="10" t="s">
        <v>221</v>
      </c>
      <c r="B136" t="s">
        <v>212</v>
      </c>
      <c r="C136" t="s">
        <v>83</v>
      </c>
      <c r="D136" t="s">
        <v>72</v>
      </c>
      <c r="E136" t="s">
        <v>77</v>
      </c>
      <c r="F136" t="s">
        <v>64</v>
      </c>
      <c r="G136" t="s">
        <v>70</v>
      </c>
      <c r="H136" t="s">
        <v>57</v>
      </c>
      <c r="I136">
        <f t="shared" si="2"/>
        <v>6</v>
      </c>
    </row>
    <row r="137" spans="1:9" x14ac:dyDescent="0.25">
      <c r="A137" s="10" t="s">
        <v>221</v>
      </c>
      <c r="B137" t="s">
        <v>174</v>
      </c>
      <c r="C137" t="s">
        <v>70</v>
      </c>
      <c r="D137" t="s">
        <v>80</v>
      </c>
      <c r="E137" t="s">
        <v>71</v>
      </c>
      <c r="F137" t="s">
        <v>76</v>
      </c>
      <c r="G137" t="s">
        <v>62</v>
      </c>
      <c r="H137" t="s">
        <v>72</v>
      </c>
      <c r="I137">
        <f t="shared" si="2"/>
        <v>6</v>
      </c>
    </row>
    <row r="138" spans="1:9" x14ac:dyDescent="0.25">
      <c r="A138" s="10" t="s">
        <v>221</v>
      </c>
      <c r="B138" t="s">
        <v>213</v>
      </c>
      <c r="C138" t="s">
        <v>69</v>
      </c>
      <c r="D138" t="s">
        <v>71</v>
      </c>
      <c r="E138" t="s">
        <v>64</v>
      </c>
      <c r="F138" t="s">
        <v>70</v>
      </c>
      <c r="G138" t="s">
        <v>76</v>
      </c>
      <c r="H138" t="s">
        <v>82</v>
      </c>
      <c r="I138">
        <f t="shared" si="2"/>
        <v>6</v>
      </c>
    </row>
    <row r="139" spans="1:9" x14ac:dyDescent="0.25">
      <c r="A139" s="10" t="s">
        <v>221</v>
      </c>
      <c r="B139" t="s">
        <v>107</v>
      </c>
      <c r="C139" t="s">
        <v>71</v>
      </c>
      <c r="D139" t="s">
        <v>76</v>
      </c>
      <c r="E139" t="s">
        <v>64</v>
      </c>
      <c r="F139" t="s">
        <v>58</v>
      </c>
      <c r="G139" t="s">
        <v>79</v>
      </c>
      <c r="H139" t="s">
        <v>81</v>
      </c>
      <c r="I139">
        <f t="shared" si="2"/>
        <v>6</v>
      </c>
    </row>
    <row r="140" spans="1:9" x14ac:dyDescent="0.25">
      <c r="A140" s="10" t="s">
        <v>221</v>
      </c>
      <c r="B140" t="s">
        <v>214</v>
      </c>
      <c r="C140" t="s">
        <v>71</v>
      </c>
      <c r="D140" t="s">
        <v>82</v>
      </c>
      <c r="E140" t="s">
        <v>61</v>
      </c>
      <c r="F140" t="s">
        <v>79</v>
      </c>
      <c r="G140" t="s">
        <v>77</v>
      </c>
      <c r="H140" t="s">
        <v>64</v>
      </c>
      <c r="I140">
        <f t="shared" si="2"/>
        <v>6</v>
      </c>
    </row>
    <row r="141" spans="1:9" x14ac:dyDescent="0.25">
      <c r="A141" s="10" t="s">
        <v>221</v>
      </c>
      <c r="B141" t="s">
        <v>215</v>
      </c>
      <c r="C141" t="s">
        <v>70</v>
      </c>
      <c r="D141" t="s">
        <v>61</v>
      </c>
      <c r="E141" t="s">
        <v>71</v>
      </c>
      <c r="F141" t="s">
        <v>69</v>
      </c>
      <c r="G141" t="s">
        <v>67</v>
      </c>
      <c r="H141" t="s">
        <v>62</v>
      </c>
      <c r="I141">
        <f t="shared" si="2"/>
        <v>6</v>
      </c>
    </row>
    <row r="142" spans="1:9" x14ac:dyDescent="0.25">
      <c r="A142" s="10" t="s">
        <v>221</v>
      </c>
      <c r="B142" t="s">
        <v>216</v>
      </c>
      <c r="C142" t="s">
        <v>69</v>
      </c>
      <c r="D142" t="s">
        <v>64</v>
      </c>
      <c r="E142" t="s">
        <v>76</v>
      </c>
      <c r="F142" t="s">
        <v>58</v>
      </c>
      <c r="G142" t="s">
        <v>73</v>
      </c>
      <c r="H142" t="s">
        <v>82</v>
      </c>
      <c r="I142">
        <f t="shared" si="2"/>
        <v>6</v>
      </c>
    </row>
    <row r="143" spans="1:9" x14ac:dyDescent="0.25">
      <c r="A143" s="10" t="s">
        <v>221</v>
      </c>
      <c r="B143" t="s">
        <v>217</v>
      </c>
      <c r="C143" t="s">
        <v>224</v>
      </c>
      <c r="D143" t="s">
        <v>225</v>
      </c>
      <c r="E143" t="s">
        <v>226</v>
      </c>
      <c r="F143" t="s">
        <v>227</v>
      </c>
      <c r="G143" t="s">
        <v>228</v>
      </c>
      <c r="H143" t="s">
        <v>229</v>
      </c>
      <c r="I143">
        <f t="shared" si="2"/>
        <v>6</v>
      </c>
    </row>
    <row r="144" spans="1:9" x14ac:dyDescent="0.25">
      <c r="A144" s="10" t="s">
        <v>221</v>
      </c>
      <c r="B144" t="s">
        <v>218</v>
      </c>
      <c r="C144" t="s">
        <v>224</v>
      </c>
      <c r="D144" t="s">
        <v>225</v>
      </c>
      <c r="E144" t="s">
        <v>226</v>
      </c>
      <c r="F144" t="s">
        <v>227</v>
      </c>
      <c r="G144" t="s">
        <v>228</v>
      </c>
      <c r="H144" t="s">
        <v>229</v>
      </c>
      <c r="I144">
        <f t="shared" si="2"/>
        <v>6</v>
      </c>
    </row>
    <row r="145" spans="1:9" x14ac:dyDescent="0.25">
      <c r="A145" s="10" t="s">
        <v>221</v>
      </c>
      <c r="B145" t="s">
        <v>219</v>
      </c>
      <c r="C145" t="s">
        <v>224</v>
      </c>
      <c r="D145" t="s">
        <v>225</v>
      </c>
      <c r="E145" t="s">
        <v>226</v>
      </c>
      <c r="F145" t="s">
        <v>227</v>
      </c>
      <c r="G145" t="s">
        <v>228</v>
      </c>
      <c r="H145" t="s">
        <v>229</v>
      </c>
      <c r="I145">
        <f t="shared" si="2"/>
        <v>6</v>
      </c>
    </row>
    <row r="146" spans="1:9" x14ac:dyDescent="0.25">
      <c r="A146" s="10" t="s">
        <v>221</v>
      </c>
      <c r="B146" t="s">
        <v>220</v>
      </c>
      <c r="C146" t="s">
        <v>70</v>
      </c>
      <c r="D146" t="s">
        <v>62</v>
      </c>
      <c r="E146" t="s">
        <v>65</v>
      </c>
      <c r="F146" t="s">
        <v>73</v>
      </c>
      <c r="G146" t="s">
        <v>68</v>
      </c>
      <c r="H146" t="s">
        <v>67</v>
      </c>
      <c r="I146">
        <f t="shared" ref="I132:I146" si="3">COUNTA(_xlfn.UNIQUE(C146:H146,TRUE))</f>
        <v>6</v>
      </c>
    </row>
  </sheetData>
  <dataConsolidate/>
  <phoneticPr fontId="2" type="noConversion"/>
  <conditionalFormatting sqref="I2:I146">
    <cfRule type="cellIs" dxfId="0" priority="1" operator="lessThan">
      <formula>6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Sub2">
                <anchor moveWithCells="1" sizeWithCells="1">
                  <from>
                    <xdr:col>10</xdr:col>
                    <xdr:colOff>9525</xdr:colOff>
                    <xdr:row>3</xdr:row>
                    <xdr:rowOff>28575</xdr:rowOff>
                  </from>
                  <to>
                    <xdr:col>12</xdr:col>
                    <xdr:colOff>485775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7E390-50FE-4E36-BA43-35A9C58F3DC9}">
  <sheetPr codeName="Sheet2"/>
  <dimension ref="A1:U146"/>
  <sheetViews>
    <sheetView topLeftCell="A48" zoomScale="70" zoomScaleNormal="70" workbookViewId="0">
      <selection activeCell="H66" sqref="H66"/>
    </sheetView>
  </sheetViews>
  <sheetFormatPr defaultRowHeight="15.75" x14ac:dyDescent="0.25"/>
  <cols>
    <col min="1" max="3" width="13" customWidth="1"/>
    <col min="4" max="4" width="9.125" customWidth="1"/>
    <col min="5" max="5" width="13" customWidth="1"/>
    <col min="6" max="6" width="10.125" customWidth="1"/>
    <col min="7" max="7" width="13" customWidth="1"/>
    <col min="8" max="8" width="10" customWidth="1"/>
    <col min="9" max="17" width="13" customWidth="1"/>
  </cols>
  <sheetData>
    <row r="1" spans="1:21" s="2" customFormat="1" ht="30.75" customHeight="1" x14ac:dyDescent="0.25">
      <c r="A1" s="1" t="s">
        <v>11</v>
      </c>
      <c r="B1" s="1" t="s">
        <v>12</v>
      </c>
      <c r="C1" s="2" t="s">
        <v>41</v>
      </c>
      <c r="D1" s="2" t="s">
        <v>46</v>
      </c>
      <c r="E1" s="2" t="s">
        <v>42</v>
      </c>
      <c r="F1" s="2" t="s">
        <v>47</v>
      </c>
      <c r="G1" s="2" t="s">
        <v>36</v>
      </c>
      <c r="H1" s="2" t="s">
        <v>48</v>
      </c>
      <c r="I1" s="2" t="s">
        <v>49</v>
      </c>
      <c r="J1" s="2" t="s">
        <v>37</v>
      </c>
      <c r="K1" s="2" t="s">
        <v>50</v>
      </c>
      <c r="L1" s="2" t="s">
        <v>38</v>
      </c>
      <c r="M1" s="2" t="s">
        <v>51</v>
      </c>
      <c r="N1" s="2" t="s">
        <v>39</v>
      </c>
      <c r="P1" s="2" t="s">
        <v>53</v>
      </c>
      <c r="Q1" s="2" t="s">
        <v>54</v>
      </c>
      <c r="R1" s="2">
        <f>SUM(Q2:Q151)</f>
        <v>1</v>
      </c>
    </row>
    <row r="2" spans="1:21" x14ac:dyDescent="0.25">
      <c r="A2" s="10" t="s">
        <v>221</v>
      </c>
      <c r="B2" t="s">
        <v>85</v>
      </c>
      <c r="C2" t="s">
        <v>57</v>
      </c>
      <c r="D2">
        <v>0.73377865552902222</v>
      </c>
      <c r="E2" t="s">
        <v>81</v>
      </c>
      <c r="F2">
        <v>6.7335444688796997</v>
      </c>
      <c r="G2" t="s">
        <v>76</v>
      </c>
      <c r="H2">
        <v>12.459249317646027</v>
      </c>
      <c r="I2" t="s">
        <v>71</v>
      </c>
      <c r="J2">
        <v>18.866649389266968</v>
      </c>
      <c r="K2" t="s">
        <v>77</v>
      </c>
      <c r="L2">
        <v>24.221715867519379</v>
      </c>
      <c r="M2" t="s">
        <v>74</v>
      </c>
      <c r="N2">
        <v>30.604159712791443</v>
      </c>
      <c r="O2" cm="1">
        <f t="array" ref="O2">SUM(IF(ISNUMBER(A2:N2),ROUNDDOWN(A2:N2,0),0))</f>
        <v>90</v>
      </c>
      <c r="P2">
        <f>COUNTA(_xlfn.UNIQUE(C2:M2,TRUE))/COUNTA($C$1:$M$1)</f>
        <v>1</v>
      </c>
      <c r="Q2" cm="1">
        <f t="array" ref="Q2">SUM(IFERROR(SEARCH("Temps",A2:N2),0))</f>
        <v>0</v>
      </c>
      <c r="S2" t="e" cm="1">
        <f t="array" ref="S2:S51">1+(#REF!&lt;&gt;C2:C51)</f>
        <v>#REF!</v>
      </c>
      <c r="T2" t="s">
        <v>40</v>
      </c>
      <c r="U2" t="e">
        <f>COUNTIF(_xlfn.ANCHORARRAY(S2),1)/COUNT(_xlfn.ANCHORARRAY(S2))</f>
        <v>#DIV/0!</v>
      </c>
    </row>
    <row r="3" spans="1:21" x14ac:dyDescent="0.25">
      <c r="A3" s="10" t="s">
        <v>221</v>
      </c>
      <c r="B3" t="s">
        <v>86</v>
      </c>
      <c r="C3" t="s">
        <v>72</v>
      </c>
      <c r="D3">
        <v>0.49072891473770142</v>
      </c>
      <c r="E3" t="s">
        <v>82</v>
      </c>
      <c r="F3">
        <v>6.8782085180282593</v>
      </c>
      <c r="G3" t="s">
        <v>76</v>
      </c>
      <c r="H3">
        <v>12.908671140670776</v>
      </c>
      <c r="I3" t="s">
        <v>72</v>
      </c>
      <c r="J3">
        <v>18.929154396057129</v>
      </c>
      <c r="K3" t="s">
        <v>77</v>
      </c>
      <c r="L3">
        <v>24.945654094219208</v>
      </c>
      <c r="M3" t="s">
        <v>58</v>
      </c>
      <c r="N3">
        <v>30.531129896640778</v>
      </c>
      <c r="O3" cm="1">
        <f t="array" ref="O3">SUM(IF(ISNUMBER(A3:N3),ROUNDDOWN(A3:N3,0),0))</f>
        <v>90</v>
      </c>
      <c r="P3">
        <f t="shared" ref="P3:P51" si="0">COUNTA(_xlfn.UNIQUE(C3:M3,TRUE))/COUNTA($C$1:$M$1)</f>
        <v>0.90909090909090906</v>
      </c>
      <c r="Q3" cm="1">
        <f t="array" ref="Q3">SUM(IFERROR(SEARCH("Temps",A3:N3),0))</f>
        <v>0</v>
      </c>
      <c r="S3" t="e">
        <v>#REF!</v>
      </c>
      <c r="T3" t="str" cm="1">
        <f t="array" ref="T3:T12">"Atelier " &amp; _xlfn.SEQUENCE(10)</f>
        <v>Atelier 1</v>
      </c>
      <c r="U3" t="e" cm="1">
        <f t="array" ref="U3:U12">COUNTIF(#REF!,_xlfn.ANCHORARRAY(T3))</f>
        <v>#REF!</v>
      </c>
    </row>
    <row r="4" spans="1:21" x14ac:dyDescent="0.25">
      <c r="A4" s="10" t="s">
        <v>221</v>
      </c>
      <c r="B4" t="s">
        <v>87</v>
      </c>
      <c r="C4" t="s">
        <v>83</v>
      </c>
      <c r="D4">
        <v>0.45957547426223755</v>
      </c>
      <c r="E4" t="s">
        <v>76</v>
      </c>
      <c r="F4">
        <v>6.097482442855835</v>
      </c>
      <c r="G4" t="s">
        <v>67</v>
      </c>
      <c r="H4">
        <v>12.169719636440277</v>
      </c>
      <c r="I4" t="s">
        <v>57</v>
      </c>
      <c r="J4">
        <v>18.330827116966248</v>
      </c>
      <c r="K4" t="s">
        <v>64</v>
      </c>
      <c r="L4">
        <v>24.191342413425446</v>
      </c>
      <c r="M4" t="s">
        <v>71</v>
      </c>
      <c r="N4">
        <v>30.693273544311523</v>
      </c>
      <c r="O4" cm="1">
        <f t="array" ref="O4">SUM(IF(ISNUMBER(A4:N4),ROUNDDOWN(A4:N4,0),0))</f>
        <v>90</v>
      </c>
      <c r="P4">
        <f t="shared" si="0"/>
        <v>1</v>
      </c>
      <c r="Q4" cm="1">
        <f t="array" ref="Q4">SUM(IFERROR(SEARCH("Temps",A4:N4),0))</f>
        <v>0</v>
      </c>
      <c r="S4" t="e">
        <v>#REF!</v>
      </c>
      <c r="T4" t="str">
        <v>Atelier 2</v>
      </c>
      <c r="U4" t="e">
        <v>#REF!</v>
      </c>
    </row>
    <row r="5" spans="1:21" x14ac:dyDescent="0.25">
      <c r="A5" s="10" t="s">
        <v>221</v>
      </c>
      <c r="B5" t="s">
        <v>88</v>
      </c>
      <c r="C5" t="s">
        <v>81</v>
      </c>
      <c r="D5">
        <v>0.46042704582214355</v>
      </c>
      <c r="E5" t="s">
        <v>84</v>
      </c>
      <c r="F5">
        <v>6.6179341673851013</v>
      </c>
      <c r="G5" t="s">
        <v>77</v>
      </c>
      <c r="H5">
        <v>12.496132254600525</v>
      </c>
      <c r="I5" t="s">
        <v>66</v>
      </c>
      <c r="J5">
        <v>18.552299559116364</v>
      </c>
      <c r="K5" t="s">
        <v>72</v>
      </c>
      <c r="L5">
        <v>24.62962818145752</v>
      </c>
      <c r="M5" t="s">
        <v>64</v>
      </c>
      <c r="N5">
        <v>30.065180003643036</v>
      </c>
      <c r="O5" cm="1">
        <f t="array" ref="O5">SUM(IF(ISNUMBER(A5:N5),ROUNDDOWN(A5:N5,0),0))</f>
        <v>90</v>
      </c>
      <c r="P5">
        <f t="shared" si="0"/>
        <v>1</v>
      </c>
      <c r="Q5" cm="1">
        <f t="array" ref="Q5">SUM(IFERROR(SEARCH("Temps",A5:N5),0))</f>
        <v>0</v>
      </c>
      <c r="S5" t="e">
        <v>#REF!</v>
      </c>
      <c r="T5" t="str">
        <v>Atelier 3</v>
      </c>
      <c r="U5" t="e">
        <v>#REF!</v>
      </c>
    </row>
    <row r="6" spans="1:21" x14ac:dyDescent="0.25">
      <c r="A6" s="10" t="s">
        <v>221</v>
      </c>
      <c r="B6" t="s">
        <v>89</v>
      </c>
      <c r="C6" t="s">
        <v>57</v>
      </c>
      <c r="D6">
        <v>0.85624879598617554</v>
      </c>
      <c r="E6" t="s">
        <v>58</v>
      </c>
      <c r="F6">
        <v>6.1075433492660522</v>
      </c>
      <c r="G6" t="s">
        <v>64</v>
      </c>
      <c r="H6">
        <v>12.375720083713531</v>
      </c>
      <c r="I6" t="s">
        <v>69</v>
      </c>
      <c r="J6">
        <v>18.026248931884766</v>
      </c>
      <c r="K6" t="s">
        <v>76</v>
      </c>
      <c r="L6">
        <v>24.505139529705048</v>
      </c>
      <c r="M6" t="s">
        <v>67</v>
      </c>
      <c r="N6">
        <v>30.311948418617249</v>
      </c>
      <c r="O6" cm="1">
        <f t="array" ref="O6">SUM(IF(ISNUMBER(A6:N6),ROUNDDOWN(A6:N6,0),0))</f>
        <v>90</v>
      </c>
      <c r="P6">
        <f t="shared" si="0"/>
        <v>1</v>
      </c>
      <c r="Q6" cm="1">
        <f t="array" ref="Q6">SUM(IFERROR(SEARCH("Temps",A6:N6),0))</f>
        <v>0</v>
      </c>
      <c r="S6" t="e">
        <v>#REF!</v>
      </c>
      <c r="T6" t="str">
        <v>Atelier 4</v>
      </c>
      <c r="U6" t="e">
        <v>#REF!</v>
      </c>
    </row>
    <row r="7" spans="1:21" x14ac:dyDescent="0.25">
      <c r="A7" s="10" t="s">
        <v>221</v>
      </c>
      <c r="B7" t="s">
        <v>90</v>
      </c>
      <c r="C7" t="s">
        <v>83</v>
      </c>
      <c r="D7">
        <v>0.41115415096282959</v>
      </c>
      <c r="E7" t="s">
        <v>66</v>
      </c>
      <c r="F7">
        <v>6.6733227372169495</v>
      </c>
      <c r="G7" t="s">
        <v>57</v>
      </c>
      <c r="H7">
        <v>12.597979545593262</v>
      </c>
      <c r="I7" t="s">
        <v>58</v>
      </c>
      <c r="J7">
        <v>18.876800715923309</v>
      </c>
      <c r="K7" t="s">
        <v>79</v>
      </c>
      <c r="L7">
        <v>24.244999527931213</v>
      </c>
      <c r="M7" t="s">
        <v>60</v>
      </c>
      <c r="N7">
        <v>30.671679794788361</v>
      </c>
      <c r="O7" cm="1">
        <f t="array" ref="O7">SUM(IF(ISNUMBER(A7:N7),ROUNDDOWN(A7:N7,0),0))</f>
        <v>90</v>
      </c>
      <c r="P7">
        <f t="shared" si="0"/>
        <v>1</v>
      </c>
      <c r="Q7" cm="1">
        <f t="array" ref="Q7">SUM(IFERROR(SEARCH("Temps",A7:N7),0))</f>
        <v>0</v>
      </c>
      <c r="S7" t="e">
        <v>#REF!</v>
      </c>
      <c r="T7" t="str">
        <v>Atelier 5</v>
      </c>
      <c r="U7" t="e">
        <v>#REF!</v>
      </c>
    </row>
    <row r="8" spans="1:21" x14ac:dyDescent="0.25">
      <c r="A8" s="10" t="s">
        <v>221</v>
      </c>
      <c r="B8" t="s">
        <v>91</v>
      </c>
      <c r="C8" t="s">
        <v>81</v>
      </c>
      <c r="D8">
        <v>0.83337569236755371</v>
      </c>
      <c r="E8" t="s">
        <v>65</v>
      </c>
      <c r="F8">
        <v>6.7779578566551208</v>
      </c>
      <c r="G8" t="s">
        <v>64</v>
      </c>
      <c r="H8">
        <v>12.277108550071716</v>
      </c>
      <c r="I8" t="s">
        <v>60</v>
      </c>
      <c r="J8">
        <v>18.445445656776428</v>
      </c>
      <c r="K8" t="s">
        <v>78</v>
      </c>
      <c r="L8">
        <v>24.993986129760742</v>
      </c>
      <c r="M8" t="s">
        <v>74</v>
      </c>
      <c r="N8">
        <v>30.729875802993774</v>
      </c>
      <c r="O8" cm="1">
        <f t="array" ref="O8">SUM(IF(ISNUMBER(A8:N8),ROUNDDOWN(A8:N8,0),0))</f>
        <v>90</v>
      </c>
      <c r="P8">
        <f t="shared" si="0"/>
        <v>1</v>
      </c>
      <c r="Q8" cm="1">
        <f t="array" ref="Q8">SUM(IFERROR(SEARCH("Temps",A8:N8),0))</f>
        <v>0</v>
      </c>
      <c r="S8" t="e">
        <v>#REF!</v>
      </c>
      <c r="T8" t="str">
        <v>Atelier 6</v>
      </c>
      <c r="U8" t="e">
        <v>#REF!</v>
      </c>
    </row>
    <row r="9" spans="1:21" x14ac:dyDescent="0.25">
      <c r="A9" s="10" t="s">
        <v>221</v>
      </c>
      <c r="B9" t="s">
        <v>92</v>
      </c>
      <c r="C9" t="s">
        <v>58</v>
      </c>
      <c r="D9">
        <v>0.37614536285400391</v>
      </c>
      <c r="E9" t="s">
        <v>61</v>
      </c>
      <c r="F9">
        <v>6.0871030688285828</v>
      </c>
      <c r="G9" t="s">
        <v>72</v>
      </c>
      <c r="H9">
        <v>12.346880555152893</v>
      </c>
      <c r="I9" t="s">
        <v>63</v>
      </c>
      <c r="J9">
        <v>18.566109955310822</v>
      </c>
      <c r="K9" t="s">
        <v>57</v>
      </c>
      <c r="L9">
        <v>24.680070161819458</v>
      </c>
      <c r="M9" t="s">
        <v>65</v>
      </c>
      <c r="N9">
        <v>30.830617368221283</v>
      </c>
      <c r="O9" cm="1">
        <f t="array" ref="O9">SUM(IF(ISNUMBER(A9:N9),ROUNDDOWN(A9:N9,0),0))</f>
        <v>90</v>
      </c>
      <c r="P9">
        <f t="shared" si="0"/>
        <v>1</v>
      </c>
      <c r="Q9" cm="1">
        <f t="array" ref="Q9">SUM(IFERROR(SEARCH("Temps",A9:N9),0))</f>
        <v>0</v>
      </c>
      <c r="S9" t="e">
        <v>#REF!</v>
      </c>
      <c r="T9" t="str">
        <v>Atelier 7</v>
      </c>
      <c r="U9" t="e">
        <v>#REF!</v>
      </c>
    </row>
    <row r="10" spans="1:21" x14ac:dyDescent="0.25">
      <c r="A10" s="10" t="s">
        <v>221</v>
      </c>
      <c r="B10" t="s">
        <v>93</v>
      </c>
      <c r="C10" t="s">
        <v>58</v>
      </c>
      <c r="D10">
        <v>0.38668173551559448</v>
      </c>
      <c r="E10" t="s">
        <v>57</v>
      </c>
      <c r="F10">
        <v>6.6328979730606079</v>
      </c>
      <c r="G10" t="s">
        <v>76</v>
      </c>
      <c r="H10">
        <v>12.728016197681427</v>
      </c>
      <c r="I10" t="s">
        <v>64</v>
      </c>
      <c r="J10">
        <v>18.161819696426392</v>
      </c>
      <c r="K10" t="s">
        <v>78</v>
      </c>
      <c r="L10">
        <v>24.150932729244232</v>
      </c>
      <c r="M10" t="s">
        <v>82</v>
      </c>
      <c r="N10">
        <v>30.639903903007507</v>
      </c>
      <c r="O10" cm="1">
        <f t="array" ref="O10">SUM(IF(ISNUMBER(A10:N10),ROUNDDOWN(A10:N10,0),0))</f>
        <v>90</v>
      </c>
      <c r="P10">
        <f t="shared" si="0"/>
        <v>1</v>
      </c>
      <c r="Q10" cm="1">
        <f t="array" ref="Q10">SUM(IFERROR(SEARCH("Temps",A10:N10),0))</f>
        <v>0</v>
      </c>
      <c r="S10" t="e">
        <v>#REF!</v>
      </c>
      <c r="T10" t="str">
        <v>Atelier 8</v>
      </c>
      <c r="U10" t="e">
        <v>#REF!</v>
      </c>
    </row>
    <row r="11" spans="1:21" x14ac:dyDescent="0.25">
      <c r="A11" s="10" t="s">
        <v>221</v>
      </c>
      <c r="B11" t="s">
        <v>94</v>
      </c>
      <c r="C11" t="s">
        <v>82</v>
      </c>
      <c r="D11">
        <v>0.23709166049957275</v>
      </c>
      <c r="E11" t="s">
        <v>66</v>
      </c>
      <c r="F11">
        <v>6.5486748814582825</v>
      </c>
      <c r="G11" t="s">
        <v>64</v>
      </c>
      <c r="H11">
        <v>12.077468156814575</v>
      </c>
      <c r="I11" t="s">
        <v>81</v>
      </c>
      <c r="J11">
        <v>18.189082562923431</v>
      </c>
      <c r="K11" t="s">
        <v>76</v>
      </c>
      <c r="L11">
        <v>24.16626250743866</v>
      </c>
      <c r="M11" t="s">
        <v>65</v>
      </c>
      <c r="N11">
        <v>30.065010607242584</v>
      </c>
      <c r="O11" cm="1">
        <f t="array" ref="O11">SUM(IF(ISNUMBER(A11:N11),ROUNDDOWN(A11:N11,0),0))</f>
        <v>90</v>
      </c>
      <c r="P11">
        <f t="shared" si="0"/>
        <v>1</v>
      </c>
      <c r="Q11" cm="1">
        <f t="array" ref="Q11">SUM(IFERROR(SEARCH("Temps",A11:N11),0))</f>
        <v>0</v>
      </c>
      <c r="S11" t="e">
        <v>#REF!</v>
      </c>
      <c r="T11" t="str">
        <v>Atelier 9</v>
      </c>
      <c r="U11" t="e">
        <v>#REF!</v>
      </c>
    </row>
    <row r="12" spans="1:21" x14ac:dyDescent="0.25">
      <c r="A12" s="10" t="s">
        <v>221</v>
      </c>
      <c r="B12" t="s">
        <v>95</v>
      </c>
      <c r="C12" t="s">
        <v>73</v>
      </c>
      <c r="D12">
        <v>0.22730475664138794</v>
      </c>
      <c r="E12" t="s">
        <v>77</v>
      </c>
      <c r="F12">
        <v>6.5793592929840088</v>
      </c>
      <c r="G12" t="s">
        <v>69</v>
      </c>
      <c r="H12">
        <v>12.238035619258881</v>
      </c>
      <c r="I12" t="s">
        <v>60</v>
      </c>
      <c r="J12">
        <v>18.601617693901062</v>
      </c>
      <c r="K12" t="s">
        <v>76</v>
      </c>
      <c r="L12">
        <v>24.024020731449127</v>
      </c>
      <c r="M12" t="s">
        <v>61</v>
      </c>
      <c r="N12">
        <v>30.668291568756104</v>
      </c>
      <c r="O12" cm="1">
        <f t="array" ref="O12">SUM(IF(ISNUMBER(A12:N12),ROUNDDOWN(A12:N12,0),0))</f>
        <v>90</v>
      </c>
      <c r="P12">
        <f t="shared" si="0"/>
        <v>1</v>
      </c>
      <c r="Q12" cm="1">
        <f t="array" ref="Q12">SUM(IFERROR(SEARCH("Temps",A12:N12),0))</f>
        <v>0</v>
      </c>
      <c r="S12" t="e">
        <v>#REF!</v>
      </c>
      <c r="T12" t="str">
        <v>Atelier 10</v>
      </c>
      <c r="U12" t="e">
        <v>#REF!</v>
      </c>
    </row>
    <row r="13" spans="1:21" x14ac:dyDescent="0.25">
      <c r="A13" s="10" t="s">
        <v>221</v>
      </c>
      <c r="B13" t="s">
        <v>96</v>
      </c>
      <c r="C13" t="s">
        <v>82</v>
      </c>
      <c r="D13">
        <v>0.38451516628265381</v>
      </c>
      <c r="E13" t="s">
        <v>73</v>
      </c>
      <c r="F13">
        <v>6.8725634217262268</v>
      </c>
      <c r="G13" t="s">
        <v>57</v>
      </c>
      <c r="H13">
        <v>12.067063212394714</v>
      </c>
      <c r="I13" t="s">
        <v>58</v>
      </c>
      <c r="J13">
        <v>18.087325274944305</v>
      </c>
      <c r="K13" t="s">
        <v>72</v>
      </c>
      <c r="L13">
        <v>24.177003383636475</v>
      </c>
      <c r="M13" t="s">
        <v>77</v>
      </c>
      <c r="N13">
        <v>30.910145461559296</v>
      </c>
      <c r="O13" cm="1">
        <f t="array" ref="O13">SUM(IF(ISNUMBER(A13:N13),ROUNDDOWN(A13:N13,0),0))</f>
        <v>90</v>
      </c>
      <c r="P13">
        <f t="shared" si="0"/>
        <v>1</v>
      </c>
      <c r="Q13" cm="1">
        <f t="array" ref="Q13">SUM(IFERROR(SEARCH("Temps",A13:N13),0))</f>
        <v>0</v>
      </c>
      <c r="S13" t="e">
        <v>#REF!</v>
      </c>
    </row>
    <row r="14" spans="1:21" x14ac:dyDescent="0.25">
      <c r="A14" s="10" t="s">
        <v>221</v>
      </c>
      <c r="B14" t="s">
        <v>97</v>
      </c>
      <c r="C14" t="s">
        <v>75</v>
      </c>
      <c r="D14">
        <v>0.79022639989852905</v>
      </c>
      <c r="E14" t="s">
        <v>76</v>
      </c>
      <c r="F14">
        <v>6.9336928129196167</v>
      </c>
      <c r="G14" t="s">
        <v>60</v>
      </c>
      <c r="H14">
        <v>12.835290491580963</v>
      </c>
      <c r="I14" t="s">
        <v>61</v>
      </c>
      <c r="J14">
        <v>18.991684436798096</v>
      </c>
      <c r="K14" t="s">
        <v>70</v>
      </c>
      <c r="L14">
        <v>24.226783454418182</v>
      </c>
      <c r="M14" t="s">
        <v>69</v>
      </c>
      <c r="N14">
        <v>30.966993451118469</v>
      </c>
      <c r="O14" cm="1">
        <f t="array" ref="O14">SUM(IF(ISNUMBER(A14:N14),ROUNDDOWN(A14:N14,0),0))</f>
        <v>90</v>
      </c>
      <c r="P14">
        <f t="shared" si="0"/>
        <v>1</v>
      </c>
      <c r="Q14" cm="1">
        <f t="array" ref="Q14">SUM(IFERROR(SEARCH("Temps",A14:N14),0))</f>
        <v>0</v>
      </c>
      <c r="S14" t="e">
        <v>#REF!</v>
      </c>
    </row>
    <row r="15" spans="1:21" x14ac:dyDescent="0.25">
      <c r="A15" s="10" t="s">
        <v>221</v>
      </c>
      <c r="B15" t="s">
        <v>98</v>
      </c>
      <c r="C15" t="s">
        <v>77</v>
      </c>
      <c r="D15">
        <v>0.82260024547576904</v>
      </c>
      <c r="E15" t="s">
        <v>82</v>
      </c>
      <c r="F15">
        <v>6.2109876275062561</v>
      </c>
      <c r="G15" t="s">
        <v>62</v>
      </c>
      <c r="H15">
        <v>12.202178478240967</v>
      </c>
      <c r="I15" t="s">
        <v>80</v>
      </c>
      <c r="J15">
        <v>18.938013732433319</v>
      </c>
      <c r="K15" t="s">
        <v>64</v>
      </c>
      <c r="L15">
        <v>24.488759160041809</v>
      </c>
      <c r="M15" t="s">
        <v>81</v>
      </c>
      <c r="N15">
        <v>30.636720478534698</v>
      </c>
      <c r="O15" cm="1">
        <f t="array" ref="O15">SUM(IF(ISNUMBER(A15:N15),ROUNDDOWN(A15:N15,0),0))</f>
        <v>90</v>
      </c>
      <c r="P15">
        <f t="shared" si="0"/>
        <v>1</v>
      </c>
      <c r="Q15" cm="1">
        <f t="array" ref="Q15">SUM(IFERROR(SEARCH("Temps",A15:N15),0))</f>
        <v>0</v>
      </c>
      <c r="S15" t="e">
        <v>#REF!</v>
      </c>
    </row>
    <row r="16" spans="1:21" x14ac:dyDescent="0.25">
      <c r="A16" s="10" t="s">
        <v>221</v>
      </c>
      <c r="B16" t="s">
        <v>99</v>
      </c>
      <c r="C16" t="s">
        <v>62</v>
      </c>
      <c r="D16">
        <v>0.33235126733779907</v>
      </c>
      <c r="E16" t="s">
        <v>64</v>
      </c>
      <c r="F16">
        <v>6.1483292579650879</v>
      </c>
      <c r="G16" t="s">
        <v>76</v>
      </c>
      <c r="H16">
        <v>12.774305045604706</v>
      </c>
      <c r="I16" t="s">
        <v>66</v>
      </c>
      <c r="J16">
        <v>18.889248013496399</v>
      </c>
      <c r="K16" t="s">
        <v>82</v>
      </c>
      <c r="L16">
        <v>24.656384289264679</v>
      </c>
      <c r="M16" t="s">
        <v>65</v>
      </c>
      <c r="N16">
        <v>30.544226408004761</v>
      </c>
      <c r="O16" cm="1">
        <f t="array" ref="O16">SUM(IF(ISNUMBER(A16:N16),ROUNDDOWN(A16:N16,0),0))</f>
        <v>90</v>
      </c>
      <c r="P16">
        <f t="shared" si="0"/>
        <v>1</v>
      </c>
      <c r="Q16" cm="1">
        <f t="array" ref="Q16">SUM(IFERROR(SEARCH("Temps",A16:N16),0))</f>
        <v>0</v>
      </c>
      <c r="S16" t="e">
        <v>#REF!</v>
      </c>
    </row>
    <row r="17" spans="1:19" x14ac:dyDescent="0.25">
      <c r="A17" s="10" t="s">
        <v>221</v>
      </c>
      <c r="B17" t="s">
        <v>100</v>
      </c>
      <c r="C17" t="s">
        <v>70</v>
      </c>
      <c r="D17">
        <v>0.41998052597045898</v>
      </c>
      <c r="E17" t="s">
        <v>72</v>
      </c>
      <c r="F17">
        <v>6.7161261439323425</v>
      </c>
      <c r="G17" t="s">
        <v>76</v>
      </c>
      <c r="H17">
        <v>12.977053761482239</v>
      </c>
      <c r="I17" t="s">
        <v>63</v>
      </c>
      <c r="J17">
        <v>18.852378666400909</v>
      </c>
      <c r="K17" t="s">
        <v>64</v>
      </c>
      <c r="L17">
        <v>24.730352163314819</v>
      </c>
      <c r="M17" t="s">
        <v>78</v>
      </c>
      <c r="N17">
        <v>30.759147584438324</v>
      </c>
      <c r="O17" cm="1">
        <f t="array" ref="O17">SUM(IF(ISNUMBER(A17:N17),ROUNDDOWN(A17:N17,0),0))</f>
        <v>90</v>
      </c>
      <c r="P17">
        <f t="shared" si="0"/>
        <v>1</v>
      </c>
      <c r="Q17" cm="1">
        <f t="array" ref="Q17">SUM(IFERROR(SEARCH("Temps",A17:N17),0))</f>
        <v>0</v>
      </c>
      <c r="S17" t="e">
        <v>#REF!</v>
      </c>
    </row>
    <row r="18" spans="1:19" x14ac:dyDescent="0.25">
      <c r="A18" s="10" t="s">
        <v>221</v>
      </c>
      <c r="B18" t="s">
        <v>101</v>
      </c>
      <c r="C18" t="s">
        <v>74</v>
      </c>
      <c r="D18">
        <v>0.99394577741622925</v>
      </c>
      <c r="E18" t="s">
        <v>78</v>
      </c>
      <c r="F18">
        <v>6.8107701539993286</v>
      </c>
      <c r="G18" t="s">
        <v>71</v>
      </c>
      <c r="H18">
        <v>12.841600298881531</v>
      </c>
      <c r="I18" t="s">
        <v>75</v>
      </c>
      <c r="J18">
        <v>18.949986219406128</v>
      </c>
      <c r="K18" t="s">
        <v>80</v>
      </c>
      <c r="L18">
        <v>24.831064701080322</v>
      </c>
      <c r="M18" t="s">
        <v>84</v>
      </c>
      <c r="N18">
        <v>30.655542075634003</v>
      </c>
      <c r="O18" cm="1">
        <f t="array" ref="O18">SUM(IF(ISNUMBER(A18:N18),ROUNDDOWN(A18:N18,0),0))</f>
        <v>90</v>
      </c>
      <c r="P18">
        <f t="shared" si="0"/>
        <v>1</v>
      </c>
      <c r="Q18" cm="1">
        <f t="array" ref="Q18">SUM(IFERROR(SEARCH("Temps",A18:N18),0))</f>
        <v>0</v>
      </c>
      <c r="S18" t="e">
        <v>#REF!</v>
      </c>
    </row>
    <row r="19" spans="1:19" x14ac:dyDescent="0.25">
      <c r="A19" s="10" t="s">
        <v>221</v>
      </c>
      <c r="B19" t="s">
        <v>102</v>
      </c>
      <c r="C19" t="s">
        <v>64</v>
      </c>
      <c r="D19">
        <v>0.69899094104766846</v>
      </c>
      <c r="E19" t="s">
        <v>70</v>
      </c>
      <c r="F19">
        <v>6.3202341198921204</v>
      </c>
      <c r="G19" t="s">
        <v>76</v>
      </c>
      <c r="H19">
        <v>12.480472326278687</v>
      </c>
      <c r="I19" t="s">
        <v>62</v>
      </c>
      <c r="J19">
        <v>18.383665025234222</v>
      </c>
      <c r="K19" t="s">
        <v>82</v>
      </c>
      <c r="L19">
        <v>24.326808333396912</v>
      </c>
      <c r="M19" t="s">
        <v>75</v>
      </c>
      <c r="N19">
        <v>30.610259115695953</v>
      </c>
      <c r="O19" cm="1">
        <f t="array" ref="O19">SUM(IF(ISNUMBER(A19:N19),ROUNDDOWN(A19:N19,0),0))</f>
        <v>90</v>
      </c>
      <c r="P19">
        <f t="shared" si="0"/>
        <v>1</v>
      </c>
      <c r="Q19" cm="1">
        <f t="array" ref="Q19">SUM(IFERROR(SEARCH("Temps",A19:N19),0))</f>
        <v>0</v>
      </c>
      <c r="S19" t="e">
        <v>#REF!</v>
      </c>
    </row>
    <row r="20" spans="1:19" x14ac:dyDescent="0.25">
      <c r="A20" s="10" t="s">
        <v>221</v>
      </c>
      <c r="B20" t="s">
        <v>103</v>
      </c>
      <c r="C20" t="s">
        <v>57</v>
      </c>
      <c r="D20">
        <v>0.49053269624710083</v>
      </c>
      <c r="E20" t="s">
        <v>60</v>
      </c>
      <c r="F20">
        <v>6.8491542339324951</v>
      </c>
      <c r="G20" t="s">
        <v>82</v>
      </c>
      <c r="H20">
        <v>12.681855142116547</v>
      </c>
      <c r="I20" t="s">
        <v>84</v>
      </c>
      <c r="J20">
        <v>18.840624213218689</v>
      </c>
      <c r="K20" t="s">
        <v>64</v>
      </c>
      <c r="L20">
        <v>24.730371534824371</v>
      </c>
      <c r="M20" t="s">
        <v>83</v>
      </c>
      <c r="N20">
        <v>30.499831199645996</v>
      </c>
      <c r="O20" cm="1">
        <f t="array" ref="O20">SUM(IF(ISNUMBER(A20:N20),ROUNDDOWN(A20:N20,0),0))</f>
        <v>90</v>
      </c>
      <c r="P20">
        <f t="shared" si="0"/>
        <v>1</v>
      </c>
      <c r="Q20" cm="1">
        <f t="array" ref="Q20">SUM(IFERROR(SEARCH("Temps",A20:N20),0))</f>
        <v>0</v>
      </c>
      <c r="S20" t="e">
        <v>#REF!</v>
      </c>
    </row>
    <row r="21" spans="1:19" x14ac:dyDescent="0.25">
      <c r="A21" s="10" t="s">
        <v>221</v>
      </c>
      <c r="B21" t="s">
        <v>91</v>
      </c>
      <c r="O21" cm="1">
        <f t="array" ref="O21">SUM(IF(ISNUMBER(A21:N21),ROUNDDOWN(A21:N21,0),0))</f>
        <v>0</v>
      </c>
      <c r="P21">
        <f t="shared" si="0"/>
        <v>9.0909090909090912E-2</v>
      </c>
      <c r="Q21" cm="1">
        <f t="array" ref="Q21">SUM(IFERROR(SEARCH("Temps",A21:N21),0))</f>
        <v>0</v>
      </c>
      <c r="S21" t="e">
        <v>#REF!</v>
      </c>
    </row>
    <row r="22" spans="1:19" x14ac:dyDescent="0.25">
      <c r="A22" s="10" t="s">
        <v>221</v>
      </c>
      <c r="B22" t="s">
        <v>105</v>
      </c>
      <c r="C22" t="s">
        <v>79</v>
      </c>
      <c r="D22">
        <v>0.33994191884994507</v>
      </c>
      <c r="E22" t="s">
        <v>62</v>
      </c>
      <c r="F22">
        <v>6.3823550939559937</v>
      </c>
      <c r="G22" t="s">
        <v>61</v>
      </c>
      <c r="H22">
        <v>12.080642759799957</v>
      </c>
      <c r="I22" t="s">
        <v>78</v>
      </c>
      <c r="J22">
        <v>18.452313423156738</v>
      </c>
      <c r="K22" t="s">
        <v>66</v>
      </c>
      <c r="L22">
        <v>24.46772974729538</v>
      </c>
      <c r="M22" t="s">
        <v>72</v>
      </c>
      <c r="N22">
        <v>30.361982941627502</v>
      </c>
      <c r="O22" cm="1">
        <f t="array" ref="O22">SUM(IF(ISNUMBER(A22:N22),ROUNDDOWN(A22:N22,0),0))</f>
        <v>90</v>
      </c>
      <c r="P22">
        <f t="shared" si="0"/>
        <v>1</v>
      </c>
      <c r="Q22" cm="1">
        <f t="array" ref="Q22">SUM(IFERROR(SEARCH("Temps",A22:N22),0))</f>
        <v>0</v>
      </c>
      <c r="S22" t="e">
        <v>#REF!</v>
      </c>
    </row>
    <row r="23" spans="1:19" x14ac:dyDescent="0.25">
      <c r="A23" s="10" t="s">
        <v>221</v>
      </c>
      <c r="B23" t="s">
        <v>106</v>
      </c>
      <c r="C23" t="s">
        <v>81</v>
      </c>
      <c r="D23">
        <v>0.152457594871521</v>
      </c>
      <c r="E23" t="s">
        <v>64</v>
      </c>
      <c r="F23">
        <v>6.5842390656471252</v>
      </c>
      <c r="G23" t="s">
        <v>61</v>
      </c>
      <c r="H23">
        <v>12.339656829833984</v>
      </c>
      <c r="I23" t="s">
        <v>59</v>
      </c>
      <c r="J23">
        <v>18.841771304607391</v>
      </c>
      <c r="K23" t="s">
        <v>70</v>
      </c>
      <c r="L23">
        <v>24.190236687660217</v>
      </c>
      <c r="M23" t="s">
        <v>69</v>
      </c>
      <c r="N23">
        <v>30.335052788257599</v>
      </c>
      <c r="O23" cm="1">
        <f t="array" ref="O23">SUM(IF(ISNUMBER(A23:N23),ROUNDDOWN(A23:N23,0),0))</f>
        <v>90</v>
      </c>
      <c r="P23">
        <f t="shared" si="0"/>
        <v>1</v>
      </c>
      <c r="Q23" cm="1">
        <f t="array" ref="Q23">SUM(IFERROR(SEARCH("Temps",A23:N23),0))</f>
        <v>0</v>
      </c>
      <c r="S23" t="e">
        <v>#REF!</v>
      </c>
    </row>
    <row r="24" spans="1:19" x14ac:dyDescent="0.25">
      <c r="A24" s="10" t="s">
        <v>221</v>
      </c>
      <c r="B24" t="s">
        <v>107</v>
      </c>
      <c r="C24" t="s">
        <v>76</v>
      </c>
      <c r="D24">
        <v>0.90576750040054321</v>
      </c>
      <c r="E24" t="s">
        <v>71</v>
      </c>
      <c r="F24">
        <v>6.8495553135871887</v>
      </c>
      <c r="G24" t="s">
        <v>64</v>
      </c>
      <c r="H24">
        <v>12.337424516677856</v>
      </c>
      <c r="I24" t="s">
        <v>64</v>
      </c>
      <c r="J24">
        <v>18.821041703224182</v>
      </c>
      <c r="K24" t="s">
        <v>79</v>
      </c>
      <c r="L24">
        <v>24.779002487659454</v>
      </c>
      <c r="M24" t="s">
        <v>60</v>
      </c>
      <c r="N24">
        <v>30.81327873468399</v>
      </c>
      <c r="O24" cm="1">
        <f t="array" ref="O24">SUM(IF(ISNUMBER(A24:N24),ROUNDDOWN(A24:N24,0),0))</f>
        <v>90</v>
      </c>
      <c r="P24">
        <f t="shared" si="0"/>
        <v>0.90909090909090906</v>
      </c>
      <c r="Q24" cm="1">
        <f t="array" ref="Q24">SUM(IFERROR(SEARCH("Temps",A24:N24),0))</f>
        <v>0</v>
      </c>
      <c r="S24" t="e">
        <v>#REF!</v>
      </c>
    </row>
    <row r="25" spans="1:19" x14ac:dyDescent="0.25">
      <c r="A25" s="10" t="s">
        <v>221</v>
      </c>
      <c r="B25" t="s">
        <v>108</v>
      </c>
      <c r="C25" t="s">
        <v>73</v>
      </c>
      <c r="D25">
        <v>0.51076698303222656</v>
      </c>
      <c r="E25" t="s">
        <v>58</v>
      </c>
      <c r="F25">
        <v>6.5216781497001648</v>
      </c>
      <c r="G25" t="s">
        <v>59</v>
      </c>
      <c r="H25">
        <v>12.437991738319397</v>
      </c>
      <c r="I25" t="s">
        <v>82</v>
      </c>
      <c r="J25">
        <v>18.62779837846756</v>
      </c>
      <c r="K25" t="s">
        <v>70</v>
      </c>
      <c r="L25">
        <v>24.181345224380493</v>
      </c>
      <c r="M25" t="s">
        <v>78</v>
      </c>
      <c r="N25">
        <v>30.443552434444427</v>
      </c>
      <c r="O25" cm="1">
        <f t="array" ref="O25">SUM(IF(ISNUMBER(A25:N25),ROUNDDOWN(A25:N25,0),0))</f>
        <v>90</v>
      </c>
      <c r="P25">
        <f t="shared" si="0"/>
        <v>1</v>
      </c>
      <c r="Q25" cm="1">
        <f t="array" ref="Q25">SUM(IFERROR(SEARCH("Temps",A25:N25),0))</f>
        <v>0</v>
      </c>
      <c r="S25" t="e">
        <v>#REF!</v>
      </c>
    </row>
    <row r="26" spans="1:19" x14ac:dyDescent="0.25">
      <c r="A26" s="10" t="s">
        <v>221</v>
      </c>
      <c r="B26" t="s">
        <v>109</v>
      </c>
      <c r="C26" t="s">
        <v>84</v>
      </c>
      <c r="D26">
        <v>0.78848093748092651</v>
      </c>
      <c r="E26" t="s">
        <v>71</v>
      </c>
      <c r="F26">
        <v>6.4746805429458618</v>
      </c>
      <c r="G26" t="s">
        <v>62</v>
      </c>
      <c r="H26">
        <v>12.330659210681915</v>
      </c>
      <c r="I26" t="s">
        <v>82</v>
      </c>
      <c r="J26">
        <v>18.411324739456177</v>
      </c>
      <c r="K26" t="s">
        <v>70</v>
      </c>
      <c r="L26">
        <v>24.155896604061127</v>
      </c>
      <c r="M26" t="s">
        <v>66</v>
      </c>
      <c r="N26">
        <v>30.837231516838074</v>
      </c>
      <c r="O26" cm="1">
        <f t="array" ref="O26">SUM(IF(ISNUMBER(A26:N26),ROUNDDOWN(A26:N26,0),0))</f>
        <v>90</v>
      </c>
      <c r="P26">
        <f t="shared" si="0"/>
        <v>1</v>
      </c>
      <c r="Q26" cm="1">
        <f t="array" ref="Q26">SUM(IFERROR(SEARCH("Temps",A26:N26),0))</f>
        <v>0</v>
      </c>
      <c r="S26" t="e">
        <v>#REF!</v>
      </c>
    </row>
    <row r="27" spans="1:19" x14ac:dyDescent="0.25">
      <c r="A27" s="10" t="s">
        <v>221</v>
      </c>
      <c r="B27" t="s">
        <v>110</v>
      </c>
      <c r="C27" t="s">
        <v>82</v>
      </c>
      <c r="D27">
        <v>0.61470186710357666</v>
      </c>
      <c r="E27" t="s">
        <v>72</v>
      </c>
      <c r="F27">
        <v>6.5868037343025208</v>
      </c>
      <c r="G27" t="s">
        <v>74</v>
      </c>
      <c r="H27">
        <v>12.64160943031311</v>
      </c>
      <c r="I27" t="s">
        <v>64</v>
      </c>
      <c r="J27">
        <v>18.136856496334076</v>
      </c>
      <c r="K27" t="s">
        <v>58</v>
      </c>
      <c r="L27">
        <v>24.625003695487976</v>
      </c>
      <c r="M27" t="s">
        <v>75</v>
      </c>
      <c r="N27">
        <v>30.364629328250885</v>
      </c>
      <c r="O27" cm="1">
        <f t="array" ref="O27">SUM(IF(ISNUMBER(A27:N27),ROUNDDOWN(A27:N27,0),0))</f>
        <v>90</v>
      </c>
      <c r="P27">
        <f t="shared" si="0"/>
        <v>1</v>
      </c>
      <c r="Q27" cm="1">
        <f t="array" ref="Q27">SUM(IFERROR(SEARCH("Temps",A27:N27),0))</f>
        <v>0</v>
      </c>
      <c r="S27" t="e">
        <v>#REF!</v>
      </c>
    </row>
    <row r="28" spans="1:19" x14ac:dyDescent="0.25">
      <c r="A28" s="10" t="s">
        <v>221</v>
      </c>
      <c r="B28" t="s">
        <v>111</v>
      </c>
      <c r="C28" t="s">
        <v>58</v>
      </c>
      <c r="D28">
        <v>0.34545069932937622</v>
      </c>
      <c r="E28" t="s">
        <v>83</v>
      </c>
      <c r="F28">
        <v>6.7745430469512939</v>
      </c>
      <c r="G28" t="s">
        <v>73</v>
      </c>
      <c r="H28">
        <v>12.429400861263275</v>
      </c>
      <c r="I28" t="s">
        <v>57</v>
      </c>
      <c r="J28">
        <v>18.669428706169128</v>
      </c>
      <c r="K28" t="s">
        <v>70</v>
      </c>
      <c r="L28">
        <v>24.226898729801178</v>
      </c>
      <c r="M28" t="s">
        <v>67</v>
      </c>
      <c r="N28">
        <v>30.094630718231201</v>
      </c>
      <c r="O28" cm="1">
        <f t="array" ref="O28">SUM(IF(ISNUMBER(A28:N28),ROUNDDOWN(A28:N28,0),0))</f>
        <v>90</v>
      </c>
      <c r="P28">
        <f t="shared" si="0"/>
        <v>1</v>
      </c>
      <c r="Q28" cm="1">
        <f t="array" ref="Q28">SUM(IFERROR(SEARCH("Temps",A28:N28),0))</f>
        <v>0</v>
      </c>
      <c r="S28" t="e">
        <v>#REF!</v>
      </c>
    </row>
    <row r="29" spans="1:19" x14ac:dyDescent="0.25">
      <c r="A29" s="10" t="s">
        <v>221</v>
      </c>
      <c r="B29" t="s">
        <v>101</v>
      </c>
      <c r="O29" cm="1">
        <f t="array" ref="O29">SUM(IF(ISNUMBER(A29:N29),ROUNDDOWN(A29:N29,0),0))</f>
        <v>0</v>
      </c>
      <c r="P29">
        <f t="shared" si="0"/>
        <v>9.0909090909090912E-2</v>
      </c>
      <c r="Q29" cm="1">
        <f t="array" ref="Q29">SUM(IFERROR(SEARCH("Temps",A29:N29),0))</f>
        <v>0</v>
      </c>
      <c r="S29" t="e">
        <v>#REF!</v>
      </c>
    </row>
    <row r="30" spans="1:19" x14ac:dyDescent="0.25">
      <c r="A30" s="10" t="s">
        <v>221</v>
      </c>
      <c r="B30" t="s">
        <v>112</v>
      </c>
      <c r="C30" t="s">
        <v>69</v>
      </c>
      <c r="D30">
        <v>0.37111800909042358</v>
      </c>
      <c r="E30" t="s">
        <v>81</v>
      </c>
      <c r="F30">
        <v>6.2626122236251831</v>
      </c>
      <c r="G30" t="s">
        <v>82</v>
      </c>
      <c r="H30">
        <v>12.465780794620514</v>
      </c>
      <c r="I30" t="s">
        <v>59</v>
      </c>
      <c r="J30">
        <v>18.002374172210693</v>
      </c>
      <c r="K30" t="s">
        <v>63</v>
      </c>
      <c r="L30">
        <v>24.476513564586639</v>
      </c>
      <c r="M30" t="s">
        <v>57</v>
      </c>
      <c r="N30">
        <v>30.657561421394348</v>
      </c>
      <c r="O30" cm="1">
        <f t="array" ref="O30">SUM(IF(ISNUMBER(A30:N30),ROUNDDOWN(A30:N30,0),0))</f>
        <v>90</v>
      </c>
      <c r="P30">
        <f t="shared" si="0"/>
        <v>1</v>
      </c>
      <c r="Q30" cm="1">
        <f t="array" ref="Q30">SUM(IFERROR(SEARCH("Temps",A30:N30),0))</f>
        <v>0</v>
      </c>
      <c r="S30" t="e">
        <v>#REF!</v>
      </c>
    </row>
    <row r="31" spans="1:19" x14ac:dyDescent="0.25">
      <c r="A31" s="10" t="s">
        <v>221</v>
      </c>
      <c r="B31" t="s">
        <v>113</v>
      </c>
      <c r="C31" t="s">
        <v>75</v>
      </c>
      <c r="D31">
        <v>0.30355823040008545</v>
      </c>
      <c r="E31" t="s">
        <v>76</v>
      </c>
      <c r="F31">
        <v>6.8658309578895569</v>
      </c>
      <c r="G31" t="s">
        <v>64</v>
      </c>
      <c r="H31">
        <v>12.448402881622314</v>
      </c>
      <c r="I31" t="s">
        <v>57</v>
      </c>
      <c r="J31">
        <v>18.305358588695526</v>
      </c>
      <c r="K31" t="s">
        <v>58</v>
      </c>
      <c r="L31">
        <v>24.103826642036438</v>
      </c>
      <c r="M31" t="s">
        <v>83</v>
      </c>
      <c r="N31">
        <v>30.784743130207062</v>
      </c>
      <c r="O31" cm="1">
        <f t="array" ref="O31">SUM(IF(ISNUMBER(A31:N31),ROUNDDOWN(A31:N31,0),0))</f>
        <v>90</v>
      </c>
      <c r="P31">
        <f t="shared" si="0"/>
        <v>1</v>
      </c>
      <c r="Q31" cm="1">
        <f t="array" ref="Q31">SUM(IFERROR(SEARCH("Temps",A31:N31),0))</f>
        <v>0</v>
      </c>
      <c r="S31" t="e">
        <v>#REF!</v>
      </c>
    </row>
    <row r="32" spans="1:19" x14ac:dyDescent="0.25">
      <c r="A32" s="10" t="s">
        <v>221</v>
      </c>
      <c r="B32" t="s">
        <v>114</v>
      </c>
      <c r="C32" t="s">
        <v>70</v>
      </c>
      <c r="D32">
        <v>0.21857887506484985</v>
      </c>
      <c r="E32" t="s">
        <v>64</v>
      </c>
      <c r="F32">
        <v>6.2589945793151855</v>
      </c>
      <c r="G32" t="s">
        <v>79</v>
      </c>
      <c r="H32">
        <v>12.622545897960663</v>
      </c>
      <c r="I32" t="s">
        <v>81</v>
      </c>
      <c r="J32">
        <v>18.588971257209778</v>
      </c>
      <c r="K32" t="s">
        <v>76</v>
      </c>
      <c r="L32">
        <v>24.718408405780792</v>
      </c>
      <c r="M32" t="s">
        <v>77</v>
      </c>
      <c r="N32">
        <v>30.440978765487671</v>
      </c>
      <c r="O32" cm="1">
        <f t="array" ref="O32">SUM(IF(ISNUMBER(A32:N32),ROUNDDOWN(A32:N32,0),0))</f>
        <v>90</v>
      </c>
      <c r="P32">
        <f t="shared" si="0"/>
        <v>1</v>
      </c>
      <c r="Q32" cm="1">
        <f t="array" ref="Q32">SUM(IFERROR(SEARCH("Temps",A32:N32),0))</f>
        <v>0</v>
      </c>
      <c r="S32" t="e">
        <v>#REF!</v>
      </c>
    </row>
    <row r="33" spans="1:19" x14ac:dyDescent="0.25">
      <c r="A33" s="10" t="s">
        <v>221</v>
      </c>
      <c r="B33" t="s">
        <v>115</v>
      </c>
      <c r="C33" t="s">
        <v>84</v>
      </c>
      <c r="D33">
        <v>0.77399301528930664</v>
      </c>
      <c r="E33" t="s">
        <v>69</v>
      </c>
      <c r="F33">
        <v>6.1585442423820496</v>
      </c>
      <c r="G33" t="s">
        <v>75</v>
      </c>
      <c r="H33">
        <v>12.671589016914368</v>
      </c>
      <c r="I33" t="s">
        <v>77</v>
      </c>
      <c r="J33">
        <v>18.347935497760773</v>
      </c>
      <c r="K33" t="s">
        <v>57</v>
      </c>
      <c r="L33">
        <v>24.822600126266479</v>
      </c>
      <c r="M33" t="s">
        <v>61</v>
      </c>
      <c r="N33">
        <v>30.046429574489594</v>
      </c>
      <c r="O33" cm="1">
        <f t="array" ref="O33">SUM(IF(ISNUMBER(A33:N33),ROUNDDOWN(A33:N33,0),0))</f>
        <v>90</v>
      </c>
      <c r="P33">
        <f t="shared" si="0"/>
        <v>1</v>
      </c>
      <c r="Q33" cm="1">
        <f t="array" ref="Q33">SUM(IFERROR(SEARCH("Temps",A33:N33),0))</f>
        <v>0</v>
      </c>
      <c r="S33" t="e">
        <v>#REF!</v>
      </c>
    </row>
    <row r="34" spans="1:19" x14ac:dyDescent="0.25">
      <c r="A34" s="10" t="s">
        <v>221</v>
      </c>
      <c r="B34" t="s">
        <v>116</v>
      </c>
      <c r="C34" t="s">
        <v>79</v>
      </c>
      <c r="D34">
        <v>0.89382237195968628</v>
      </c>
      <c r="E34" t="s">
        <v>70</v>
      </c>
      <c r="F34">
        <v>6.1602736711502075</v>
      </c>
      <c r="G34" t="s">
        <v>74</v>
      </c>
      <c r="H34">
        <v>12.997543156147003</v>
      </c>
      <c r="I34" t="s">
        <v>64</v>
      </c>
      <c r="J34">
        <v>18.679136037826538</v>
      </c>
      <c r="K34" t="s">
        <v>81</v>
      </c>
      <c r="L34">
        <v>24.353713929653168</v>
      </c>
      <c r="M34" t="s">
        <v>76</v>
      </c>
      <c r="N34">
        <v>30.445104002952576</v>
      </c>
      <c r="O34" cm="1">
        <f t="array" ref="O34">SUM(IF(ISNUMBER(A34:N34),ROUNDDOWN(A34:N34,0),0))</f>
        <v>90</v>
      </c>
      <c r="P34">
        <f t="shared" si="0"/>
        <v>1</v>
      </c>
      <c r="Q34" cm="1">
        <f t="array" ref="Q34">SUM(IFERROR(SEARCH("Temps",A34:N34),0))</f>
        <v>0</v>
      </c>
      <c r="S34" t="e">
        <v>#REF!</v>
      </c>
    </row>
    <row r="35" spans="1:19" x14ac:dyDescent="0.25">
      <c r="A35" s="10" t="s">
        <v>221</v>
      </c>
      <c r="B35" t="s">
        <v>117</v>
      </c>
      <c r="C35" t="s">
        <v>75</v>
      </c>
      <c r="D35">
        <v>0.11361896991729736</v>
      </c>
      <c r="E35" t="s">
        <v>84</v>
      </c>
      <c r="F35">
        <v>6.2414501309394836</v>
      </c>
      <c r="G35" t="s">
        <v>70</v>
      </c>
      <c r="H35">
        <v>12.037930250167847</v>
      </c>
      <c r="I35" t="s">
        <v>71</v>
      </c>
      <c r="J35">
        <v>18.548754632472992</v>
      </c>
      <c r="K35" t="s">
        <v>62</v>
      </c>
      <c r="L35">
        <v>24.166805624961853</v>
      </c>
      <c r="M35" t="s">
        <v>58</v>
      </c>
      <c r="N35">
        <v>30.791500151157379</v>
      </c>
      <c r="O35" cm="1">
        <f t="array" ref="O35">SUM(IF(ISNUMBER(A35:N35),ROUNDDOWN(A35:N35,0),0))</f>
        <v>90</v>
      </c>
      <c r="P35">
        <f t="shared" si="0"/>
        <v>1</v>
      </c>
      <c r="Q35" cm="1">
        <f t="array" ref="Q35">SUM(IFERROR(SEARCH("Temps",A35:N35),0))</f>
        <v>0</v>
      </c>
      <c r="S35" t="e">
        <v>#REF!</v>
      </c>
    </row>
    <row r="36" spans="1:19" x14ac:dyDescent="0.25">
      <c r="A36" s="10" t="s">
        <v>221</v>
      </c>
      <c r="B36" t="s">
        <v>118</v>
      </c>
      <c r="C36" t="s">
        <v>79</v>
      </c>
      <c r="D36">
        <v>0.90387517213821411</v>
      </c>
      <c r="E36" t="s">
        <v>83</v>
      </c>
      <c r="F36">
        <v>6.1763265132904053</v>
      </c>
      <c r="G36" t="s">
        <v>58</v>
      </c>
      <c r="H36">
        <v>12.549520432949066</v>
      </c>
      <c r="I36" t="s">
        <v>73</v>
      </c>
      <c r="J36">
        <v>18.28773820400238</v>
      </c>
      <c r="K36" t="s">
        <v>57</v>
      </c>
      <c r="L36">
        <v>24.695731222629547</v>
      </c>
      <c r="M36" t="s">
        <v>67</v>
      </c>
      <c r="N36">
        <v>30.562553405761719</v>
      </c>
      <c r="O36" cm="1">
        <f t="array" ref="O36">SUM(IF(ISNUMBER(A36:N36),ROUNDDOWN(A36:N36,0),0))</f>
        <v>90</v>
      </c>
      <c r="P36">
        <f t="shared" si="0"/>
        <v>1</v>
      </c>
      <c r="Q36" cm="1">
        <f t="array" ref="Q36">SUM(IFERROR(SEARCH("Temps",A36:N36),0))</f>
        <v>0</v>
      </c>
      <c r="S36" t="e">
        <v>#REF!</v>
      </c>
    </row>
    <row r="37" spans="1:19" x14ac:dyDescent="0.25">
      <c r="A37" s="10" t="s">
        <v>221</v>
      </c>
      <c r="B37" t="s">
        <v>119</v>
      </c>
      <c r="C37" t="s">
        <v>70</v>
      </c>
      <c r="D37">
        <v>0.62166857719421387</v>
      </c>
      <c r="E37" t="s">
        <v>58</v>
      </c>
      <c r="F37">
        <v>6.5239800810813904</v>
      </c>
      <c r="G37" t="s">
        <v>64</v>
      </c>
      <c r="H37">
        <v>12.053995490074158</v>
      </c>
      <c r="I37" t="s">
        <v>74</v>
      </c>
      <c r="J37">
        <v>18.214769423007965</v>
      </c>
      <c r="K37" t="s">
        <v>82</v>
      </c>
      <c r="L37">
        <v>24.641852378845215</v>
      </c>
      <c r="M37" t="s">
        <v>84</v>
      </c>
      <c r="N37">
        <v>30.50616854429245</v>
      </c>
      <c r="O37" cm="1">
        <f t="array" ref="O37">SUM(IF(ISNUMBER(A37:N37),ROUNDDOWN(A37:N37,0),0))</f>
        <v>90</v>
      </c>
      <c r="P37">
        <f t="shared" si="0"/>
        <v>1</v>
      </c>
      <c r="Q37" cm="1">
        <f t="array" ref="Q37">SUM(IFERROR(SEARCH("Temps",A37:N37),0))</f>
        <v>0</v>
      </c>
      <c r="S37" t="e">
        <v>#REF!</v>
      </c>
    </row>
    <row r="38" spans="1:19" x14ac:dyDescent="0.25">
      <c r="A38" s="10" t="s">
        <v>221</v>
      </c>
      <c r="B38" t="s">
        <v>120</v>
      </c>
      <c r="C38" t="s">
        <v>65</v>
      </c>
      <c r="D38">
        <v>0.8901023268699646</v>
      </c>
      <c r="E38" t="s">
        <v>68</v>
      </c>
      <c r="F38">
        <v>6.9616712331771851</v>
      </c>
      <c r="G38" t="s">
        <v>82</v>
      </c>
      <c r="H38">
        <v>12.610333502292633</v>
      </c>
      <c r="I38" t="s">
        <v>62</v>
      </c>
      <c r="J38">
        <v>18.439229965209961</v>
      </c>
      <c r="K38" t="s">
        <v>71</v>
      </c>
      <c r="L38">
        <v>24.892295062541962</v>
      </c>
      <c r="M38" t="s">
        <v>69</v>
      </c>
      <c r="N38">
        <v>30.842498421669006</v>
      </c>
      <c r="O38" cm="1">
        <f t="array" ref="O38">SUM(IF(ISNUMBER(A38:N38),ROUNDDOWN(A38:N38,0),0))</f>
        <v>90</v>
      </c>
      <c r="P38">
        <f t="shared" si="0"/>
        <v>1</v>
      </c>
      <c r="Q38" cm="1">
        <f t="array" ref="Q38">SUM(IFERROR(SEARCH("Temps",A38:N38),0))</f>
        <v>0</v>
      </c>
      <c r="S38" t="e">
        <v>#REF!</v>
      </c>
    </row>
    <row r="39" spans="1:19" x14ac:dyDescent="0.25">
      <c r="A39" s="10" t="s">
        <v>221</v>
      </c>
      <c r="B39" t="s">
        <v>121</v>
      </c>
      <c r="C39" t="s">
        <v>73</v>
      </c>
      <c r="D39">
        <v>0.7568591833114624</v>
      </c>
      <c r="E39" t="s">
        <v>58</v>
      </c>
      <c r="F39">
        <v>6.394142210483551</v>
      </c>
      <c r="G39" t="s">
        <v>70</v>
      </c>
      <c r="H39">
        <v>12.169529914855957</v>
      </c>
      <c r="I39" t="s">
        <v>63</v>
      </c>
      <c r="J39">
        <v>18.436685740947723</v>
      </c>
      <c r="K39" t="s">
        <v>59</v>
      </c>
      <c r="L39">
        <v>24.812048554420471</v>
      </c>
      <c r="M39" t="s">
        <v>60</v>
      </c>
      <c r="N39">
        <v>30.519482910633087</v>
      </c>
      <c r="O39" cm="1">
        <f t="array" ref="O39">SUM(IF(ISNUMBER(A39:N39),ROUNDDOWN(A39:N39,0),0))</f>
        <v>90</v>
      </c>
      <c r="P39">
        <f t="shared" si="0"/>
        <v>1</v>
      </c>
      <c r="Q39" cm="1">
        <f t="array" ref="Q39">SUM(IFERROR(SEARCH("Temps",A39:N39),0))</f>
        <v>0</v>
      </c>
      <c r="S39" t="e">
        <v>#REF!</v>
      </c>
    </row>
    <row r="40" spans="1:19" x14ac:dyDescent="0.25">
      <c r="A40" s="10" t="s">
        <v>221</v>
      </c>
      <c r="B40" t="s">
        <v>122</v>
      </c>
      <c r="C40" t="s">
        <v>70</v>
      </c>
      <c r="D40">
        <v>0.32791429758071899</v>
      </c>
      <c r="E40" t="s">
        <v>72</v>
      </c>
      <c r="F40">
        <v>6.2975959777832031</v>
      </c>
      <c r="G40" t="s">
        <v>60</v>
      </c>
      <c r="H40">
        <v>12.494809329509735</v>
      </c>
      <c r="I40" t="s">
        <v>58</v>
      </c>
      <c r="J40">
        <v>18.369306206703186</v>
      </c>
      <c r="K40" t="s">
        <v>71</v>
      </c>
      <c r="L40">
        <v>24.227043449878693</v>
      </c>
      <c r="M40" t="s">
        <v>73</v>
      </c>
      <c r="N40">
        <v>30.868107080459595</v>
      </c>
      <c r="O40" cm="1">
        <f t="array" ref="O40">SUM(IF(ISNUMBER(A40:N40),ROUNDDOWN(A40:N40,0),0))</f>
        <v>90</v>
      </c>
      <c r="P40">
        <f t="shared" si="0"/>
        <v>1</v>
      </c>
      <c r="Q40" cm="1">
        <f t="array" ref="Q40">SUM(IFERROR(SEARCH("Temps",A40:N40),0))</f>
        <v>0</v>
      </c>
      <c r="S40" t="e">
        <v>#REF!</v>
      </c>
    </row>
    <row r="41" spans="1:19" x14ac:dyDescent="0.25">
      <c r="A41" s="10" t="s">
        <v>221</v>
      </c>
      <c r="B41" t="s">
        <v>123</v>
      </c>
      <c r="C41" t="s">
        <v>79</v>
      </c>
      <c r="D41">
        <v>0.82413023710250854</v>
      </c>
      <c r="E41" t="s">
        <v>66</v>
      </c>
      <c r="F41">
        <v>6.6721345782279968</v>
      </c>
      <c r="G41" t="s">
        <v>68</v>
      </c>
      <c r="H41">
        <v>12.989515602588654</v>
      </c>
      <c r="I41" t="s">
        <v>79</v>
      </c>
      <c r="J41">
        <v>18.983981430530548</v>
      </c>
      <c r="K41" t="s">
        <v>73</v>
      </c>
      <c r="L41">
        <v>24.896792650222778</v>
      </c>
      <c r="M41" t="s">
        <v>62</v>
      </c>
      <c r="N41">
        <v>30.371001660823822</v>
      </c>
      <c r="O41" cm="1">
        <f t="array" ref="O41">SUM(IF(ISNUMBER(A41:N41),ROUNDDOWN(A41:N41,0),0))</f>
        <v>90</v>
      </c>
      <c r="P41">
        <f t="shared" si="0"/>
        <v>0.90909090909090906</v>
      </c>
      <c r="Q41" cm="1">
        <f t="array" ref="Q41">SUM(IFERROR(SEARCH("Temps",A41:N41),0))</f>
        <v>0</v>
      </c>
      <c r="S41" t="e">
        <v>#REF!</v>
      </c>
    </row>
    <row r="42" spans="1:19" x14ac:dyDescent="0.25">
      <c r="A42" s="10" t="s">
        <v>221</v>
      </c>
      <c r="B42" t="s">
        <v>123</v>
      </c>
      <c r="O42" cm="1">
        <f t="array" ref="O42">SUM(IF(ISNUMBER(A42:N42),ROUNDDOWN(A42:N42,0),0))</f>
        <v>0</v>
      </c>
      <c r="P42">
        <f t="shared" si="0"/>
        <v>9.0909090909090912E-2</v>
      </c>
      <c r="Q42" cm="1">
        <f t="array" ref="Q42">SUM(IFERROR(SEARCH("Temps",A42:N42),0))</f>
        <v>0</v>
      </c>
      <c r="S42" t="e">
        <v>#REF!</v>
      </c>
    </row>
    <row r="43" spans="1:19" x14ac:dyDescent="0.25">
      <c r="A43" s="10" t="s">
        <v>221</v>
      </c>
      <c r="B43" t="s">
        <v>124</v>
      </c>
      <c r="C43" t="s">
        <v>84</v>
      </c>
      <c r="D43">
        <v>0.15326178073883057</v>
      </c>
      <c r="E43" t="s">
        <v>62</v>
      </c>
      <c r="F43">
        <v>6.692864716053009</v>
      </c>
      <c r="G43" t="s">
        <v>66</v>
      </c>
      <c r="H43">
        <v>12.599610567092896</v>
      </c>
      <c r="I43" t="s">
        <v>70</v>
      </c>
      <c r="J43">
        <v>18.36008208990097</v>
      </c>
      <c r="K43" t="s">
        <v>69</v>
      </c>
      <c r="L43">
        <v>24.136296153068542</v>
      </c>
      <c r="M43" t="s">
        <v>73</v>
      </c>
      <c r="N43">
        <v>30.119875490665436</v>
      </c>
      <c r="O43" cm="1">
        <f t="array" ref="O43">SUM(IF(ISNUMBER(A43:N43),ROUNDDOWN(A43:N43,0),0))</f>
        <v>90</v>
      </c>
      <c r="P43">
        <f t="shared" si="0"/>
        <v>1</v>
      </c>
      <c r="Q43" cm="1">
        <f t="array" ref="Q43">SUM(IFERROR(SEARCH("Temps",A43:N43),0))</f>
        <v>0</v>
      </c>
      <c r="S43" t="e">
        <v>#REF!</v>
      </c>
    </row>
    <row r="44" spans="1:19" x14ac:dyDescent="0.25">
      <c r="A44" s="10" t="s">
        <v>221</v>
      </c>
      <c r="B44" t="s">
        <v>125</v>
      </c>
      <c r="C44" t="s">
        <v>83</v>
      </c>
      <c r="D44">
        <v>0.7932475209236145</v>
      </c>
      <c r="E44" t="s">
        <v>69</v>
      </c>
      <c r="F44">
        <v>6.3284304141998291</v>
      </c>
      <c r="G44" t="s">
        <v>82</v>
      </c>
      <c r="H44">
        <v>12.75168651342392</v>
      </c>
      <c r="I44" t="s">
        <v>65</v>
      </c>
      <c r="J44">
        <v>18.973384737968445</v>
      </c>
      <c r="K44" t="s">
        <v>61</v>
      </c>
      <c r="L44">
        <v>24.084622919559479</v>
      </c>
      <c r="M44" t="s">
        <v>67</v>
      </c>
      <c r="N44">
        <v>30.716587543487549</v>
      </c>
      <c r="O44" cm="1">
        <f t="array" ref="O44">SUM(IF(ISNUMBER(A44:N44),ROUNDDOWN(A44:N44,0),0))</f>
        <v>90</v>
      </c>
      <c r="P44">
        <f t="shared" si="0"/>
        <v>1</v>
      </c>
      <c r="Q44" cm="1">
        <f t="array" ref="Q44">SUM(IFERROR(SEARCH("Temps",A44:N44),0))</f>
        <v>0</v>
      </c>
      <c r="S44" t="e">
        <v>#REF!</v>
      </c>
    </row>
    <row r="45" spans="1:19" x14ac:dyDescent="0.25">
      <c r="A45" s="10" t="s">
        <v>221</v>
      </c>
      <c r="B45" t="s">
        <v>126</v>
      </c>
      <c r="C45" t="s">
        <v>79</v>
      </c>
      <c r="D45">
        <v>0.4286491870880127</v>
      </c>
      <c r="E45" t="s">
        <v>66</v>
      </c>
      <c r="F45">
        <v>6.0486254096031189</v>
      </c>
      <c r="G45" t="s">
        <v>70</v>
      </c>
      <c r="H45">
        <v>12.285876154899597</v>
      </c>
      <c r="I45" t="s">
        <v>57</v>
      </c>
      <c r="J45">
        <v>18.298943102359772</v>
      </c>
      <c r="K45" t="s">
        <v>222</v>
      </c>
      <c r="L45">
        <v>24.08308744430542</v>
      </c>
      <c r="M45" t="s">
        <v>74</v>
      </c>
      <c r="N45">
        <v>30.12658566236496</v>
      </c>
      <c r="O45" cm="1">
        <f t="array" ref="O45">SUM(IF(ISNUMBER(A45:N45),ROUNDDOWN(A45:N45,0),0))</f>
        <v>90</v>
      </c>
      <c r="P45">
        <f t="shared" si="0"/>
        <v>1</v>
      </c>
      <c r="Q45" cm="1">
        <f t="array" ref="Q45">SUM(IFERROR(SEARCH("Temps",A45:N45),0))</f>
        <v>1</v>
      </c>
      <c r="S45" t="e">
        <v>#REF!</v>
      </c>
    </row>
    <row r="46" spans="1:19" x14ac:dyDescent="0.25">
      <c r="A46" s="10" t="s">
        <v>221</v>
      </c>
      <c r="B46" t="s">
        <v>127</v>
      </c>
      <c r="C46" t="s">
        <v>62</v>
      </c>
      <c r="D46">
        <v>0.54386752843856812</v>
      </c>
      <c r="E46" t="s">
        <v>71</v>
      </c>
      <c r="F46">
        <v>6.9448641538619995</v>
      </c>
      <c r="G46" t="s">
        <v>65</v>
      </c>
      <c r="H46">
        <v>12.899554789066315</v>
      </c>
      <c r="I46" t="s">
        <v>84</v>
      </c>
      <c r="J46">
        <v>18.263369083404541</v>
      </c>
      <c r="K46" t="s">
        <v>75</v>
      </c>
      <c r="L46">
        <v>24.244859397411346</v>
      </c>
      <c r="M46" t="s">
        <v>82</v>
      </c>
      <c r="N46">
        <v>30.233688473701477</v>
      </c>
      <c r="O46" cm="1">
        <f t="array" ref="O46">SUM(IF(ISNUMBER(A46:N46),ROUNDDOWN(A46:N46,0),0))</f>
        <v>90</v>
      </c>
      <c r="P46">
        <f t="shared" si="0"/>
        <v>1</v>
      </c>
      <c r="Q46" cm="1">
        <f t="array" ref="Q46">SUM(IFERROR(SEARCH("Temps",A46:N46),0))</f>
        <v>0</v>
      </c>
      <c r="S46" t="e">
        <v>#REF!</v>
      </c>
    </row>
    <row r="47" spans="1:19" x14ac:dyDescent="0.25">
      <c r="A47" s="10" t="s">
        <v>221</v>
      </c>
      <c r="B47" t="s">
        <v>128</v>
      </c>
      <c r="C47" t="s">
        <v>58</v>
      </c>
      <c r="D47">
        <v>7.1442484855651855E-2</v>
      </c>
      <c r="E47" t="s">
        <v>82</v>
      </c>
      <c r="F47">
        <v>6.2731767296791077</v>
      </c>
      <c r="G47" t="s">
        <v>81</v>
      </c>
      <c r="H47">
        <v>12.847276210784912</v>
      </c>
      <c r="I47" t="s">
        <v>72</v>
      </c>
      <c r="J47">
        <v>18.234287917613983</v>
      </c>
      <c r="K47" t="s">
        <v>67</v>
      </c>
      <c r="L47">
        <v>24.225546956062317</v>
      </c>
      <c r="M47" t="s">
        <v>68</v>
      </c>
      <c r="N47">
        <v>30.088588535785675</v>
      </c>
      <c r="O47" cm="1">
        <f t="array" ref="O47">SUM(IF(ISNUMBER(A47:N47),ROUNDDOWN(A47:N47,0),0))</f>
        <v>90</v>
      </c>
      <c r="P47">
        <f t="shared" si="0"/>
        <v>1</v>
      </c>
      <c r="Q47" cm="1">
        <f t="array" ref="Q47">SUM(IFERROR(SEARCH("Temps",A47:N47),0))</f>
        <v>0</v>
      </c>
      <c r="S47" t="e">
        <v>#REF!</v>
      </c>
    </row>
    <row r="48" spans="1:19" x14ac:dyDescent="0.25">
      <c r="A48" s="10" t="s">
        <v>221</v>
      </c>
      <c r="B48" t="s">
        <v>129</v>
      </c>
      <c r="C48" t="s">
        <v>70</v>
      </c>
      <c r="D48">
        <v>5.6527674198150635E-2</v>
      </c>
      <c r="E48" t="s">
        <v>62</v>
      </c>
      <c r="F48">
        <v>6.6746525764465332</v>
      </c>
      <c r="G48" t="s">
        <v>73</v>
      </c>
      <c r="H48">
        <v>12.32533997297287</v>
      </c>
      <c r="I48" t="s">
        <v>65</v>
      </c>
      <c r="J48">
        <v>18.666441082954407</v>
      </c>
      <c r="K48" t="s">
        <v>68</v>
      </c>
      <c r="L48">
        <v>24.072974026203156</v>
      </c>
      <c r="M48" t="s">
        <v>76</v>
      </c>
      <c r="N48">
        <v>30.432762861251831</v>
      </c>
      <c r="O48" cm="1">
        <f t="array" ref="O48">SUM(IF(ISNUMBER(A48:N48),ROUNDDOWN(A48:N48,0),0))</f>
        <v>90</v>
      </c>
      <c r="P48">
        <f t="shared" si="0"/>
        <v>1</v>
      </c>
      <c r="Q48" cm="1">
        <f t="array" ref="Q48">SUM(IFERROR(SEARCH("Temps",A48:N48),0))</f>
        <v>0</v>
      </c>
      <c r="S48" t="e">
        <v>#REF!</v>
      </c>
    </row>
    <row r="49" spans="1:19" x14ac:dyDescent="0.25">
      <c r="A49" s="10" t="s">
        <v>221</v>
      </c>
      <c r="B49" t="s">
        <v>130</v>
      </c>
      <c r="C49" t="s">
        <v>84</v>
      </c>
      <c r="D49">
        <v>0.8353419303894043</v>
      </c>
      <c r="E49" t="s">
        <v>60</v>
      </c>
      <c r="F49">
        <v>6.9984843134880066</v>
      </c>
      <c r="G49" t="s">
        <v>66</v>
      </c>
      <c r="H49">
        <v>12.864964604377747</v>
      </c>
      <c r="I49" t="s">
        <v>77</v>
      </c>
      <c r="J49">
        <v>18.522752583026886</v>
      </c>
      <c r="K49" t="s">
        <v>80</v>
      </c>
      <c r="L49">
        <v>24.59972357749939</v>
      </c>
      <c r="M49" t="s">
        <v>70</v>
      </c>
      <c r="N49">
        <v>30.361116349697113</v>
      </c>
      <c r="O49" cm="1">
        <f t="array" ref="O49">SUM(IF(ISNUMBER(A49:N49),ROUNDDOWN(A49:N49,0),0))</f>
        <v>90</v>
      </c>
      <c r="P49">
        <f t="shared" si="0"/>
        <v>1</v>
      </c>
      <c r="Q49" cm="1">
        <f t="array" ref="Q49">SUM(IFERROR(SEARCH("Temps",A49:N49),0))</f>
        <v>0</v>
      </c>
      <c r="S49" t="e">
        <v>#REF!</v>
      </c>
    </row>
    <row r="50" spans="1:19" x14ac:dyDescent="0.25">
      <c r="A50" s="10" t="s">
        <v>221</v>
      </c>
      <c r="B50" t="s">
        <v>131</v>
      </c>
      <c r="C50" t="s">
        <v>61</v>
      </c>
      <c r="D50">
        <v>0.98418968915939331</v>
      </c>
      <c r="E50" t="s">
        <v>64</v>
      </c>
      <c r="F50">
        <v>6.3797112703323364</v>
      </c>
      <c r="G50" t="s">
        <v>73</v>
      </c>
      <c r="H50">
        <v>12.512142956256866</v>
      </c>
      <c r="I50" t="s">
        <v>78</v>
      </c>
      <c r="J50">
        <v>18.933005094528198</v>
      </c>
      <c r="K50" t="s">
        <v>82</v>
      </c>
      <c r="L50">
        <v>24.499882638454437</v>
      </c>
      <c r="M50" t="s">
        <v>80</v>
      </c>
      <c r="N50">
        <v>30.630926489830017</v>
      </c>
      <c r="O50" cm="1">
        <f t="array" ref="O50">SUM(IF(ISNUMBER(A50:N50),ROUNDDOWN(A50:N50,0),0))</f>
        <v>90</v>
      </c>
      <c r="P50">
        <f t="shared" si="0"/>
        <v>1</v>
      </c>
      <c r="Q50" cm="1">
        <f t="array" ref="Q50">SUM(IFERROR(SEARCH("Temps",A50:N50),0))</f>
        <v>0</v>
      </c>
      <c r="S50" t="e">
        <v>#REF!</v>
      </c>
    </row>
    <row r="51" spans="1:19" x14ac:dyDescent="0.25">
      <c r="A51" s="10" t="s">
        <v>221</v>
      </c>
      <c r="B51" t="s">
        <v>132</v>
      </c>
      <c r="C51" t="s">
        <v>71</v>
      </c>
      <c r="D51">
        <v>1.927483081817627E-2</v>
      </c>
      <c r="E51" t="s">
        <v>63</v>
      </c>
      <c r="F51">
        <v>6.3653638958930969</v>
      </c>
      <c r="G51" t="s">
        <v>77</v>
      </c>
      <c r="H51">
        <v>12.209951162338257</v>
      </c>
      <c r="I51" t="s">
        <v>64</v>
      </c>
      <c r="J51">
        <v>18.452186524868011</v>
      </c>
      <c r="K51" t="s">
        <v>66</v>
      </c>
      <c r="L51">
        <v>24.295682311058044</v>
      </c>
      <c r="M51" t="s">
        <v>67</v>
      </c>
      <c r="N51">
        <v>30.844384253025055</v>
      </c>
      <c r="O51" cm="1">
        <f t="array" ref="O51">SUM(IF(ISNUMBER(A51:N51),ROUNDDOWN(A51:N51,0),0))</f>
        <v>90</v>
      </c>
      <c r="P51">
        <f t="shared" si="0"/>
        <v>1</v>
      </c>
      <c r="Q51" cm="1">
        <f t="array" ref="Q51">SUM(IFERROR(SEARCH("Temps",A51:N51),0))</f>
        <v>0</v>
      </c>
      <c r="S51" t="e">
        <v>#REF!</v>
      </c>
    </row>
    <row r="52" spans="1:19" x14ac:dyDescent="0.25">
      <c r="A52" s="10" t="s">
        <v>221</v>
      </c>
      <c r="B52" t="s">
        <v>133</v>
      </c>
      <c r="C52" t="s">
        <v>62</v>
      </c>
      <c r="D52">
        <v>0.65663415193557739</v>
      </c>
      <c r="E52" t="s">
        <v>65</v>
      </c>
      <c r="F52">
        <v>6.4579055309295654</v>
      </c>
      <c r="G52" t="s">
        <v>71</v>
      </c>
      <c r="H52">
        <v>12.885996758937836</v>
      </c>
      <c r="I52" t="s">
        <v>81</v>
      </c>
      <c r="J52">
        <v>18.582325339317322</v>
      </c>
      <c r="K52" t="s">
        <v>84</v>
      </c>
      <c r="L52">
        <v>24.606952726840973</v>
      </c>
      <c r="M52" t="s">
        <v>68</v>
      </c>
      <c r="N52">
        <v>30.572846412658691</v>
      </c>
      <c r="O52" cm="1">
        <f t="array" ref="O52">SUM(IF(ISNUMBER(A52:N52),ROUNDDOWN(A52:N52,0),0))</f>
        <v>90</v>
      </c>
      <c r="P52">
        <f t="shared" ref="P52:P115" si="1">COUNTA(_xlfn.UNIQUE(C52:M52,TRUE))/COUNTA($C$1:$M$1)</f>
        <v>1</v>
      </c>
      <c r="Q52" cm="1">
        <f t="array" ref="Q52">SUM(IFERROR(SEARCH("Temps",A52:N52),0))</f>
        <v>0</v>
      </c>
    </row>
    <row r="53" spans="1:19" x14ac:dyDescent="0.25">
      <c r="A53" s="10" t="s">
        <v>221</v>
      </c>
      <c r="B53" t="s">
        <v>134</v>
      </c>
      <c r="C53" t="s">
        <v>81</v>
      </c>
      <c r="D53">
        <v>0.95421195030212402</v>
      </c>
      <c r="E53" t="s">
        <v>79</v>
      </c>
      <c r="F53">
        <v>6.7192820906639099</v>
      </c>
      <c r="G53" t="s">
        <v>65</v>
      </c>
      <c r="H53">
        <v>12.486949324607849</v>
      </c>
      <c r="I53" t="s">
        <v>64</v>
      </c>
      <c r="J53">
        <v>18.316359579563141</v>
      </c>
      <c r="K53" t="s">
        <v>62</v>
      </c>
      <c r="L53">
        <v>24.014633178710938</v>
      </c>
      <c r="M53" t="s">
        <v>83</v>
      </c>
      <c r="N53">
        <v>30.968453586101532</v>
      </c>
      <c r="O53" cm="1">
        <f t="array" ref="O53">SUM(IF(ISNUMBER(A53:N53),ROUNDDOWN(A53:N53,0),0))</f>
        <v>90</v>
      </c>
      <c r="P53">
        <f t="shared" si="1"/>
        <v>1</v>
      </c>
      <c r="Q53" cm="1">
        <f t="array" ref="Q53">SUM(IFERROR(SEARCH("Temps",A53:N53),0))</f>
        <v>0</v>
      </c>
    </row>
    <row r="54" spans="1:19" x14ac:dyDescent="0.25">
      <c r="A54" s="10" t="s">
        <v>221</v>
      </c>
      <c r="B54" t="s">
        <v>135</v>
      </c>
      <c r="C54" t="s">
        <v>71</v>
      </c>
      <c r="D54">
        <v>0.12001127004623413</v>
      </c>
      <c r="E54" t="s">
        <v>65</v>
      </c>
      <c r="F54">
        <v>6.2556480169296265</v>
      </c>
      <c r="G54" t="s">
        <v>63</v>
      </c>
      <c r="H54">
        <v>12.984323561191559</v>
      </c>
      <c r="I54" t="s">
        <v>62</v>
      </c>
      <c r="J54">
        <v>18.178404808044434</v>
      </c>
      <c r="K54" t="s">
        <v>64</v>
      </c>
      <c r="L54">
        <v>24.454616725444794</v>
      </c>
      <c r="M54" t="s">
        <v>81</v>
      </c>
      <c r="N54">
        <v>30.97615110874176</v>
      </c>
      <c r="O54" cm="1">
        <f t="array" ref="O54">SUM(IF(ISNUMBER(A54:N54),ROUNDDOWN(A54:N54,0),0))</f>
        <v>90</v>
      </c>
      <c r="P54">
        <f t="shared" si="1"/>
        <v>1</v>
      </c>
      <c r="Q54" cm="1">
        <f t="array" ref="Q54">SUM(IFERROR(SEARCH("Temps",A54:N54),0))</f>
        <v>0</v>
      </c>
    </row>
    <row r="55" spans="1:19" x14ac:dyDescent="0.25">
      <c r="A55" s="10" t="s">
        <v>221</v>
      </c>
      <c r="B55" t="s">
        <v>96</v>
      </c>
      <c r="O55" cm="1">
        <f t="array" ref="O55">SUM(IF(ISNUMBER(A55:N55),ROUNDDOWN(A55:N55,0),0))</f>
        <v>0</v>
      </c>
      <c r="P55">
        <f t="shared" si="1"/>
        <v>9.0909090909090912E-2</v>
      </c>
      <c r="Q55" cm="1">
        <f t="array" ref="Q55">SUM(IFERROR(SEARCH("Temps",A55:N55),0))</f>
        <v>0</v>
      </c>
    </row>
    <row r="56" spans="1:19" x14ac:dyDescent="0.25">
      <c r="A56" s="10" t="s">
        <v>221</v>
      </c>
      <c r="B56" t="s">
        <v>136</v>
      </c>
      <c r="C56" t="s">
        <v>77</v>
      </c>
      <c r="D56">
        <v>0.49279791116714478</v>
      </c>
      <c r="E56" t="s">
        <v>84</v>
      </c>
      <c r="F56">
        <v>6.7812776565551758</v>
      </c>
      <c r="G56" t="s">
        <v>81</v>
      </c>
      <c r="H56">
        <v>12.972047984600067</v>
      </c>
      <c r="I56" t="s">
        <v>72</v>
      </c>
      <c r="J56">
        <v>18.81289541721344</v>
      </c>
      <c r="K56" t="s">
        <v>78</v>
      </c>
      <c r="L56">
        <v>24.539891541004181</v>
      </c>
      <c r="M56" t="s">
        <v>70</v>
      </c>
      <c r="N56">
        <v>30.44012188911438</v>
      </c>
      <c r="O56" cm="1">
        <f t="array" ref="O56">SUM(IF(ISNUMBER(A56:N56),ROUNDDOWN(A56:N56,0),0))</f>
        <v>90</v>
      </c>
      <c r="P56">
        <f t="shared" si="1"/>
        <v>1</v>
      </c>
      <c r="Q56" cm="1">
        <f t="array" ref="Q56">SUM(IFERROR(SEARCH("Temps",A56:N56),0))</f>
        <v>0</v>
      </c>
    </row>
    <row r="57" spans="1:19" x14ac:dyDescent="0.25">
      <c r="A57" s="10" t="s">
        <v>221</v>
      </c>
      <c r="B57" t="s">
        <v>137</v>
      </c>
      <c r="C57" t="s">
        <v>76</v>
      </c>
      <c r="D57">
        <v>0.90006637573242188</v>
      </c>
      <c r="E57" t="s">
        <v>64</v>
      </c>
      <c r="F57">
        <v>6.4642536044120789</v>
      </c>
      <c r="G57" t="s">
        <v>80</v>
      </c>
      <c r="H57">
        <v>12.849156975746155</v>
      </c>
      <c r="I57" t="s">
        <v>75</v>
      </c>
      <c r="J57">
        <v>18.466690361499786</v>
      </c>
      <c r="K57" t="s">
        <v>62</v>
      </c>
      <c r="L57">
        <v>24.580318689346313</v>
      </c>
      <c r="M57" t="s">
        <v>73</v>
      </c>
      <c r="N57">
        <v>30.601246297359467</v>
      </c>
      <c r="O57" cm="1">
        <f t="array" ref="O57">SUM(IF(ISNUMBER(A57:N57),ROUNDDOWN(A57:N57,0),0))</f>
        <v>90</v>
      </c>
      <c r="P57">
        <f t="shared" si="1"/>
        <v>1</v>
      </c>
      <c r="Q57" cm="1">
        <f t="array" ref="Q57">SUM(IFERROR(SEARCH("Temps",A57:N57),0))</f>
        <v>0</v>
      </c>
    </row>
    <row r="58" spans="1:19" x14ac:dyDescent="0.25">
      <c r="A58" s="10" t="s">
        <v>221</v>
      </c>
      <c r="B58" t="s">
        <v>138</v>
      </c>
      <c r="C58" t="s">
        <v>71</v>
      </c>
      <c r="D58">
        <v>0.16941088438034058</v>
      </c>
      <c r="E58" t="s">
        <v>69</v>
      </c>
      <c r="F58">
        <v>6.1254698038101196</v>
      </c>
      <c r="G58" t="s">
        <v>65</v>
      </c>
      <c r="H58">
        <v>12.286616623401642</v>
      </c>
      <c r="I58" t="s">
        <v>67</v>
      </c>
      <c r="J58">
        <v>18.451289415359497</v>
      </c>
      <c r="K58" t="s">
        <v>79</v>
      </c>
      <c r="L58">
        <v>24.914054334163666</v>
      </c>
      <c r="M58" t="s">
        <v>78</v>
      </c>
      <c r="N58">
        <v>30.623915553092957</v>
      </c>
      <c r="O58" cm="1">
        <f t="array" ref="O58">SUM(IF(ISNUMBER(A58:N58),ROUNDDOWN(A58:N58,0),0))</f>
        <v>90</v>
      </c>
      <c r="P58">
        <f t="shared" si="1"/>
        <v>1</v>
      </c>
      <c r="Q58" cm="1">
        <f t="array" ref="Q58">SUM(IFERROR(SEARCH("Temps",A58:N58),0))</f>
        <v>0</v>
      </c>
    </row>
    <row r="59" spans="1:19" x14ac:dyDescent="0.25">
      <c r="A59" s="10" t="s">
        <v>221</v>
      </c>
      <c r="B59" t="s">
        <v>139</v>
      </c>
      <c r="C59" t="s">
        <v>75</v>
      </c>
      <c r="D59">
        <v>0.82542765140533447</v>
      </c>
      <c r="E59" t="s">
        <v>58</v>
      </c>
      <c r="F59">
        <v>6.1988890767097473</v>
      </c>
      <c r="G59" t="s">
        <v>69</v>
      </c>
      <c r="H59">
        <v>12.205377817153931</v>
      </c>
      <c r="I59" t="s">
        <v>71</v>
      </c>
      <c r="J59">
        <v>18.347040593624115</v>
      </c>
      <c r="K59" t="s">
        <v>60</v>
      </c>
      <c r="L59">
        <v>24.485296130180359</v>
      </c>
      <c r="M59" t="s">
        <v>80</v>
      </c>
      <c r="N59">
        <v>30.225280344486237</v>
      </c>
      <c r="O59" cm="1">
        <f t="array" ref="O59">SUM(IF(ISNUMBER(A59:N59),ROUNDDOWN(A59:N59,0),0))</f>
        <v>90</v>
      </c>
      <c r="P59">
        <f t="shared" si="1"/>
        <v>1</v>
      </c>
      <c r="Q59" cm="1">
        <f t="array" ref="Q59">SUM(IFERROR(SEARCH("Temps",A59:N59),0))</f>
        <v>0</v>
      </c>
    </row>
    <row r="60" spans="1:19" x14ac:dyDescent="0.25">
      <c r="A60" s="10" t="s">
        <v>221</v>
      </c>
      <c r="B60" t="s">
        <v>140</v>
      </c>
      <c r="C60" t="s">
        <v>77</v>
      </c>
      <c r="D60">
        <v>0.95584088563919067</v>
      </c>
      <c r="E60" t="s">
        <v>70</v>
      </c>
      <c r="F60">
        <v>6.3227975368499756</v>
      </c>
      <c r="G60" t="s">
        <v>62</v>
      </c>
      <c r="H60">
        <v>12.443173825740814</v>
      </c>
      <c r="I60" t="s">
        <v>84</v>
      </c>
      <c r="J60">
        <v>18.884541869163513</v>
      </c>
      <c r="K60" t="s">
        <v>80</v>
      </c>
      <c r="L60">
        <v>24.24172455072403</v>
      </c>
      <c r="M60" t="s">
        <v>68</v>
      </c>
      <c r="N60">
        <v>30.850568294525146</v>
      </c>
      <c r="O60" cm="1">
        <f t="array" ref="O60">SUM(IF(ISNUMBER(A60:N60),ROUNDDOWN(A60:N60,0),0))</f>
        <v>90</v>
      </c>
      <c r="P60">
        <f t="shared" si="1"/>
        <v>1</v>
      </c>
      <c r="Q60" cm="1">
        <f t="array" ref="Q60">SUM(IFERROR(SEARCH("Temps",A60:N60),0))</f>
        <v>0</v>
      </c>
    </row>
    <row r="61" spans="1:19" x14ac:dyDescent="0.25">
      <c r="A61" s="10" t="s">
        <v>221</v>
      </c>
      <c r="B61" t="s">
        <v>141</v>
      </c>
      <c r="C61" t="s">
        <v>69</v>
      </c>
      <c r="D61">
        <v>0.22228264808654785</v>
      </c>
      <c r="E61" t="s">
        <v>80</v>
      </c>
      <c r="F61">
        <v>6.9954227805137634</v>
      </c>
      <c r="G61" t="s">
        <v>82</v>
      </c>
      <c r="H61">
        <v>12.685047030448914</v>
      </c>
      <c r="I61" t="s">
        <v>75</v>
      </c>
      <c r="J61">
        <v>18.964772760868073</v>
      </c>
      <c r="K61" t="s">
        <v>83</v>
      </c>
      <c r="L61">
        <v>24.999477863311768</v>
      </c>
      <c r="M61" t="s">
        <v>62</v>
      </c>
      <c r="N61">
        <v>30.374057471752167</v>
      </c>
      <c r="O61" cm="1">
        <f t="array" ref="O61">SUM(IF(ISNUMBER(A61:N61),ROUNDDOWN(A61:N61,0),0))</f>
        <v>90</v>
      </c>
      <c r="P61">
        <f t="shared" si="1"/>
        <v>1</v>
      </c>
      <c r="Q61" cm="1">
        <f t="array" ref="Q61">SUM(IFERROR(SEARCH("Temps",A61:N61),0))</f>
        <v>0</v>
      </c>
    </row>
    <row r="62" spans="1:19" x14ac:dyDescent="0.25">
      <c r="A62" s="10" t="s">
        <v>221</v>
      </c>
      <c r="B62" t="s">
        <v>142</v>
      </c>
      <c r="C62" t="s">
        <v>64</v>
      </c>
      <c r="D62">
        <v>0.7203255295753479</v>
      </c>
      <c r="E62" t="s">
        <v>71</v>
      </c>
      <c r="F62">
        <v>6.8635873794555664</v>
      </c>
      <c r="G62" t="s">
        <v>72</v>
      </c>
      <c r="H62">
        <v>12.383566081523895</v>
      </c>
      <c r="I62" t="s">
        <v>58</v>
      </c>
      <c r="J62">
        <v>18.743624329566956</v>
      </c>
      <c r="K62" t="s">
        <v>63</v>
      </c>
      <c r="L62">
        <v>24.829980194568634</v>
      </c>
      <c r="M62" t="s">
        <v>69</v>
      </c>
      <c r="N62">
        <v>30.588654756546021</v>
      </c>
      <c r="O62" cm="1">
        <f t="array" ref="O62">SUM(IF(ISNUMBER(A62:N62),ROUNDDOWN(A62:N62,0),0))</f>
        <v>90</v>
      </c>
      <c r="P62">
        <f t="shared" si="1"/>
        <v>1</v>
      </c>
      <c r="Q62" cm="1">
        <f t="array" ref="Q62">SUM(IFERROR(SEARCH("Temps",A62:N62),0))</f>
        <v>0</v>
      </c>
    </row>
    <row r="63" spans="1:19" x14ac:dyDescent="0.25">
      <c r="A63" s="10" t="s">
        <v>221</v>
      </c>
      <c r="B63" t="s">
        <v>143</v>
      </c>
      <c r="C63" t="s">
        <v>81</v>
      </c>
      <c r="D63">
        <v>0.91140925884246826</v>
      </c>
      <c r="E63" t="s">
        <v>58</v>
      </c>
      <c r="F63">
        <v>6.3275561928749084</v>
      </c>
      <c r="G63" t="s">
        <v>84</v>
      </c>
      <c r="H63">
        <v>12.96520471572876</v>
      </c>
      <c r="I63" t="s">
        <v>70</v>
      </c>
      <c r="J63">
        <v>18.27558296918869</v>
      </c>
      <c r="K63" t="s">
        <v>72</v>
      </c>
      <c r="L63">
        <v>24.451576352119446</v>
      </c>
      <c r="M63" t="s">
        <v>59</v>
      </c>
      <c r="N63">
        <v>30.005287945270538</v>
      </c>
      <c r="O63" cm="1">
        <f t="array" ref="O63">SUM(IF(ISNUMBER(A63:N63),ROUNDDOWN(A63:N63,0),0))</f>
        <v>90</v>
      </c>
      <c r="P63">
        <f t="shared" si="1"/>
        <v>1</v>
      </c>
      <c r="Q63" cm="1">
        <f t="array" ref="Q63">SUM(IFERROR(SEARCH("Temps",A63:N63),0))</f>
        <v>0</v>
      </c>
    </row>
    <row r="64" spans="1:19" x14ac:dyDescent="0.25">
      <c r="A64" s="10" t="s">
        <v>221</v>
      </c>
      <c r="B64" t="s">
        <v>86</v>
      </c>
      <c r="O64" cm="1">
        <f t="array" ref="O64">SUM(IF(ISNUMBER(A64:N64),ROUNDDOWN(A64:N64,0),0))</f>
        <v>0</v>
      </c>
      <c r="P64">
        <f t="shared" si="1"/>
        <v>9.0909090909090912E-2</v>
      </c>
      <c r="Q64" cm="1">
        <f t="array" ref="Q64">SUM(IFERROR(SEARCH("Temps",A64:N64),0))</f>
        <v>0</v>
      </c>
    </row>
    <row r="65" spans="1:17" x14ac:dyDescent="0.25">
      <c r="A65" s="10" t="s">
        <v>221</v>
      </c>
      <c r="B65" t="s">
        <v>144</v>
      </c>
      <c r="C65" t="s">
        <v>65</v>
      </c>
      <c r="D65">
        <v>0.67043352127075195</v>
      </c>
      <c r="E65" t="s">
        <v>69</v>
      </c>
      <c r="F65">
        <v>6.2867276072502136</v>
      </c>
      <c r="G65" t="s">
        <v>79</v>
      </c>
      <c r="H65">
        <v>12.654836773872375</v>
      </c>
      <c r="I65" t="s">
        <v>81</v>
      </c>
      <c r="J65">
        <v>18.333861172199249</v>
      </c>
      <c r="K65" t="s">
        <v>62</v>
      </c>
      <c r="L65">
        <v>24.44062876701355</v>
      </c>
      <c r="M65" t="s">
        <v>61</v>
      </c>
      <c r="N65">
        <v>30.816489160060883</v>
      </c>
      <c r="O65" cm="1">
        <f t="array" ref="O65">SUM(IF(ISNUMBER(A65:N65),ROUNDDOWN(A65:N65,0),0))</f>
        <v>90</v>
      </c>
      <c r="P65">
        <f t="shared" si="1"/>
        <v>1</v>
      </c>
      <c r="Q65" cm="1">
        <f t="array" ref="Q65">SUM(IFERROR(SEARCH("Temps",A65:N65),0))</f>
        <v>0</v>
      </c>
    </row>
    <row r="66" spans="1:17" x14ac:dyDescent="0.25">
      <c r="A66" s="10" t="s">
        <v>221</v>
      </c>
      <c r="B66" t="s">
        <v>145</v>
      </c>
      <c r="C66" t="s">
        <v>59</v>
      </c>
      <c r="D66">
        <v>6.5828979015350342E-2</v>
      </c>
      <c r="E66" t="s">
        <v>67</v>
      </c>
      <c r="F66">
        <v>6.3167392015457153</v>
      </c>
      <c r="G66" t="s">
        <v>57</v>
      </c>
      <c r="H66">
        <v>12.04975301027298</v>
      </c>
      <c r="I66" t="s">
        <v>83</v>
      </c>
      <c r="J66">
        <v>18.840499639511108</v>
      </c>
      <c r="K66" t="s">
        <v>74</v>
      </c>
      <c r="L66">
        <v>24.767206132411957</v>
      </c>
      <c r="M66" t="s">
        <v>80</v>
      </c>
      <c r="N66">
        <v>30.457190871238708</v>
      </c>
      <c r="O66" cm="1">
        <f t="array" ref="O66">SUM(IF(ISNUMBER(A66:N66),ROUNDDOWN(A66:N66,0),0))</f>
        <v>90</v>
      </c>
      <c r="P66">
        <f t="shared" si="1"/>
        <v>1</v>
      </c>
      <c r="Q66" cm="1">
        <f t="array" ref="Q66">SUM(IFERROR(SEARCH("Temps",A66:N66),0))</f>
        <v>0</v>
      </c>
    </row>
    <row r="67" spans="1:17" x14ac:dyDescent="0.25">
      <c r="A67" s="10" t="s">
        <v>221</v>
      </c>
      <c r="B67" t="s">
        <v>147</v>
      </c>
      <c r="C67" t="s">
        <v>57</v>
      </c>
      <c r="D67">
        <v>1.3614773750305176E-2</v>
      </c>
      <c r="E67" t="s">
        <v>59</v>
      </c>
      <c r="F67">
        <v>6.1490066647529602</v>
      </c>
      <c r="G67" t="s">
        <v>67</v>
      </c>
      <c r="H67">
        <v>12.875441312789917</v>
      </c>
      <c r="I67" t="s">
        <v>74</v>
      </c>
      <c r="J67">
        <v>18.707241952419281</v>
      </c>
      <c r="K67" t="s">
        <v>60</v>
      </c>
      <c r="L67">
        <v>24.123594641685486</v>
      </c>
      <c r="M67" t="s">
        <v>84</v>
      </c>
      <c r="N67">
        <v>30.788442671298981</v>
      </c>
      <c r="O67" cm="1">
        <f t="array" ref="O67">SUM(IF(ISNUMBER(A67:N67),ROUNDDOWN(A67:N67,0),0))</f>
        <v>90</v>
      </c>
      <c r="P67">
        <f t="shared" si="1"/>
        <v>1</v>
      </c>
      <c r="Q67" cm="1">
        <f t="array" ref="Q67">SUM(IFERROR(SEARCH("Temps",A67:N67),0))</f>
        <v>0</v>
      </c>
    </row>
    <row r="68" spans="1:17" x14ac:dyDescent="0.25">
      <c r="A68" s="10" t="s">
        <v>221</v>
      </c>
      <c r="B68" t="s">
        <v>140</v>
      </c>
      <c r="O68" cm="1">
        <f t="array" ref="O68">SUM(IF(ISNUMBER(A68:N68),ROUNDDOWN(A68:N68,0),0))</f>
        <v>0</v>
      </c>
      <c r="P68">
        <f t="shared" si="1"/>
        <v>9.0909090909090912E-2</v>
      </c>
      <c r="Q68" cm="1">
        <f t="array" ref="Q68">SUM(IFERROR(SEARCH("Temps",A68:N68),0))</f>
        <v>0</v>
      </c>
    </row>
    <row r="69" spans="1:17" x14ac:dyDescent="0.25">
      <c r="A69" s="10" t="s">
        <v>221</v>
      </c>
      <c r="B69" t="s">
        <v>148</v>
      </c>
      <c r="C69" t="s">
        <v>79</v>
      </c>
      <c r="D69">
        <v>0.20991206169128418</v>
      </c>
      <c r="E69" t="s">
        <v>81</v>
      </c>
      <c r="F69">
        <v>6.4771451354026794</v>
      </c>
      <c r="G69" t="s">
        <v>63</v>
      </c>
      <c r="H69">
        <v>12.486126303672791</v>
      </c>
      <c r="I69" t="s">
        <v>69</v>
      </c>
      <c r="J69">
        <v>18.207561552524567</v>
      </c>
      <c r="K69" t="s">
        <v>83</v>
      </c>
      <c r="L69">
        <v>24.80373477935791</v>
      </c>
      <c r="M69" t="s">
        <v>62</v>
      </c>
      <c r="N69">
        <v>30.076307475566864</v>
      </c>
      <c r="O69" cm="1">
        <f t="array" ref="O69">SUM(IF(ISNUMBER(A69:N69),ROUNDDOWN(A69:N69,0),0))</f>
        <v>90</v>
      </c>
      <c r="P69">
        <f t="shared" si="1"/>
        <v>1</v>
      </c>
      <c r="Q69" cm="1">
        <f t="array" ref="Q69">SUM(IFERROR(SEARCH("Temps",A69:N69),0))</f>
        <v>0</v>
      </c>
    </row>
    <row r="70" spans="1:17" x14ac:dyDescent="0.25">
      <c r="A70" s="10" t="s">
        <v>221</v>
      </c>
      <c r="B70" t="s">
        <v>149</v>
      </c>
      <c r="C70" t="s">
        <v>65</v>
      </c>
      <c r="D70">
        <v>0.89294999837875366</v>
      </c>
      <c r="E70" t="s">
        <v>71</v>
      </c>
      <c r="F70">
        <v>6.9244416952133179</v>
      </c>
      <c r="G70" t="s">
        <v>62</v>
      </c>
      <c r="H70">
        <v>12.472144186496735</v>
      </c>
      <c r="I70" t="s">
        <v>70</v>
      </c>
      <c r="J70">
        <v>18.111244201660156</v>
      </c>
      <c r="K70" t="s">
        <v>64</v>
      </c>
      <c r="L70">
        <v>24.080475986003876</v>
      </c>
      <c r="M70" t="s">
        <v>83</v>
      </c>
      <c r="N70">
        <v>30.235597252845764</v>
      </c>
      <c r="O70" cm="1">
        <f t="array" ref="O70">SUM(IF(ISNUMBER(A70:N70),ROUNDDOWN(A70:N70,0),0))</f>
        <v>90</v>
      </c>
      <c r="P70">
        <f t="shared" si="1"/>
        <v>1</v>
      </c>
      <c r="Q70" cm="1">
        <f t="array" ref="Q70">SUM(IFERROR(SEARCH("Temps",A70:N70),0))</f>
        <v>0</v>
      </c>
    </row>
    <row r="71" spans="1:17" x14ac:dyDescent="0.25">
      <c r="A71" s="10" t="s">
        <v>221</v>
      </c>
      <c r="B71" t="s">
        <v>150</v>
      </c>
      <c r="C71" t="s">
        <v>73</v>
      </c>
      <c r="D71">
        <v>0.44558179378509521</v>
      </c>
      <c r="E71" t="s">
        <v>61</v>
      </c>
      <c r="F71">
        <v>6.0390339493751526</v>
      </c>
      <c r="G71" t="s">
        <v>79</v>
      </c>
      <c r="H71">
        <v>12.109488487243652</v>
      </c>
      <c r="I71" t="s">
        <v>83</v>
      </c>
      <c r="J71">
        <v>18.469471156597137</v>
      </c>
      <c r="K71" t="s">
        <v>58</v>
      </c>
      <c r="L71">
        <v>24.226021409034729</v>
      </c>
      <c r="M71" t="s">
        <v>60</v>
      </c>
      <c r="N71">
        <v>30.029639542102814</v>
      </c>
      <c r="O71" cm="1">
        <f t="array" ref="O71">SUM(IF(ISNUMBER(A71:N71),ROUNDDOWN(A71:N71,0),0))</f>
        <v>90</v>
      </c>
      <c r="P71">
        <f t="shared" si="1"/>
        <v>1</v>
      </c>
      <c r="Q71" cm="1">
        <f t="array" ref="Q71">SUM(IFERROR(SEARCH("Temps",A71:N71),0))</f>
        <v>0</v>
      </c>
    </row>
    <row r="72" spans="1:17" x14ac:dyDescent="0.25">
      <c r="A72" s="10" t="s">
        <v>221</v>
      </c>
      <c r="B72" t="s">
        <v>151</v>
      </c>
      <c r="C72" t="s">
        <v>63</v>
      </c>
      <c r="D72">
        <v>0.16994959115982056</v>
      </c>
      <c r="E72" t="s">
        <v>84</v>
      </c>
      <c r="F72">
        <v>6.7633113861083984</v>
      </c>
      <c r="G72" t="s">
        <v>68</v>
      </c>
      <c r="H72">
        <v>12.098761737346649</v>
      </c>
      <c r="I72" t="s">
        <v>81</v>
      </c>
      <c r="J72">
        <v>18.124465584754944</v>
      </c>
      <c r="K72" t="s">
        <v>72</v>
      </c>
      <c r="L72">
        <v>24.049578011035919</v>
      </c>
      <c r="M72" t="s">
        <v>61</v>
      </c>
      <c r="N72">
        <v>30.269277811050415</v>
      </c>
      <c r="O72" cm="1">
        <f t="array" ref="O72">SUM(IF(ISNUMBER(A72:N72),ROUNDDOWN(A72:N72,0),0))</f>
        <v>90</v>
      </c>
      <c r="P72">
        <f t="shared" si="1"/>
        <v>1</v>
      </c>
      <c r="Q72" cm="1">
        <f t="array" ref="Q72">SUM(IFERROR(SEARCH("Temps",A72:N72),0))</f>
        <v>0</v>
      </c>
    </row>
    <row r="73" spans="1:17" x14ac:dyDescent="0.25">
      <c r="A73" s="10" t="s">
        <v>221</v>
      </c>
      <c r="B73" t="s">
        <v>152</v>
      </c>
      <c r="C73" t="s">
        <v>58</v>
      </c>
      <c r="D73">
        <v>0.28755664825439453</v>
      </c>
      <c r="E73" t="s">
        <v>82</v>
      </c>
      <c r="F73">
        <v>6.0738164782524109</v>
      </c>
      <c r="G73" t="s">
        <v>64</v>
      </c>
      <c r="H73">
        <v>12.364523530006409</v>
      </c>
      <c r="I73" t="s">
        <v>57</v>
      </c>
      <c r="J73">
        <v>18.157956421375275</v>
      </c>
      <c r="K73" t="s">
        <v>66</v>
      </c>
      <c r="L73">
        <v>24.235829591751099</v>
      </c>
      <c r="M73" t="s">
        <v>74</v>
      </c>
      <c r="N73">
        <v>30.372567594051361</v>
      </c>
      <c r="O73" cm="1">
        <f t="array" ref="O73">SUM(IF(ISNUMBER(A73:N73),ROUNDDOWN(A73:N73,0),0))</f>
        <v>90</v>
      </c>
      <c r="P73">
        <f t="shared" si="1"/>
        <v>1</v>
      </c>
      <c r="Q73" cm="1">
        <f t="array" ref="Q73">SUM(IFERROR(SEARCH("Temps",A73:N73),0))</f>
        <v>0</v>
      </c>
    </row>
    <row r="74" spans="1:17" x14ac:dyDescent="0.25">
      <c r="A74" s="10" t="s">
        <v>221</v>
      </c>
      <c r="B74" t="s">
        <v>153</v>
      </c>
      <c r="C74" t="s">
        <v>82</v>
      </c>
      <c r="D74">
        <v>0.75010412931442261</v>
      </c>
      <c r="E74" t="s">
        <v>74</v>
      </c>
      <c r="F74">
        <v>6.7131775617599487</v>
      </c>
      <c r="G74" t="s">
        <v>82</v>
      </c>
      <c r="H74">
        <v>12.715891420841217</v>
      </c>
      <c r="I74" t="s">
        <v>81</v>
      </c>
      <c r="J74">
        <v>18.962247371673584</v>
      </c>
      <c r="K74" t="s">
        <v>73</v>
      </c>
      <c r="L74">
        <v>24.919403731822968</v>
      </c>
      <c r="M74" t="s">
        <v>59</v>
      </c>
      <c r="N74">
        <v>30.533584475517273</v>
      </c>
      <c r="O74" cm="1">
        <f t="array" ref="O74">SUM(IF(ISNUMBER(A74:N74),ROUNDDOWN(A74:N74,0),0))</f>
        <v>90</v>
      </c>
      <c r="P74">
        <f t="shared" si="1"/>
        <v>0.90909090909090906</v>
      </c>
      <c r="Q74" cm="1">
        <f t="array" ref="Q74">SUM(IFERROR(SEARCH("Temps",A74:N74),0))</f>
        <v>0</v>
      </c>
    </row>
    <row r="75" spans="1:17" x14ac:dyDescent="0.25">
      <c r="A75" s="10" t="s">
        <v>221</v>
      </c>
      <c r="B75" t="s">
        <v>154</v>
      </c>
      <c r="C75" t="s">
        <v>73</v>
      </c>
      <c r="D75">
        <v>0.85385572910308838</v>
      </c>
      <c r="E75" t="s">
        <v>74</v>
      </c>
      <c r="F75">
        <v>6.6869080662727356</v>
      </c>
      <c r="G75" t="s">
        <v>65</v>
      </c>
      <c r="H75">
        <v>12.962817430496216</v>
      </c>
      <c r="I75" t="s">
        <v>82</v>
      </c>
      <c r="J75">
        <v>18.83601325750351</v>
      </c>
      <c r="K75" t="s">
        <v>67</v>
      </c>
      <c r="L75">
        <v>24.707159876823425</v>
      </c>
      <c r="M75" t="s">
        <v>62</v>
      </c>
      <c r="N75">
        <v>30.825375139713287</v>
      </c>
      <c r="O75" cm="1">
        <f t="array" ref="O75">SUM(IF(ISNUMBER(A75:N75),ROUNDDOWN(A75:N75,0),0))</f>
        <v>90</v>
      </c>
      <c r="P75">
        <f t="shared" si="1"/>
        <v>1</v>
      </c>
      <c r="Q75" cm="1">
        <f t="array" ref="Q75">SUM(IFERROR(SEARCH("Temps",A75:N75),0))</f>
        <v>0</v>
      </c>
    </row>
    <row r="76" spans="1:17" x14ac:dyDescent="0.25">
      <c r="A76" s="10" t="s">
        <v>221</v>
      </c>
      <c r="B76" t="s">
        <v>155</v>
      </c>
      <c r="C76" t="s">
        <v>72</v>
      </c>
      <c r="D76">
        <v>0.25591880083084106</v>
      </c>
      <c r="E76" t="s">
        <v>59</v>
      </c>
      <c r="F76">
        <v>6.7779409885406494</v>
      </c>
      <c r="G76" t="s">
        <v>73</v>
      </c>
      <c r="H76">
        <v>12.992144048213959</v>
      </c>
      <c r="I76" t="s">
        <v>82</v>
      </c>
      <c r="J76">
        <v>18.680356860160828</v>
      </c>
      <c r="K76" t="s">
        <v>84</v>
      </c>
      <c r="L76">
        <v>24.59273487329483</v>
      </c>
      <c r="M76" t="s">
        <v>63</v>
      </c>
      <c r="N76">
        <v>30.062979221343994</v>
      </c>
      <c r="O76" cm="1">
        <f t="array" ref="O76">SUM(IF(ISNUMBER(A76:N76),ROUNDDOWN(A76:N76,0),0))</f>
        <v>90</v>
      </c>
      <c r="P76">
        <f t="shared" si="1"/>
        <v>1</v>
      </c>
      <c r="Q76" cm="1">
        <f t="array" ref="Q76">SUM(IFERROR(SEARCH("Temps",A76:N76),0))</f>
        <v>0</v>
      </c>
    </row>
    <row r="77" spans="1:17" x14ac:dyDescent="0.25">
      <c r="A77" s="10" t="s">
        <v>221</v>
      </c>
      <c r="B77" t="s">
        <v>156</v>
      </c>
      <c r="C77" t="s">
        <v>69</v>
      </c>
      <c r="D77">
        <v>0.34727597236633301</v>
      </c>
      <c r="E77" t="s">
        <v>77</v>
      </c>
      <c r="F77">
        <v>6.405171811580658</v>
      </c>
      <c r="G77" t="s">
        <v>75</v>
      </c>
      <c r="H77">
        <v>12.57426917552948</v>
      </c>
      <c r="I77" t="s">
        <v>79</v>
      </c>
      <c r="J77">
        <v>18.773729860782623</v>
      </c>
      <c r="K77" t="s">
        <v>67</v>
      </c>
      <c r="L77">
        <v>24.896642208099365</v>
      </c>
      <c r="M77" t="s">
        <v>72</v>
      </c>
      <c r="N77">
        <v>30.698738753795624</v>
      </c>
      <c r="O77" cm="1">
        <f t="array" ref="O77">SUM(IF(ISNUMBER(A77:N77),ROUNDDOWN(A77:N77,0),0))</f>
        <v>90</v>
      </c>
      <c r="P77">
        <f t="shared" si="1"/>
        <v>1</v>
      </c>
      <c r="Q77" cm="1">
        <f t="array" ref="Q77">SUM(IFERROR(SEARCH("Temps",A77:N77),0))</f>
        <v>0</v>
      </c>
    </row>
    <row r="78" spans="1:17" x14ac:dyDescent="0.25">
      <c r="A78" s="10" t="s">
        <v>221</v>
      </c>
      <c r="B78" t="s">
        <v>157</v>
      </c>
      <c r="C78" t="s">
        <v>64</v>
      </c>
      <c r="D78">
        <v>0.86806529760360718</v>
      </c>
      <c r="E78" t="s">
        <v>76</v>
      </c>
      <c r="F78">
        <v>6.7599905729293823</v>
      </c>
      <c r="G78" t="s">
        <v>82</v>
      </c>
      <c r="H78">
        <v>12.005078852176666</v>
      </c>
      <c r="I78" t="s">
        <v>63</v>
      </c>
      <c r="J78">
        <v>18.051899433135986</v>
      </c>
      <c r="K78" t="s">
        <v>68</v>
      </c>
      <c r="L78">
        <v>24.79052323102951</v>
      </c>
      <c r="M78" t="s">
        <v>66</v>
      </c>
      <c r="N78">
        <v>30.683244824409485</v>
      </c>
      <c r="O78" cm="1">
        <f t="array" ref="O78">SUM(IF(ISNUMBER(A78:N78),ROUNDDOWN(A78:N78,0),0))</f>
        <v>90</v>
      </c>
      <c r="P78">
        <f t="shared" si="1"/>
        <v>1</v>
      </c>
      <c r="Q78" cm="1">
        <f t="array" ref="Q78">SUM(IFERROR(SEARCH("Temps",A78:N78),0))</f>
        <v>0</v>
      </c>
    </row>
    <row r="79" spans="1:17" x14ac:dyDescent="0.25">
      <c r="A79" s="10" t="s">
        <v>221</v>
      </c>
      <c r="B79" t="s">
        <v>158</v>
      </c>
      <c r="C79" t="s">
        <v>76</v>
      </c>
      <c r="D79">
        <v>0.85861480236053467</v>
      </c>
      <c r="E79" t="s">
        <v>64</v>
      </c>
      <c r="F79">
        <v>6.1735005974769592</v>
      </c>
      <c r="G79" t="s">
        <v>58</v>
      </c>
      <c r="H79">
        <v>12.618594646453857</v>
      </c>
      <c r="I79" t="s">
        <v>62</v>
      </c>
      <c r="J79">
        <v>18.230024993419647</v>
      </c>
      <c r="K79" t="s">
        <v>71</v>
      </c>
      <c r="L79">
        <v>24.629571080207825</v>
      </c>
      <c r="M79" t="s">
        <v>59</v>
      </c>
      <c r="N79">
        <v>30.241872608661652</v>
      </c>
      <c r="O79" cm="1">
        <f t="array" ref="O79">SUM(IF(ISNUMBER(A79:N79),ROUNDDOWN(A79:N79,0),0))</f>
        <v>90</v>
      </c>
      <c r="P79">
        <f t="shared" si="1"/>
        <v>1</v>
      </c>
      <c r="Q79" cm="1">
        <f t="array" ref="Q79">SUM(IFERROR(SEARCH("Temps",A79:N79),0))</f>
        <v>0</v>
      </c>
    </row>
    <row r="80" spans="1:17" x14ac:dyDescent="0.25">
      <c r="A80" s="10" t="s">
        <v>221</v>
      </c>
      <c r="B80" t="s">
        <v>159</v>
      </c>
      <c r="C80" t="s">
        <v>71</v>
      </c>
      <c r="D80">
        <v>0.4157138466835022</v>
      </c>
      <c r="E80" t="s">
        <v>57</v>
      </c>
      <c r="F80">
        <v>6.9365715980529785</v>
      </c>
      <c r="G80" t="s">
        <v>78</v>
      </c>
      <c r="H80">
        <v>12.747712790966034</v>
      </c>
      <c r="I80" t="s">
        <v>68</v>
      </c>
      <c r="J80">
        <v>18.595245480537415</v>
      </c>
      <c r="K80" t="s">
        <v>73</v>
      </c>
      <c r="L80">
        <v>24.737854778766632</v>
      </c>
      <c r="M80" t="s">
        <v>69</v>
      </c>
      <c r="N80">
        <v>30.467051267623901</v>
      </c>
      <c r="O80" cm="1">
        <f t="array" ref="O80">SUM(IF(ISNUMBER(A80:N80),ROUNDDOWN(A80:N80,0),0))</f>
        <v>90</v>
      </c>
      <c r="P80">
        <f t="shared" si="1"/>
        <v>1</v>
      </c>
      <c r="Q80" cm="1">
        <f t="array" ref="Q80">SUM(IFERROR(SEARCH("Temps",A80:N80),0))</f>
        <v>0</v>
      </c>
    </row>
    <row r="81" spans="1:17" x14ac:dyDescent="0.25">
      <c r="A81" s="10" t="s">
        <v>221</v>
      </c>
      <c r="B81" t="s">
        <v>160</v>
      </c>
      <c r="C81" t="s">
        <v>62</v>
      </c>
      <c r="D81">
        <v>0.59567403793334961</v>
      </c>
      <c r="E81" t="s">
        <v>70</v>
      </c>
      <c r="F81">
        <v>6.3240553736686707</v>
      </c>
      <c r="G81" t="s">
        <v>84</v>
      </c>
      <c r="H81">
        <v>12.388861775398254</v>
      </c>
      <c r="I81" t="s">
        <v>63</v>
      </c>
      <c r="J81">
        <v>18.988292515277863</v>
      </c>
      <c r="K81" t="s">
        <v>81</v>
      </c>
      <c r="L81">
        <v>24.97422194480896</v>
      </c>
      <c r="M81" t="s">
        <v>82</v>
      </c>
      <c r="N81">
        <v>30.775829255580902</v>
      </c>
      <c r="O81" cm="1">
        <f t="array" ref="O81">SUM(IF(ISNUMBER(A81:N81),ROUNDDOWN(A81:N81,0),0))</f>
        <v>90</v>
      </c>
      <c r="P81">
        <f t="shared" si="1"/>
        <v>1</v>
      </c>
      <c r="Q81" cm="1">
        <f t="array" ref="Q81">SUM(IFERROR(SEARCH("Temps",A81:N81),0))</f>
        <v>0</v>
      </c>
    </row>
    <row r="82" spans="1:17" x14ac:dyDescent="0.25">
      <c r="A82" s="10" t="s">
        <v>221</v>
      </c>
      <c r="B82" t="s">
        <v>161</v>
      </c>
      <c r="C82" t="s">
        <v>82</v>
      </c>
      <c r="D82">
        <v>0.18952149152755737</v>
      </c>
      <c r="E82" t="s">
        <v>73</v>
      </c>
      <c r="F82">
        <v>6.0690137147903442</v>
      </c>
      <c r="G82" t="s">
        <v>74</v>
      </c>
      <c r="H82">
        <v>12.567404568195343</v>
      </c>
      <c r="I82" t="s">
        <v>72</v>
      </c>
      <c r="J82">
        <v>18.780525922775269</v>
      </c>
      <c r="K82" t="s">
        <v>75</v>
      </c>
      <c r="L82">
        <v>24.268965661525726</v>
      </c>
      <c r="M82" t="s">
        <v>63</v>
      </c>
      <c r="N82">
        <v>30.83405339717865</v>
      </c>
      <c r="O82" cm="1">
        <f t="array" ref="O82">SUM(IF(ISNUMBER(A82:N82),ROUNDDOWN(A82:N82,0),0))</f>
        <v>90</v>
      </c>
      <c r="P82">
        <f t="shared" si="1"/>
        <v>1</v>
      </c>
      <c r="Q82" cm="1">
        <f t="array" ref="Q82">SUM(IFERROR(SEARCH("Temps",A82:N82),0))</f>
        <v>0</v>
      </c>
    </row>
    <row r="83" spans="1:17" x14ac:dyDescent="0.25">
      <c r="A83" s="10" t="s">
        <v>221</v>
      </c>
      <c r="B83" t="s">
        <v>162</v>
      </c>
      <c r="C83" t="s">
        <v>81</v>
      </c>
      <c r="D83">
        <v>0.94429504871368408</v>
      </c>
      <c r="E83" t="s">
        <v>70</v>
      </c>
      <c r="F83">
        <v>6.2994096875190735</v>
      </c>
      <c r="G83" t="s">
        <v>77</v>
      </c>
      <c r="H83">
        <v>12.163306951522827</v>
      </c>
      <c r="I83" t="s">
        <v>79</v>
      </c>
      <c r="J83">
        <v>18.177202165126801</v>
      </c>
      <c r="K83" t="s">
        <v>66</v>
      </c>
      <c r="L83">
        <v>24.310698866844177</v>
      </c>
      <c r="M83" t="s">
        <v>74</v>
      </c>
      <c r="N83">
        <v>30.893206655979156</v>
      </c>
      <c r="O83" cm="1">
        <f t="array" ref="O83">SUM(IF(ISNUMBER(A83:N83),ROUNDDOWN(A83:N83,0),0))</f>
        <v>90</v>
      </c>
      <c r="P83">
        <f t="shared" si="1"/>
        <v>1</v>
      </c>
      <c r="Q83" cm="1">
        <f t="array" ref="Q83">SUM(IFERROR(SEARCH("Temps",A83:N83),0))</f>
        <v>0</v>
      </c>
    </row>
    <row r="84" spans="1:17" x14ac:dyDescent="0.25">
      <c r="A84" s="10" t="s">
        <v>221</v>
      </c>
      <c r="B84" t="s">
        <v>163</v>
      </c>
      <c r="C84" t="s">
        <v>69</v>
      </c>
      <c r="D84">
        <v>0.25852662324905396</v>
      </c>
      <c r="E84" t="s">
        <v>81</v>
      </c>
      <c r="F84">
        <v>6.6499087810516357</v>
      </c>
      <c r="G84" t="s">
        <v>58</v>
      </c>
      <c r="H84">
        <v>12.668507516384125</v>
      </c>
      <c r="I84" t="s">
        <v>76</v>
      </c>
      <c r="J84">
        <v>18.604544043540955</v>
      </c>
      <c r="K84" t="s">
        <v>64</v>
      </c>
      <c r="L84">
        <v>24.595106184482574</v>
      </c>
      <c r="M84" t="s">
        <v>79</v>
      </c>
      <c r="N84">
        <v>30.451769828796387</v>
      </c>
      <c r="O84" cm="1">
        <f t="array" ref="O84">SUM(IF(ISNUMBER(A84:N84),ROUNDDOWN(A84:N84,0),0))</f>
        <v>90</v>
      </c>
      <c r="P84">
        <f t="shared" si="1"/>
        <v>1</v>
      </c>
      <c r="Q84" cm="1">
        <f t="array" ref="Q84">SUM(IFERROR(SEARCH("Temps",A84:N84),0))</f>
        <v>0</v>
      </c>
    </row>
    <row r="85" spans="1:17" x14ac:dyDescent="0.25">
      <c r="A85" s="10" t="s">
        <v>221</v>
      </c>
      <c r="B85" t="s">
        <v>164</v>
      </c>
      <c r="C85" t="s">
        <v>58</v>
      </c>
      <c r="D85">
        <v>1.7675161361694336E-2</v>
      </c>
      <c r="E85" t="s">
        <v>82</v>
      </c>
      <c r="F85">
        <v>6.160850465297699</v>
      </c>
      <c r="G85" t="s">
        <v>66</v>
      </c>
      <c r="H85">
        <v>12.211682677268982</v>
      </c>
      <c r="I85" t="s">
        <v>81</v>
      </c>
      <c r="J85">
        <v>18.657906591892242</v>
      </c>
      <c r="K85" t="s">
        <v>74</v>
      </c>
      <c r="L85">
        <v>24.950563430786133</v>
      </c>
      <c r="M85" t="s">
        <v>70</v>
      </c>
      <c r="N85">
        <v>30.255511462688446</v>
      </c>
      <c r="O85" cm="1">
        <f t="array" ref="O85">SUM(IF(ISNUMBER(A85:N85),ROUNDDOWN(A85:N85,0),0))</f>
        <v>90</v>
      </c>
      <c r="P85">
        <f t="shared" si="1"/>
        <v>1</v>
      </c>
      <c r="Q85" cm="1">
        <f t="array" ref="Q85">SUM(IFERROR(SEARCH("Temps",A85:N85),0))</f>
        <v>0</v>
      </c>
    </row>
    <row r="86" spans="1:17" x14ac:dyDescent="0.25">
      <c r="A86" s="10" t="s">
        <v>221</v>
      </c>
      <c r="B86" t="s">
        <v>86</v>
      </c>
      <c r="O86" cm="1">
        <f t="array" ref="O86">SUM(IF(ISNUMBER(A86:N86),ROUNDDOWN(A86:N86,0),0))</f>
        <v>0</v>
      </c>
      <c r="P86">
        <f t="shared" si="1"/>
        <v>9.0909090909090912E-2</v>
      </c>
      <c r="Q86" cm="1">
        <f t="array" ref="Q86">SUM(IFERROR(SEARCH("Temps",A86:N86),0))</f>
        <v>0</v>
      </c>
    </row>
    <row r="87" spans="1:17" x14ac:dyDescent="0.25">
      <c r="A87" s="10" t="s">
        <v>221</v>
      </c>
      <c r="B87" t="s">
        <v>165</v>
      </c>
      <c r="C87" t="s">
        <v>73</v>
      </c>
      <c r="D87">
        <v>0.60021531581878662</v>
      </c>
      <c r="E87" t="s">
        <v>58</v>
      </c>
      <c r="F87">
        <v>6.1630850434303284</v>
      </c>
      <c r="G87" t="s">
        <v>59</v>
      </c>
      <c r="H87">
        <v>12.852386474609375</v>
      </c>
      <c r="I87" t="s">
        <v>82</v>
      </c>
      <c r="J87">
        <v>18.508904635906219</v>
      </c>
      <c r="K87" t="s">
        <v>69</v>
      </c>
      <c r="L87">
        <v>24.713494896888733</v>
      </c>
      <c r="M87" t="s">
        <v>79</v>
      </c>
      <c r="N87">
        <v>30.769428551197052</v>
      </c>
      <c r="O87" cm="1">
        <f t="array" ref="O87">SUM(IF(ISNUMBER(A87:N87),ROUNDDOWN(A87:N87,0),0))</f>
        <v>90</v>
      </c>
      <c r="P87">
        <f t="shared" si="1"/>
        <v>1</v>
      </c>
      <c r="Q87" cm="1">
        <f t="array" ref="Q87">SUM(IFERROR(SEARCH("Temps",A87:N87),0))</f>
        <v>0</v>
      </c>
    </row>
    <row r="88" spans="1:17" x14ac:dyDescent="0.25">
      <c r="A88" s="10" t="s">
        <v>221</v>
      </c>
      <c r="B88" t="s">
        <v>166</v>
      </c>
      <c r="C88" t="s">
        <v>70</v>
      </c>
      <c r="D88">
        <v>0.37890058755874634</v>
      </c>
      <c r="E88" t="s">
        <v>75</v>
      </c>
      <c r="F88">
        <v>6.4351034164428711</v>
      </c>
      <c r="G88" t="s">
        <v>71</v>
      </c>
      <c r="H88">
        <v>12.550731837749481</v>
      </c>
      <c r="I88" t="s">
        <v>66</v>
      </c>
      <c r="J88">
        <v>18.526672959327698</v>
      </c>
      <c r="K88" t="s">
        <v>69</v>
      </c>
      <c r="L88">
        <v>24.338134109973907</v>
      </c>
      <c r="M88" t="s">
        <v>62</v>
      </c>
      <c r="N88">
        <v>30.8594810962677</v>
      </c>
      <c r="O88" cm="1">
        <f t="array" ref="O88">SUM(IF(ISNUMBER(A88:N88),ROUNDDOWN(A88:N88,0),0))</f>
        <v>90</v>
      </c>
      <c r="P88">
        <f t="shared" si="1"/>
        <v>1</v>
      </c>
      <c r="Q88" cm="1">
        <f t="array" ref="Q88">SUM(IFERROR(SEARCH("Temps",A88:N88),0))</f>
        <v>0</v>
      </c>
    </row>
    <row r="89" spans="1:17" x14ac:dyDescent="0.25">
      <c r="A89" s="10" t="s">
        <v>221</v>
      </c>
      <c r="B89" t="s">
        <v>167</v>
      </c>
      <c r="C89" t="s">
        <v>62</v>
      </c>
      <c r="D89">
        <v>0.64214897155761719</v>
      </c>
      <c r="E89" t="s">
        <v>65</v>
      </c>
      <c r="F89">
        <v>6.9266044497489929</v>
      </c>
      <c r="G89" t="s">
        <v>81</v>
      </c>
      <c r="H89">
        <v>12.966621041297913</v>
      </c>
      <c r="I89" t="s">
        <v>76</v>
      </c>
      <c r="J89">
        <v>18.389810860157013</v>
      </c>
      <c r="K89" t="s">
        <v>70</v>
      </c>
      <c r="L89">
        <v>24.117231607437134</v>
      </c>
      <c r="M89" t="s">
        <v>78</v>
      </c>
      <c r="N89">
        <v>30.173246800899506</v>
      </c>
      <c r="O89" cm="1">
        <f t="array" ref="O89">SUM(IF(ISNUMBER(A89:N89),ROUNDDOWN(A89:N89,0),0))</f>
        <v>90</v>
      </c>
      <c r="P89">
        <f t="shared" si="1"/>
        <v>1</v>
      </c>
      <c r="Q89" cm="1">
        <f t="array" ref="Q89">SUM(IFERROR(SEARCH("Temps",A89:N89),0))</f>
        <v>0</v>
      </c>
    </row>
    <row r="90" spans="1:17" x14ac:dyDescent="0.25">
      <c r="A90" s="10" t="s">
        <v>221</v>
      </c>
      <c r="B90" t="s">
        <v>168</v>
      </c>
      <c r="C90" t="s">
        <v>57</v>
      </c>
      <c r="D90">
        <v>0.74199122190475464</v>
      </c>
      <c r="E90" t="s">
        <v>68</v>
      </c>
      <c r="F90">
        <v>6.4669328927993774</v>
      </c>
      <c r="G90" t="s">
        <v>58</v>
      </c>
      <c r="H90">
        <v>12.373677551746368</v>
      </c>
      <c r="I90" t="s">
        <v>65</v>
      </c>
      <c r="J90">
        <v>18.488568544387817</v>
      </c>
      <c r="K90" t="s">
        <v>69</v>
      </c>
      <c r="L90">
        <v>24.508393704891205</v>
      </c>
      <c r="M90" t="s">
        <v>70</v>
      </c>
      <c r="N90">
        <v>30.417679667472839</v>
      </c>
      <c r="O90" cm="1">
        <f t="array" ref="O90">SUM(IF(ISNUMBER(A90:N90),ROUNDDOWN(A90:N90,0),0))</f>
        <v>90</v>
      </c>
      <c r="P90">
        <f t="shared" si="1"/>
        <v>1</v>
      </c>
      <c r="Q90" cm="1">
        <f t="array" ref="Q90">SUM(IFERROR(SEARCH("Temps",A90:N90),0))</f>
        <v>0</v>
      </c>
    </row>
    <row r="91" spans="1:17" x14ac:dyDescent="0.25">
      <c r="A91" s="10" t="s">
        <v>221</v>
      </c>
      <c r="B91" t="s">
        <v>169</v>
      </c>
      <c r="C91" t="s">
        <v>82</v>
      </c>
      <c r="D91">
        <v>0.71120226383209229</v>
      </c>
      <c r="E91" t="s">
        <v>65</v>
      </c>
      <c r="F91">
        <v>6.9889529347419739</v>
      </c>
      <c r="G91" t="s">
        <v>71</v>
      </c>
      <c r="H91">
        <v>12.625835657119751</v>
      </c>
      <c r="I91" t="s">
        <v>79</v>
      </c>
      <c r="J91">
        <v>18.815281331539154</v>
      </c>
      <c r="K91" t="s">
        <v>62</v>
      </c>
      <c r="L91">
        <v>24.087043642997742</v>
      </c>
      <c r="M91" t="s">
        <v>68</v>
      </c>
      <c r="N91">
        <v>30.314691126346588</v>
      </c>
      <c r="O91" cm="1">
        <f t="array" ref="O91">SUM(IF(ISNUMBER(A91:N91),ROUNDDOWN(A91:N91,0),0))</f>
        <v>90</v>
      </c>
      <c r="P91">
        <f t="shared" si="1"/>
        <v>1</v>
      </c>
      <c r="Q91" cm="1">
        <f t="array" ref="Q91">SUM(IFERROR(SEARCH("Temps",A91:N91),0))</f>
        <v>0</v>
      </c>
    </row>
    <row r="92" spans="1:17" x14ac:dyDescent="0.25">
      <c r="A92" s="10" t="s">
        <v>221</v>
      </c>
      <c r="B92" t="s">
        <v>170</v>
      </c>
      <c r="C92" t="s">
        <v>69</v>
      </c>
      <c r="D92">
        <v>0.18485575914382935</v>
      </c>
      <c r="E92" t="s">
        <v>81</v>
      </c>
      <c r="F92">
        <v>6.4313766956329346</v>
      </c>
      <c r="G92" t="s">
        <v>84</v>
      </c>
      <c r="H92">
        <v>12.136878430843353</v>
      </c>
      <c r="I92" t="s">
        <v>63</v>
      </c>
      <c r="J92">
        <v>18.903685450553894</v>
      </c>
      <c r="K92" t="s">
        <v>58</v>
      </c>
      <c r="L92">
        <v>24.282185137271881</v>
      </c>
      <c r="M92" t="s">
        <v>77</v>
      </c>
      <c r="N92">
        <v>30.170226573944092</v>
      </c>
      <c r="O92" cm="1">
        <f t="array" ref="O92">SUM(IF(ISNUMBER(A92:N92),ROUNDDOWN(A92:N92,0),0))</f>
        <v>90</v>
      </c>
      <c r="P92">
        <f t="shared" si="1"/>
        <v>1</v>
      </c>
      <c r="Q92" cm="1">
        <f t="array" ref="Q92">SUM(IFERROR(SEARCH("Temps",A92:N92),0))</f>
        <v>0</v>
      </c>
    </row>
    <row r="93" spans="1:17" x14ac:dyDescent="0.25">
      <c r="A93" s="10" t="s">
        <v>221</v>
      </c>
      <c r="B93" t="s">
        <v>171</v>
      </c>
      <c r="C93" t="s">
        <v>75</v>
      </c>
      <c r="D93">
        <v>5.7535409927368164E-2</v>
      </c>
      <c r="E93" t="s">
        <v>79</v>
      </c>
      <c r="F93">
        <v>6.7661537528038025</v>
      </c>
      <c r="G93" t="s">
        <v>63</v>
      </c>
      <c r="H93">
        <v>12.738698840141296</v>
      </c>
      <c r="I93" t="s">
        <v>68</v>
      </c>
      <c r="J93">
        <v>18.620345652103424</v>
      </c>
      <c r="K93" t="s">
        <v>69</v>
      </c>
      <c r="L93">
        <v>24.340986728668213</v>
      </c>
      <c r="M93" t="s">
        <v>83</v>
      </c>
      <c r="N93">
        <v>30.651410758495331</v>
      </c>
      <c r="O93" cm="1">
        <f t="array" ref="O93">SUM(IF(ISNUMBER(A93:N93),ROUNDDOWN(A93:N93,0),0))</f>
        <v>90</v>
      </c>
      <c r="P93">
        <f t="shared" si="1"/>
        <v>1</v>
      </c>
      <c r="Q93" cm="1">
        <f t="array" ref="Q93">SUM(IFERROR(SEARCH("Temps",A93:N93),0))</f>
        <v>0</v>
      </c>
    </row>
    <row r="94" spans="1:17" x14ac:dyDescent="0.25">
      <c r="A94" s="10" t="s">
        <v>221</v>
      </c>
      <c r="B94" t="s">
        <v>153</v>
      </c>
      <c r="O94" cm="1">
        <f t="array" ref="O94">SUM(IF(ISNUMBER(A94:N94),ROUNDDOWN(A94:N94,0),0))</f>
        <v>0</v>
      </c>
      <c r="P94">
        <f t="shared" si="1"/>
        <v>9.0909090909090912E-2</v>
      </c>
      <c r="Q94" cm="1">
        <f t="array" ref="Q94">SUM(IFERROR(SEARCH("Temps",A94:N94),0))</f>
        <v>0</v>
      </c>
    </row>
    <row r="95" spans="1:17" x14ac:dyDescent="0.25">
      <c r="A95" s="10" t="s">
        <v>221</v>
      </c>
      <c r="B95" t="s">
        <v>172</v>
      </c>
      <c r="C95" t="s">
        <v>72</v>
      </c>
      <c r="D95">
        <v>0.19821536540985107</v>
      </c>
      <c r="E95" t="s">
        <v>79</v>
      </c>
      <c r="F95">
        <v>6.20554119348526</v>
      </c>
      <c r="G95" t="s">
        <v>75</v>
      </c>
      <c r="H95">
        <v>12.873852252960205</v>
      </c>
      <c r="I95" t="s">
        <v>70</v>
      </c>
      <c r="J95">
        <v>18.148395240306854</v>
      </c>
      <c r="K95" t="s">
        <v>77</v>
      </c>
      <c r="L95">
        <v>24.857187390327454</v>
      </c>
      <c r="M95" t="s">
        <v>76</v>
      </c>
      <c r="N95">
        <v>30.755373775959015</v>
      </c>
      <c r="O95" cm="1">
        <f t="array" ref="O95">SUM(IF(ISNUMBER(A95:N95),ROUNDDOWN(A95:N95,0),0))</f>
        <v>90</v>
      </c>
      <c r="P95">
        <f t="shared" si="1"/>
        <v>1</v>
      </c>
      <c r="Q95" cm="1">
        <f t="array" ref="Q95">SUM(IFERROR(SEARCH("Temps",A95:N95),0))</f>
        <v>0</v>
      </c>
    </row>
    <row r="96" spans="1:17" x14ac:dyDescent="0.25">
      <c r="A96" s="10" t="s">
        <v>221</v>
      </c>
      <c r="B96" t="s">
        <v>173</v>
      </c>
      <c r="C96" t="s">
        <v>59</v>
      </c>
      <c r="D96">
        <v>0.97601372003555298</v>
      </c>
      <c r="E96" t="s">
        <v>60</v>
      </c>
      <c r="F96">
        <v>6.1656451225280762</v>
      </c>
      <c r="G96" t="s">
        <v>63</v>
      </c>
      <c r="H96">
        <v>12.818854033946991</v>
      </c>
      <c r="I96" t="s">
        <v>67</v>
      </c>
      <c r="J96">
        <v>18.891892552375793</v>
      </c>
      <c r="K96" t="s">
        <v>65</v>
      </c>
      <c r="L96">
        <v>24.212232410907745</v>
      </c>
      <c r="M96" t="s">
        <v>57</v>
      </c>
      <c r="N96">
        <v>30.517368078231812</v>
      </c>
      <c r="O96" cm="1">
        <f t="array" ref="O96">SUM(IF(ISNUMBER(A96:N96),ROUNDDOWN(A96:N96,0),0))</f>
        <v>90</v>
      </c>
      <c r="P96">
        <f t="shared" si="1"/>
        <v>1</v>
      </c>
      <c r="Q96" cm="1">
        <f t="array" ref="Q96">SUM(IFERROR(SEARCH("Temps",A96:N96),0))</f>
        <v>0</v>
      </c>
    </row>
    <row r="97" spans="1:17" x14ac:dyDescent="0.25">
      <c r="A97" s="10" t="s">
        <v>221</v>
      </c>
      <c r="B97" t="s">
        <v>174</v>
      </c>
      <c r="C97" t="s">
        <v>80</v>
      </c>
      <c r="D97">
        <v>0.67260074615478516</v>
      </c>
      <c r="E97" t="s">
        <v>76</v>
      </c>
      <c r="F97">
        <v>6.952131450176239</v>
      </c>
      <c r="G97" t="s">
        <v>71</v>
      </c>
      <c r="H97">
        <v>12.769861817359924</v>
      </c>
      <c r="I97" t="s">
        <v>66</v>
      </c>
      <c r="J97">
        <v>18.943077862262726</v>
      </c>
      <c r="K97" t="s">
        <v>59</v>
      </c>
      <c r="L97">
        <v>24.405846834182739</v>
      </c>
      <c r="M97" t="s">
        <v>72</v>
      </c>
      <c r="N97">
        <v>30.852417886257172</v>
      </c>
      <c r="O97" cm="1">
        <f t="array" ref="O97">SUM(IF(ISNUMBER(A97:N97),ROUNDDOWN(A97:N97,0),0))</f>
        <v>90</v>
      </c>
      <c r="P97">
        <f t="shared" si="1"/>
        <v>1</v>
      </c>
      <c r="Q97" cm="1">
        <f t="array" ref="Q97">SUM(IFERROR(SEARCH("Temps",A97:N97),0))</f>
        <v>0</v>
      </c>
    </row>
    <row r="98" spans="1:17" x14ac:dyDescent="0.25">
      <c r="A98" s="10" t="s">
        <v>221</v>
      </c>
      <c r="B98" t="s">
        <v>175</v>
      </c>
      <c r="C98" t="s">
        <v>77</v>
      </c>
      <c r="D98">
        <v>0.6560484766960144</v>
      </c>
      <c r="E98" t="s">
        <v>66</v>
      </c>
      <c r="F98">
        <v>6.9841910600662231</v>
      </c>
      <c r="G98" t="s">
        <v>62</v>
      </c>
      <c r="H98">
        <v>12.272128880023956</v>
      </c>
      <c r="I98" t="s">
        <v>71</v>
      </c>
      <c r="J98">
        <v>18.381990194320679</v>
      </c>
      <c r="K98" t="s">
        <v>65</v>
      </c>
      <c r="L98">
        <v>24.368442475795746</v>
      </c>
      <c r="M98" t="s">
        <v>79</v>
      </c>
      <c r="N98">
        <v>30.921670317649841</v>
      </c>
      <c r="O98" cm="1">
        <f t="array" ref="O98">SUM(IF(ISNUMBER(A98:N98),ROUNDDOWN(A98:N98,0),0))</f>
        <v>90</v>
      </c>
      <c r="P98">
        <f t="shared" si="1"/>
        <v>1</v>
      </c>
      <c r="Q98" cm="1">
        <f t="array" ref="Q98">SUM(IFERROR(SEARCH("Temps",A98:N98),0))</f>
        <v>0</v>
      </c>
    </row>
    <row r="99" spans="1:17" x14ac:dyDescent="0.25">
      <c r="A99" s="10" t="s">
        <v>221</v>
      </c>
      <c r="B99" s="3" t="s">
        <v>176</v>
      </c>
      <c r="C99" t="s">
        <v>72</v>
      </c>
      <c r="D99">
        <v>0.90897190570831299</v>
      </c>
      <c r="E99" t="s">
        <v>73</v>
      </c>
      <c r="F99">
        <v>6.7736042141914368</v>
      </c>
      <c r="G99" t="s">
        <v>58</v>
      </c>
      <c r="H99">
        <v>12.452454328536987</v>
      </c>
      <c r="I99" t="s">
        <v>59</v>
      </c>
      <c r="J99">
        <v>18.97534841299057</v>
      </c>
      <c r="K99" t="s">
        <v>64</v>
      </c>
      <c r="L99">
        <v>24.767151236534119</v>
      </c>
      <c r="M99" t="s">
        <v>65</v>
      </c>
      <c r="N99">
        <v>30.678207457065582</v>
      </c>
      <c r="O99" cm="1">
        <f t="array" ref="O99">SUM(IF(ISNUMBER(A99:N99),ROUNDDOWN(A99:N99,0),0))</f>
        <v>90</v>
      </c>
      <c r="P99">
        <f t="shared" si="1"/>
        <v>1</v>
      </c>
      <c r="Q99" cm="1">
        <f t="array" ref="Q99">SUM(IFERROR(SEARCH("Temps",A99:N99),0))</f>
        <v>0</v>
      </c>
    </row>
    <row r="100" spans="1:17" x14ac:dyDescent="0.25">
      <c r="A100" s="10" t="s">
        <v>221</v>
      </c>
      <c r="B100" t="s">
        <v>177</v>
      </c>
      <c r="C100" t="s">
        <v>80</v>
      </c>
      <c r="D100">
        <v>0.27172261476516724</v>
      </c>
      <c r="E100" t="s">
        <v>77</v>
      </c>
      <c r="F100">
        <v>6.5681455135345459</v>
      </c>
      <c r="G100" t="s">
        <v>59</v>
      </c>
      <c r="H100">
        <v>12.591104447841644</v>
      </c>
      <c r="I100" t="s">
        <v>81</v>
      </c>
      <c r="J100">
        <v>18.402488112449646</v>
      </c>
      <c r="K100" t="s">
        <v>66</v>
      </c>
      <c r="L100">
        <v>24.96110063791275</v>
      </c>
      <c r="M100" t="s">
        <v>82</v>
      </c>
      <c r="N100">
        <v>30.953212738037109</v>
      </c>
      <c r="O100" cm="1">
        <f t="array" ref="O100">SUM(IF(ISNUMBER(A100:N100),ROUNDDOWN(A100:N100,0),0))</f>
        <v>90</v>
      </c>
      <c r="P100">
        <f t="shared" si="1"/>
        <v>1</v>
      </c>
      <c r="Q100" cm="1">
        <f t="array" ref="Q100">SUM(IFERROR(SEARCH("Temps",A100:N100),0))</f>
        <v>0</v>
      </c>
    </row>
    <row r="101" spans="1:17" x14ac:dyDescent="0.25">
      <c r="A101" s="10" t="s">
        <v>221</v>
      </c>
      <c r="B101" t="s">
        <v>178</v>
      </c>
      <c r="C101" t="s">
        <v>65</v>
      </c>
      <c r="D101">
        <v>0.25640749931335449</v>
      </c>
      <c r="E101" t="s">
        <v>81</v>
      </c>
      <c r="F101">
        <v>6.3836793303489685</v>
      </c>
      <c r="G101" t="s">
        <v>72</v>
      </c>
      <c r="H101">
        <v>12.073774695396423</v>
      </c>
      <c r="I101" t="s">
        <v>68</v>
      </c>
      <c r="J101">
        <v>18.686925947666168</v>
      </c>
      <c r="K101" t="s">
        <v>62</v>
      </c>
      <c r="L101">
        <v>24.646525382995605</v>
      </c>
      <c r="M101" t="s">
        <v>79</v>
      </c>
      <c r="N101">
        <v>30.181846797466278</v>
      </c>
      <c r="O101" cm="1">
        <f t="array" ref="O101">SUM(IF(ISNUMBER(A101:N101),ROUNDDOWN(A101:N101,0),0))</f>
        <v>90</v>
      </c>
      <c r="P101">
        <f t="shared" si="1"/>
        <v>1</v>
      </c>
      <c r="Q101" cm="1">
        <f t="array" ref="Q101">SUM(IFERROR(SEARCH("Temps",A101:N101),0))</f>
        <v>0</v>
      </c>
    </row>
    <row r="102" spans="1:17" x14ac:dyDescent="0.25">
      <c r="A102" s="10" t="s">
        <v>221</v>
      </c>
      <c r="B102" t="s">
        <v>179</v>
      </c>
      <c r="C102" t="s">
        <v>66</v>
      </c>
      <c r="D102">
        <v>0.77104181051254272</v>
      </c>
      <c r="E102" t="s">
        <v>72</v>
      </c>
      <c r="F102">
        <v>6.2771047353744507</v>
      </c>
      <c r="G102" t="s">
        <v>81</v>
      </c>
      <c r="H102">
        <v>12.117402136325836</v>
      </c>
      <c r="I102" t="s">
        <v>77</v>
      </c>
      <c r="J102">
        <v>18.573541641235352</v>
      </c>
      <c r="K102" t="s">
        <v>84</v>
      </c>
      <c r="L102">
        <v>24.47593230009079</v>
      </c>
      <c r="M102" t="s">
        <v>63</v>
      </c>
      <c r="N102">
        <v>30.272494912147522</v>
      </c>
      <c r="O102" cm="1">
        <f t="array" ref="O102">SUM(IF(ISNUMBER(A102:N102),ROUNDDOWN(A102:N102,0),0))</f>
        <v>90</v>
      </c>
      <c r="P102">
        <f t="shared" si="1"/>
        <v>1</v>
      </c>
      <c r="Q102" cm="1">
        <f t="array" ref="Q102">SUM(IFERROR(SEARCH("Temps",A102:N102),0))</f>
        <v>0</v>
      </c>
    </row>
    <row r="103" spans="1:17" x14ac:dyDescent="0.25">
      <c r="A103" s="10" t="s">
        <v>221</v>
      </c>
      <c r="B103" t="s">
        <v>180</v>
      </c>
      <c r="C103" t="s">
        <v>66</v>
      </c>
      <c r="D103">
        <v>0.75857198238372803</v>
      </c>
      <c r="E103" t="s">
        <v>84</v>
      </c>
      <c r="F103">
        <v>6.7642479538917542</v>
      </c>
      <c r="G103" t="s">
        <v>81</v>
      </c>
      <c r="H103">
        <v>12.949105262756348</v>
      </c>
      <c r="I103" t="s">
        <v>64</v>
      </c>
      <c r="J103">
        <v>18.381406962871552</v>
      </c>
      <c r="K103" t="s">
        <v>63</v>
      </c>
      <c r="L103">
        <v>24.268168091773987</v>
      </c>
      <c r="M103" t="s">
        <v>71</v>
      </c>
      <c r="N103">
        <v>30.85839968919754</v>
      </c>
      <c r="O103" cm="1">
        <f t="array" ref="O103">SUM(IF(ISNUMBER(A103:N103),ROUNDDOWN(A103:N103,0),0))</f>
        <v>90</v>
      </c>
      <c r="P103">
        <f t="shared" si="1"/>
        <v>1</v>
      </c>
      <c r="Q103" cm="1">
        <f t="array" ref="Q103">SUM(IFERROR(SEARCH("Temps",A103:N103),0))</f>
        <v>0</v>
      </c>
    </row>
    <row r="104" spans="1:17" x14ac:dyDescent="0.25">
      <c r="A104" s="10" t="s">
        <v>221</v>
      </c>
      <c r="B104" t="s">
        <v>181</v>
      </c>
      <c r="C104" t="s">
        <v>62</v>
      </c>
      <c r="D104">
        <v>0.38918215036392212</v>
      </c>
      <c r="E104" t="s">
        <v>70</v>
      </c>
      <c r="F104">
        <v>6.2380599975585938</v>
      </c>
      <c r="G104" t="s">
        <v>64</v>
      </c>
      <c r="H104">
        <v>12.253739535808563</v>
      </c>
      <c r="I104" t="s">
        <v>65</v>
      </c>
      <c r="J104">
        <v>18.492173790931702</v>
      </c>
      <c r="K104" t="s">
        <v>76</v>
      </c>
      <c r="L104">
        <v>24.237591087818146</v>
      </c>
      <c r="M104" t="s">
        <v>80</v>
      </c>
      <c r="N104">
        <v>30.964637994766235</v>
      </c>
      <c r="O104" cm="1">
        <f t="array" ref="O104">SUM(IF(ISNUMBER(A104:N104),ROUNDDOWN(A104:N104,0),0))</f>
        <v>90</v>
      </c>
      <c r="P104">
        <f t="shared" si="1"/>
        <v>1</v>
      </c>
      <c r="Q104" cm="1">
        <f t="array" ref="Q104">SUM(IFERROR(SEARCH("Temps",A104:N104),0))</f>
        <v>0</v>
      </c>
    </row>
    <row r="105" spans="1:17" x14ac:dyDescent="0.25">
      <c r="A105" s="10" t="s">
        <v>221</v>
      </c>
      <c r="B105" t="s">
        <v>182</v>
      </c>
      <c r="C105" t="s">
        <v>69</v>
      </c>
      <c r="D105">
        <v>0.15524959564208984</v>
      </c>
      <c r="E105" t="s">
        <v>66</v>
      </c>
      <c r="F105">
        <v>6.698398768901825</v>
      </c>
      <c r="G105" t="s">
        <v>77</v>
      </c>
      <c r="H105">
        <v>12.878105759620667</v>
      </c>
      <c r="I105" t="s">
        <v>79</v>
      </c>
      <c r="J105">
        <v>18.744284927845001</v>
      </c>
      <c r="K105" t="s">
        <v>72</v>
      </c>
      <c r="L105">
        <v>24.728430986404419</v>
      </c>
      <c r="M105" t="s">
        <v>75</v>
      </c>
      <c r="N105">
        <v>30.7415651679039</v>
      </c>
      <c r="O105" cm="1">
        <f t="array" ref="O105">SUM(IF(ISNUMBER(A105:N105),ROUNDDOWN(A105:N105,0),0))</f>
        <v>90</v>
      </c>
      <c r="P105">
        <f t="shared" si="1"/>
        <v>1</v>
      </c>
      <c r="Q105" cm="1">
        <f t="array" ref="Q105">SUM(IFERROR(SEARCH("Temps",A105:N105),0))</f>
        <v>0</v>
      </c>
    </row>
    <row r="106" spans="1:17" x14ac:dyDescent="0.25">
      <c r="A106" s="10" t="s">
        <v>221</v>
      </c>
      <c r="B106" t="s">
        <v>183</v>
      </c>
      <c r="C106" t="s">
        <v>70</v>
      </c>
      <c r="D106">
        <v>0.57085341215133667</v>
      </c>
      <c r="E106" t="s">
        <v>72</v>
      </c>
      <c r="F106">
        <v>6.6095577478408813</v>
      </c>
      <c r="G106" t="s">
        <v>76</v>
      </c>
      <c r="H106">
        <v>12.577699959278107</v>
      </c>
      <c r="I106" t="s">
        <v>80</v>
      </c>
      <c r="J106">
        <v>18.672216653823853</v>
      </c>
      <c r="K106" t="s">
        <v>79</v>
      </c>
      <c r="L106">
        <v>24.746084630489349</v>
      </c>
      <c r="M106" t="s">
        <v>62</v>
      </c>
      <c r="N106">
        <v>30.061357378959656</v>
      </c>
      <c r="O106" cm="1">
        <f t="array" ref="O106">SUM(IF(ISNUMBER(A106:N106),ROUNDDOWN(A106:N106,0),0))</f>
        <v>90</v>
      </c>
      <c r="P106">
        <f t="shared" si="1"/>
        <v>1</v>
      </c>
      <c r="Q106" cm="1">
        <f t="array" ref="Q106">SUM(IFERROR(SEARCH("Temps",A106:N106),0))</f>
        <v>0</v>
      </c>
    </row>
    <row r="107" spans="1:17" x14ac:dyDescent="0.25">
      <c r="A107" s="10" t="s">
        <v>221</v>
      </c>
      <c r="B107" t="s">
        <v>184</v>
      </c>
      <c r="C107" t="s">
        <v>82</v>
      </c>
      <c r="D107">
        <v>0.12012350559234619</v>
      </c>
      <c r="E107" t="s">
        <v>72</v>
      </c>
      <c r="F107">
        <v>6.1870549321174622</v>
      </c>
      <c r="G107" t="s">
        <v>81</v>
      </c>
      <c r="H107">
        <v>12.198338747024536</v>
      </c>
      <c r="I107" t="s">
        <v>61</v>
      </c>
      <c r="J107">
        <v>18.523126065731049</v>
      </c>
      <c r="K107" t="s">
        <v>73</v>
      </c>
      <c r="L107">
        <v>24.160103678703308</v>
      </c>
      <c r="M107" t="s">
        <v>71</v>
      </c>
      <c r="N107">
        <v>30.337759554386139</v>
      </c>
      <c r="O107" cm="1">
        <f t="array" ref="O107">SUM(IF(ISNUMBER(A107:N107),ROUNDDOWN(A107:N107,0),0))</f>
        <v>90</v>
      </c>
      <c r="P107">
        <f t="shared" si="1"/>
        <v>1</v>
      </c>
      <c r="Q107" cm="1">
        <f t="array" ref="Q107">SUM(IFERROR(SEARCH("Temps",A107:N107),0))</f>
        <v>0</v>
      </c>
    </row>
    <row r="108" spans="1:17" x14ac:dyDescent="0.25">
      <c r="A108" s="10" t="s">
        <v>221</v>
      </c>
      <c r="B108" t="s">
        <v>185</v>
      </c>
      <c r="C108" t="s">
        <v>77</v>
      </c>
      <c r="D108">
        <v>0.27156859636306763</v>
      </c>
      <c r="E108" t="s">
        <v>65</v>
      </c>
      <c r="F108">
        <v>6.9591410160064697</v>
      </c>
      <c r="G108" t="s">
        <v>78</v>
      </c>
      <c r="H108">
        <v>12.865658223628998</v>
      </c>
      <c r="I108" t="s">
        <v>70</v>
      </c>
      <c r="J108">
        <v>18.00378406047821</v>
      </c>
      <c r="K108" t="s">
        <v>69</v>
      </c>
      <c r="L108">
        <v>24.704606592655182</v>
      </c>
      <c r="M108" t="s">
        <v>84</v>
      </c>
      <c r="N108">
        <v>30.238716602325439</v>
      </c>
      <c r="O108" cm="1">
        <f t="array" ref="O108">SUM(IF(ISNUMBER(A108:N108),ROUNDDOWN(A108:N108,0),0))</f>
        <v>90</v>
      </c>
      <c r="P108">
        <f t="shared" si="1"/>
        <v>1</v>
      </c>
      <c r="Q108" cm="1">
        <f t="array" ref="Q108">SUM(IFERROR(SEARCH("Temps",A108:N108),0))</f>
        <v>0</v>
      </c>
    </row>
    <row r="109" spans="1:17" x14ac:dyDescent="0.25">
      <c r="A109" s="10" t="s">
        <v>221</v>
      </c>
      <c r="B109" t="s">
        <v>186</v>
      </c>
      <c r="C109" t="s">
        <v>81</v>
      </c>
      <c r="D109">
        <v>0.85696721076965332</v>
      </c>
      <c r="E109" t="s">
        <v>82</v>
      </c>
      <c r="F109">
        <v>6.816649854183197</v>
      </c>
      <c r="G109" t="s">
        <v>84</v>
      </c>
      <c r="H109">
        <v>12.213492274284363</v>
      </c>
      <c r="I109" t="s">
        <v>72</v>
      </c>
      <c r="J109">
        <v>18.649151384830475</v>
      </c>
      <c r="K109" t="s">
        <v>59</v>
      </c>
      <c r="L109">
        <v>24.148917675018311</v>
      </c>
      <c r="M109" t="s">
        <v>58</v>
      </c>
      <c r="N109">
        <v>30.032854735851288</v>
      </c>
      <c r="O109" cm="1">
        <f t="array" ref="O109">SUM(IF(ISNUMBER(A109:N109),ROUNDDOWN(A109:N109,0),0))</f>
        <v>90</v>
      </c>
      <c r="P109">
        <f t="shared" si="1"/>
        <v>1</v>
      </c>
      <c r="Q109" cm="1">
        <f t="array" ref="Q109">SUM(IFERROR(SEARCH("Temps",A109:N109),0))</f>
        <v>0</v>
      </c>
    </row>
    <row r="110" spans="1:17" x14ac:dyDescent="0.25">
      <c r="A110" s="10" t="s">
        <v>221</v>
      </c>
      <c r="B110" t="s">
        <v>187</v>
      </c>
      <c r="C110" t="s">
        <v>68</v>
      </c>
      <c r="D110">
        <v>0.66906970739364624</v>
      </c>
      <c r="E110" t="s">
        <v>64</v>
      </c>
      <c r="F110">
        <v>6.6603220701217651</v>
      </c>
      <c r="G110" t="s">
        <v>70</v>
      </c>
      <c r="H110">
        <v>12.308112680912018</v>
      </c>
      <c r="I110" t="s">
        <v>63</v>
      </c>
      <c r="J110">
        <v>18.888525485992432</v>
      </c>
      <c r="K110" t="s">
        <v>79</v>
      </c>
      <c r="L110">
        <v>24.270024955272675</v>
      </c>
      <c r="M110" t="s">
        <v>69</v>
      </c>
      <c r="N110">
        <v>30.096912503242493</v>
      </c>
      <c r="O110" cm="1">
        <f t="array" ref="O110">SUM(IF(ISNUMBER(A110:N110),ROUNDDOWN(A110:N110,0),0))</f>
        <v>90</v>
      </c>
      <c r="P110">
        <f t="shared" si="1"/>
        <v>1</v>
      </c>
      <c r="Q110" cm="1">
        <f t="array" ref="Q110">SUM(IFERROR(SEARCH("Temps",A110:N110),0))</f>
        <v>0</v>
      </c>
    </row>
    <row r="111" spans="1:17" x14ac:dyDescent="0.25">
      <c r="A111" s="10" t="s">
        <v>221</v>
      </c>
      <c r="B111" t="s">
        <v>188</v>
      </c>
      <c r="C111" t="s">
        <v>79</v>
      </c>
      <c r="D111">
        <v>0.46536719799041748</v>
      </c>
      <c r="E111" t="s">
        <v>72</v>
      </c>
      <c r="F111">
        <v>6.0682092308998108</v>
      </c>
      <c r="G111" t="s">
        <v>76</v>
      </c>
      <c r="H111">
        <v>12.047383785247803</v>
      </c>
      <c r="I111" t="s">
        <v>80</v>
      </c>
      <c r="J111">
        <v>18.331474959850311</v>
      </c>
      <c r="K111" t="s">
        <v>61</v>
      </c>
      <c r="L111">
        <v>24.482081532478333</v>
      </c>
      <c r="M111" t="s">
        <v>77</v>
      </c>
      <c r="N111">
        <v>30.752822697162628</v>
      </c>
      <c r="O111" cm="1">
        <f t="array" ref="O111">SUM(IF(ISNUMBER(A111:N111),ROUNDDOWN(A111:N111,0),0))</f>
        <v>90</v>
      </c>
      <c r="P111">
        <f t="shared" si="1"/>
        <v>1</v>
      </c>
      <c r="Q111" cm="1">
        <f t="array" ref="Q111">SUM(IFERROR(SEARCH("Temps",A111:N111),0))</f>
        <v>0</v>
      </c>
    </row>
    <row r="112" spans="1:17" x14ac:dyDescent="0.25">
      <c r="A112" s="10" t="s">
        <v>221</v>
      </c>
      <c r="B112" t="s">
        <v>189</v>
      </c>
      <c r="C112" t="s">
        <v>70</v>
      </c>
      <c r="D112">
        <v>0.56615978479385376</v>
      </c>
      <c r="E112" t="s">
        <v>66</v>
      </c>
      <c r="F112">
        <v>6.4653363227844238</v>
      </c>
      <c r="G112" t="s">
        <v>62</v>
      </c>
      <c r="H112">
        <v>12.447673499584198</v>
      </c>
      <c r="I112" t="s">
        <v>67</v>
      </c>
      <c r="J112">
        <v>18.456911206245422</v>
      </c>
      <c r="K112" t="s">
        <v>71</v>
      </c>
      <c r="L112">
        <v>24.307276546955109</v>
      </c>
      <c r="M112" t="s">
        <v>64</v>
      </c>
      <c r="N112">
        <v>30.678341627120972</v>
      </c>
      <c r="O112" cm="1">
        <f t="array" ref="O112">SUM(IF(ISNUMBER(A112:N112),ROUNDDOWN(A112:N112,0),0))</f>
        <v>90</v>
      </c>
      <c r="P112">
        <f t="shared" si="1"/>
        <v>1</v>
      </c>
      <c r="Q112" cm="1">
        <f t="array" ref="Q112">SUM(IFERROR(SEARCH("Temps",A112:N112),0))</f>
        <v>0</v>
      </c>
    </row>
    <row r="113" spans="1:17" x14ac:dyDescent="0.25">
      <c r="A113" s="10" t="s">
        <v>221</v>
      </c>
      <c r="B113" t="s">
        <v>190</v>
      </c>
      <c r="C113" t="s">
        <v>78</v>
      </c>
      <c r="D113">
        <v>0.23222684860229492</v>
      </c>
      <c r="E113" t="s">
        <v>69</v>
      </c>
      <c r="F113">
        <v>6.0990893244743347</v>
      </c>
      <c r="G113" t="s">
        <v>72</v>
      </c>
      <c r="H113">
        <v>12.329995274543762</v>
      </c>
      <c r="I113" t="s">
        <v>74</v>
      </c>
      <c r="J113">
        <v>18.905248463153839</v>
      </c>
      <c r="K113" t="s">
        <v>82</v>
      </c>
      <c r="L113">
        <v>24.88509726524353</v>
      </c>
      <c r="M113" t="s">
        <v>75</v>
      </c>
      <c r="N113">
        <v>30.909536302089691</v>
      </c>
      <c r="O113" cm="1">
        <f t="array" ref="O113">SUM(IF(ISNUMBER(A113:N113),ROUNDDOWN(A113:N113,0),0))</f>
        <v>90</v>
      </c>
      <c r="P113">
        <f t="shared" si="1"/>
        <v>1</v>
      </c>
      <c r="Q113" cm="1">
        <f t="array" ref="Q113">SUM(IFERROR(SEARCH("Temps",A113:N113),0))</f>
        <v>0</v>
      </c>
    </row>
    <row r="114" spans="1:17" x14ac:dyDescent="0.25">
      <c r="A114" s="10" t="s">
        <v>221</v>
      </c>
      <c r="B114" t="s">
        <v>191</v>
      </c>
      <c r="C114" t="s">
        <v>62</v>
      </c>
      <c r="D114">
        <v>1.6191184520721436E-2</v>
      </c>
      <c r="E114" t="s">
        <v>76</v>
      </c>
      <c r="F114">
        <v>6.6599274873733521</v>
      </c>
      <c r="G114" t="s">
        <v>65</v>
      </c>
      <c r="H114">
        <v>12.62095719575882</v>
      </c>
      <c r="I114" t="s">
        <v>79</v>
      </c>
      <c r="J114">
        <v>18.523798704147339</v>
      </c>
      <c r="K114" t="s">
        <v>81</v>
      </c>
      <c r="L114">
        <v>24.678917825222015</v>
      </c>
      <c r="M114" t="s">
        <v>75</v>
      </c>
      <c r="N114">
        <v>30.130197882652283</v>
      </c>
      <c r="O114" cm="1">
        <f t="array" ref="O114">SUM(IF(ISNUMBER(A114:N114),ROUNDDOWN(A114:N114,0),0))</f>
        <v>90</v>
      </c>
      <c r="P114">
        <f t="shared" si="1"/>
        <v>1</v>
      </c>
      <c r="Q114" cm="1">
        <f t="array" ref="Q114">SUM(IFERROR(SEARCH("Temps",A114:N114),0))</f>
        <v>0</v>
      </c>
    </row>
    <row r="115" spans="1:17" x14ac:dyDescent="0.25">
      <c r="A115" s="10" t="s">
        <v>221</v>
      </c>
      <c r="B115" t="s">
        <v>192</v>
      </c>
      <c r="C115" t="s">
        <v>68</v>
      </c>
      <c r="D115">
        <v>0.25530159473419189</v>
      </c>
      <c r="E115" t="s">
        <v>77</v>
      </c>
      <c r="F115">
        <v>6.77862149477005</v>
      </c>
      <c r="G115" t="s">
        <v>72</v>
      </c>
      <c r="H115">
        <v>12.371789693832397</v>
      </c>
      <c r="I115" t="s">
        <v>63</v>
      </c>
      <c r="J115">
        <v>18.46496194601059</v>
      </c>
      <c r="K115" t="s">
        <v>57</v>
      </c>
      <c r="L115">
        <v>24.65310800075531</v>
      </c>
      <c r="M115" t="s">
        <v>78</v>
      </c>
      <c r="N115">
        <v>30.912976324558258</v>
      </c>
      <c r="O115" cm="1">
        <f t="array" ref="O115">SUM(IF(ISNUMBER(A115:N115),ROUNDDOWN(A115:N115,0),0))</f>
        <v>90</v>
      </c>
      <c r="P115">
        <f t="shared" si="1"/>
        <v>1</v>
      </c>
      <c r="Q115" cm="1">
        <f t="array" ref="Q115">SUM(IFERROR(SEARCH("Temps",A115:N115),0))</f>
        <v>0</v>
      </c>
    </row>
    <row r="116" spans="1:17" x14ac:dyDescent="0.25">
      <c r="A116" s="10" t="s">
        <v>221</v>
      </c>
      <c r="B116" t="s">
        <v>193</v>
      </c>
      <c r="C116" t="s">
        <v>65</v>
      </c>
      <c r="D116">
        <v>0.95246011018753052</v>
      </c>
      <c r="E116" t="s">
        <v>82</v>
      </c>
      <c r="F116">
        <v>6.4564139842987061</v>
      </c>
      <c r="G116" t="s">
        <v>71</v>
      </c>
      <c r="H116">
        <v>12.935637414455414</v>
      </c>
      <c r="I116" t="s">
        <v>69</v>
      </c>
      <c r="J116">
        <v>18.188530325889587</v>
      </c>
      <c r="K116" t="s">
        <v>63</v>
      </c>
      <c r="L116">
        <v>24.851081907749176</v>
      </c>
      <c r="M116" t="s">
        <v>59</v>
      </c>
      <c r="N116">
        <v>30.667851448059082</v>
      </c>
      <c r="O116" cm="1">
        <f t="array" ref="O116">SUM(IF(ISNUMBER(A116:N116),ROUNDDOWN(A116:N116,0),0))</f>
        <v>90</v>
      </c>
      <c r="P116">
        <f t="shared" ref="P116:P151" si="2">COUNTA(_xlfn.UNIQUE(C116:M116,TRUE))/COUNTA($C$1:$M$1)</f>
        <v>1</v>
      </c>
      <c r="Q116" cm="1">
        <f t="array" ref="Q116">SUM(IFERROR(SEARCH("Temps",A116:N116),0))</f>
        <v>0</v>
      </c>
    </row>
    <row r="117" spans="1:17" x14ac:dyDescent="0.25">
      <c r="A117" s="10" t="s">
        <v>221</v>
      </c>
      <c r="B117" t="s">
        <v>194</v>
      </c>
      <c r="C117" t="s">
        <v>69</v>
      </c>
      <c r="D117">
        <v>5.5015325546264648E-2</v>
      </c>
      <c r="E117" t="s">
        <v>75</v>
      </c>
      <c r="F117">
        <v>6.008912980556488</v>
      </c>
      <c r="G117" t="s">
        <v>68</v>
      </c>
      <c r="H117">
        <v>12.732558608055115</v>
      </c>
      <c r="I117" t="s">
        <v>59</v>
      </c>
      <c r="J117">
        <v>18.564150869846344</v>
      </c>
      <c r="K117" t="s">
        <v>62</v>
      </c>
      <c r="L117">
        <v>24.333026885986328</v>
      </c>
      <c r="M117" t="s">
        <v>81</v>
      </c>
      <c r="N117">
        <v>30.78109472990036</v>
      </c>
      <c r="O117" cm="1">
        <f t="array" ref="O117">SUM(IF(ISNUMBER(A117:N117),ROUNDDOWN(A117:N117,0),0))</f>
        <v>90</v>
      </c>
      <c r="P117">
        <f t="shared" si="2"/>
        <v>1</v>
      </c>
      <c r="Q117" cm="1">
        <f t="array" ref="Q117">SUM(IFERROR(SEARCH("Temps",A117:N117),0))</f>
        <v>0</v>
      </c>
    </row>
    <row r="118" spans="1:17" x14ac:dyDescent="0.25">
      <c r="A118" s="10" t="s">
        <v>221</v>
      </c>
      <c r="B118" t="s">
        <v>195</v>
      </c>
      <c r="C118" t="s">
        <v>75</v>
      </c>
      <c r="D118">
        <v>0.85275739431381226</v>
      </c>
      <c r="E118" t="s">
        <v>62</v>
      </c>
      <c r="F118">
        <v>6.5312865972518921</v>
      </c>
      <c r="G118" t="s">
        <v>70</v>
      </c>
      <c r="H118">
        <v>12.063901960849762</v>
      </c>
      <c r="I118" t="s">
        <v>71</v>
      </c>
      <c r="J118">
        <v>18.235812187194824</v>
      </c>
      <c r="K118" t="s">
        <v>82</v>
      </c>
      <c r="L118">
        <v>24.347091853618622</v>
      </c>
      <c r="M118" t="s">
        <v>58</v>
      </c>
      <c r="N118">
        <v>30.245258927345276</v>
      </c>
      <c r="O118" cm="1">
        <f t="array" ref="O118">SUM(IF(ISNUMBER(A118:N118),ROUNDDOWN(A118:N118,0),0))</f>
        <v>90</v>
      </c>
      <c r="P118">
        <f t="shared" si="2"/>
        <v>1</v>
      </c>
      <c r="Q118" cm="1">
        <f t="array" ref="Q118">SUM(IFERROR(SEARCH("Temps",A118:N118),0))</f>
        <v>0</v>
      </c>
    </row>
    <row r="119" spans="1:17" x14ac:dyDescent="0.25">
      <c r="A119" s="10" t="s">
        <v>221</v>
      </c>
      <c r="B119" t="s">
        <v>196</v>
      </c>
      <c r="C119" t="s">
        <v>64</v>
      </c>
      <c r="D119">
        <v>8.0808043479919434E-2</v>
      </c>
      <c r="E119" t="s">
        <v>73</v>
      </c>
      <c r="F119">
        <v>6.6120539307594299</v>
      </c>
      <c r="G119" t="s">
        <v>72</v>
      </c>
      <c r="H119">
        <v>12.34105110168457</v>
      </c>
      <c r="I119" t="s">
        <v>82</v>
      </c>
      <c r="J119">
        <v>18.512759387493134</v>
      </c>
      <c r="K119" t="s">
        <v>65</v>
      </c>
      <c r="L119">
        <v>24.862697243690491</v>
      </c>
      <c r="M119" t="s">
        <v>79</v>
      </c>
      <c r="N119">
        <v>30.628584206104279</v>
      </c>
      <c r="O119" cm="1">
        <f t="array" ref="O119">SUM(IF(ISNUMBER(A119:N119),ROUNDDOWN(A119:N119,0),0))</f>
        <v>90</v>
      </c>
      <c r="P119">
        <f t="shared" si="2"/>
        <v>1</v>
      </c>
      <c r="Q119" cm="1">
        <f t="array" ref="Q119">SUM(IFERROR(SEARCH("Temps",A119:N119),0))</f>
        <v>0</v>
      </c>
    </row>
    <row r="120" spans="1:17" x14ac:dyDescent="0.25">
      <c r="A120" s="10" t="s">
        <v>221</v>
      </c>
      <c r="B120" t="s">
        <v>142</v>
      </c>
      <c r="O120" cm="1">
        <f t="array" ref="O120">SUM(IF(ISNUMBER(A120:N120),ROUNDDOWN(A120:N120,0),0))</f>
        <v>0</v>
      </c>
      <c r="P120">
        <f t="shared" si="2"/>
        <v>9.0909090909090912E-2</v>
      </c>
      <c r="Q120" cm="1">
        <f t="array" ref="Q120">SUM(IFERROR(SEARCH("Temps",A120:N120),0))</f>
        <v>0</v>
      </c>
    </row>
    <row r="121" spans="1:17" x14ac:dyDescent="0.25">
      <c r="A121" s="10" t="s">
        <v>221</v>
      </c>
      <c r="B121" t="s">
        <v>197</v>
      </c>
      <c r="C121" t="s">
        <v>61</v>
      </c>
      <c r="D121">
        <v>0.2682647705078125</v>
      </c>
      <c r="E121" t="s">
        <v>63</v>
      </c>
      <c r="F121">
        <v>6.314980685710907</v>
      </c>
      <c r="G121" t="s">
        <v>75</v>
      </c>
      <c r="H121">
        <v>12.57163393497467</v>
      </c>
      <c r="I121" t="s">
        <v>58</v>
      </c>
      <c r="J121">
        <v>18.05340987443924</v>
      </c>
      <c r="K121" t="s">
        <v>60</v>
      </c>
      <c r="L121">
        <v>24.823333978652954</v>
      </c>
      <c r="M121" t="s">
        <v>66</v>
      </c>
      <c r="N121">
        <v>30.065803945064545</v>
      </c>
      <c r="O121" cm="1">
        <f t="array" ref="O121">SUM(IF(ISNUMBER(A121:N121),ROUNDDOWN(A121:N121,0),0))</f>
        <v>90</v>
      </c>
      <c r="P121">
        <f t="shared" si="2"/>
        <v>1</v>
      </c>
      <c r="Q121" cm="1">
        <f t="array" ref="Q121">SUM(IFERROR(SEARCH("Temps",A121:N121),0))</f>
        <v>0</v>
      </c>
    </row>
    <row r="122" spans="1:17" x14ac:dyDescent="0.25">
      <c r="A122" s="10" t="s">
        <v>221</v>
      </c>
      <c r="B122" t="s">
        <v>198</v>
      </c>
      <c r="C122" t="s">
        <v>72</v>
      </c>
      <c r="D122">
        <v>0.9124719500541687</v>
      </c>
      <c r="E122" t="s">
        <v>82</v>
      </c>
      <c r="F122">
        <v>6.2803198099136353</v>
      </c>
      <c r="G122" t="s">
        <v>80</v>
      </c>
      <c r="H122">
        <v>12.248091995716095</v>
      </c>
      <c r="I122" t="s">
        <v>78</v>
      </c>
      <c r="J122">
        <v>18.554412126541138</v>
      </c>
      <c r="K122" t="s">
        <v>75</v>
      </c>
      <c r="L122">
        <v>24.845164716243744</v>
      </c>
      <c r="M122" t="s">
        <v>81</v>
      </c>
      <c r="N122">
        <v>30.499773859977722</v>
      </c>
      <c r="O122" cm="1">
        <f t="array" ref="O122">SUM(IF(ISNUMBER(A122:N122),ROUNDDOWN(A122:N122,0),0))</f>
        <v>90</v>
      </c>
      <c r="P122">
        <f t="shared" si="2"/>
        <v>1</v>
      </c>
      <c r="Q122" cm="1">
        <f t="array" ref="Q122">SUM(IFERROR(SEARCH("Temps",A122:N122),0))</f>
        <v>0</v>
      </c>
    </row>
    <row r="123" spans="1:17" x14ac:dyDescent="0.25">
      <c r="A123" s="10" t="s">
        <v>221</v>
      </c>
      <c r="B123" t="s">
        <v>199</v>
      </c>
      <c r="C123" t="s">
        <v>72</v>
      </c>
      <c r="D123">
        <v>5.3275704383850098E-2</v>
      </c>
      <c r="E123" t="s">
        <v>58</v>
      </c>
      <c r="F123">
        <v>6.6132453083992004</v>
      </c>
      <c r="G123" t="s">
        <v>61</v>
      </c>
      <c r="H123">
        <v>12.934232950210571</v>
      </c>
      <c r="I123" t="s">
        <v>82</v>
      </c>
      <c r="J123">
        <v>18.447828710079193</v>
      </c>
      <c r="K123" t="s">
        <v>65</v>
      </c>
      <c r="L123">
        <v>24.711496233940125</v>
      </c>
      <c r="M123" t="s">
        <v>57</v>
      </c>
      <c r="N123">
        <v>30.78911167383194</v>
      </c>
      <c r="O123" cm="1">
        <f t="array" ref="O123">SUM(IF(ISNUMBER(A123:N123),ROUNDDOWN(A123:N123,0),0))</f>
        <v>90</v>
      </c>
      <c r="P123">
        <f t="shared" si="2"/>
        <v>1</v>
      </c>
      <c r="Q123" cm="1">
        <f t="array" ref="Q123">SUM(IFERROR(SEARCH("Temps",A123:N123),0))</f>
        <v>0</v>
      </c>
    </row>
    <row r="124" spans="1:17" x14ac:dyDescent="0.25">
      <c r="A124" s="10" t="s">
        <v>221</v>
      </c>
      <c r="B124" t="s">
        <v>200</v>
      </c>
      <c r="C124" t="s">
        <v>64</v>
      </c>
      <c r="D124">
        <v>0.59808856248855591</v>
      </c>
      <c r="E124" t="s">
        <v>69</v>
      </c>
      <c r="F124">
        <v>6.3651401996612549</v>
      </c>
      <c r="G124" t="s">
        <v>71</v>
      </c>
      <c r="H124">
        <v>12.416764676570892</v>
      </c>
      <c r="I124" t="s">
        <v>76</v>
      </c>
      <c r="J124">
        <v>18.515808939933777</v>
      </c>
      <c r="K124" t="s">
        <v>74</v>
      </c>
      <c r="L124">
        <v>24.504530489444733</v>
      </c>
      <c r="M124" t="s">
        <v>72</v>
      </c>
      <c r="N124">
        <v>30.584855556488037</v>
      </c>
      <c r="O124" cm="1">
        <f t="array" ref="O124">SUM(IF(ISNUMBER(A124:N124),ROUNDDOWN(A124:N124,0),0))</f>
        <v>90</v>
      </c>
      <c r="P124">
        <f t="shared" si="2"/>
        <v>1</v>
      </c>
      <c r="Q124" cm="1">
        <f t="array" ref="Q124">SUM(IFERROR(SEARCH("Temps",A124:N124),0))</f>
        <v>0</v>
      </c>
    </row>
    <row r="125" spans="1:17" x14ac:dyDescent="0.25">
      <c r="A125" s="10" t="s">
        <v>221</v>
      </c>
      <c r="B125" s="3" t="s">
        <v>201</v>
      </c>
      <c r="C125" t="s">
        <v>62</v>
      </c>
      <c r="D125">
        <v>0.49947762489318848</v>
      </c>
      <c r="E125" t="s">
        <v>71</v>
      </c>
      <c r="F125">
        <v>6.5449413657188416</v>
      </c>
      <c r="G125" t="s">
        <v>69</v>
      </c>
      <c r="H125">
        <v>12.283805727958679</v>
      </c>
      <c r="I125" t="s">
        <v>70</v>
      </c>
      <c r="J125">
        <v>18.254678308963776</v>
      </c>
      <c r="K125" t="s">
        <v>75</v>
      </c>
      <c r="L125">
        <v>24.386841297149658</v>
      </c>
      <c r="M125" t="s">
        <v>76</v>
      </c>
      <c r="N125">
        <v>30.893851935863495</v>
      </c>
      <c r="O125" cm="1">
        <f t="array" ref="O125">SUM(IF(ISNUMBER(A125:N125),ROUNDDOWN(A125:N125,0),0))</f>
        <v>90</v>
      </c>
      <c r="P125">
        <f t="shared" si="2"/>
        <v>1</v>
      </c>
      <c r="Q125" cm="1">
        <f t="array" ref="Q125">SUM(IFERROR(SEARCH("Temps",A125:N125),0))</f>
        <v>0</v>
      </c>
    </row>
    <row r="126" spans="1:17" x14ac:dyDescent="0.25">
      <c r="A126" s="10" t="s">
        <v>221</v>
      </c>
      <c r="B126" t="s">
        <v>202</v>
      </c>
      <c r="C126" t="s">
        <v>63</v>
      </c>
      <c r="D126">
        <v>0.87532752752304077</v>
      </c>
      <c r="E126" t="s">
        <v>62</v>
      </c>
      <c r="F126">
        <v>6.6365803480148315</v>
      </c>
      <c r="G126" t="s">
        <v>61</v>
      </c>
      <c r="H126">
        <v>12.926273882389069</v>
      </c>
      <c r="I126" t="s">
        <v>72</v>
      </c>
      <c r="J126">
        <v>18.647140026092529</v>
      </c>
      <c r="K126" t="s">
        <v>81</v>
      </c>
      <c r="L126">
        <v>24.643168151378632</v>
      </c>
      <c r="M126" t="s">
        <v>64</v>
      </c>
      <c r="N126">
        <v>30.815678715705872</v>
      </c>
      <c r="O126" cm="1">
        <f t="array" ref="O126">SUM(IF(ISNUMBER(A126:N126),ROUNDDOWN(A126:N126,0),0))</f>
        <v>90</v>
      </c>
      <c r="P126">
        <f t="shared" si="2"/>
        <v>1</v>
      </c>
      <c r="Q126" cm="1">
        <f t="array" ref="Q126">SUM(IFERROR(SEARCH("Temps",A126:N126),0))</f>
        <v>0</v>
      </c>
    </row>
    <row r="127" spans="1:17" x14ac:dyDescent="0.25">
      <c r="A127" s="10" t="s">
        <v>221</v>
      </c>
      <c r="B127" t="s">
        <v>203</v>
      </c>
      <c r="C127" t="s">
        <v>71</v>
      </c>
      <c r="D127">
        <v>0.44522655010223389</v>
      </c>
      <c r="E127" t="s">
        <v>62</v>
      </c>
      <c r="F127">
        <v>6.6560359597206116</v>
      </c>
      <c r="G127" t="s">
        <v>67</v>
      </c>
      <c r="H127">
        <v>12.70559549331665</v>
      </c>
      <c r="I127" t="s">
        <v>69</v>
      </c>
      <c r="J127">
        <v>18.330045402050018</v>
      </c>
      <c r="K127" t="s">
        <v>70</v>
      </c>
      <c r="L127">
        <v>24.101909756660461</v>
      </c>
      <c r="M127" t="s">
        <v>68</v>
      </c>
      <c r="N127">
        <v>30.691250622272491</v>
      </c>
      <c r="O127" cm="1">
        <f t="array" ref="O127">SUM(IF(ISNUMBER(A127:N127),ROUNDDOWN(A127:N127,0),0))</f>
        <v>90</v>
      </c>
      <c r="P127">
        <f t="shared" si="2"/>
        <v>1</v>
      </c>
      <c r="Q127" cm="1">
        <f t="array" ref="Q127">SUM(IFERROR(SEARCH("Temps",A127:N127),0))</f>
        <v>0</v>
      </c>
    </row>
    <row r="128" spans="1:17" x14ac:dyDescent="0.25">
      <c r="A128" s="10" t="s">
        <v>221</v>
      </c>
      <c r="B128" t="s">
        <v>204</v>
      </c>
      <c r="C128" t="s">
        <v>80</v>
      </c>
      <c r="D128">
        <v>0.83068329095840454</v>
      </c>
      <c r="E128" t="s">
        <v>66</v>
      </c>
      <c r="F128">
        <v>6.1520514488220215</v>
      </c>
      <c r="G128" t="s">
        <v>75</v>
      </c>
      <c r="H128">
        <v>12.934952437877655</v>
      </c>
      <c r="I128" t="s">
        <v>72</v>
      </c>
      <c r="J128">
        <v>18.637957692146301</v>
      </c>
      <c r="K128" t="s">
        <v>69</v>
      </c>
      <c r="L128">
        <v>24.230018436908722</v>
      </c>
      <c r="M128" t="s">
        <v>71</v>
      </c>
      <c r="N128">
        <v>30.578878164291382</v>
      </c>
      <c r="O128" cm="1">
        <f t="array" ref="O128">SUM(IF(ISNUMBER(A128:N128),ROUNDDOWN(A128:N128,0),0))</f>
        <v>90</v>
      </c>
      <c r="P128">
        <f t="shared" si="2"/>
        <v>1</v>
      </c>
      <c r="Q128" cm="1">
        <f t="array" ref="Q128">SUM(IFERROR(SEARCH("Temps",A128:N128),0))</f>
        <v>0</v>
      </c>
    </row>
    <row r="129" spans="1:17" x14ac:dyDescent="0.25">
      <c r="A129" s="10" t="s">
        <v>221</v>
      </c>
      <c r="B129" t="s">
        <v>205</v>
      </c>
      <c r="C129" t="s">
        <v>72</v>
      </c>
      <c r="D129">
        <v>0.82635164260864258</v>
      </c>
      <c r="E129" t="s">
        <v>81</v>
      </c>
      <c r="F129">
        <v>6.6883580088615417</v>
      </c>
      <c r="G129" t="s">
        <v>77</v>
      </c>
      <c r="H129">
        <v>12.482416272163391</v>
      </c>
      <c r="I129" t="s">
        <v>75</v>
      </c>
      <c r="J129">
        <v>18.831835567951202</v>
      </c>
      <c r="K129" t="s">
        <v>78</v>
      </c>
      <c r="L129">
        <v>24.77019190788269</v>
      </c>
      <c r="M129" t="s">
        <v>70</v>
      </c>
      <c r="N129">
        <v>30.060465753078461</v>
      </c>
      <c r="O129" cm="1">
        <f t="array" ref="O129">SUM(IF(ISNUMBER(A129:N129),ROUNDDOWN(A129:N129,0),0))</f>
        <v>90</v>
      </c>
      <c r="P129">
        <f t="shared" si="2"/>
        <v>1</v>
      </c>
      <c r="Q129" cm="1">
        <f t="array" ref="Q129">SUM(IFERROR(SEARCH("Temps",A129:N129),0))</f>
        <v>0</v>
      </c>
    </row>
    <row r="130" spans="1:17" x14ac:dyDescent="0.25">
      <c r="A130" s="10" t="s">
        <v>221</v>
      </c>
      <c r="B130" t="s">
        <v>206</v>
      </c>
      <c r="C130" t="s">
        <v>71</v>
      </c>
      <c r="D130">
        <v>7.0730865001678467E-2</v>
      </c>
      <c r="E130" t="s">
        <v>67</v>
      </c>
      <c r="F130">
        <v>6.943879246711731</v>
      </c>
      <c r="G130" t="s">
        <v>62</v>
      </c>
      <c r="H130">
        <v>12.320920765399933</v>
      </c>
      <c r="I130" t="s">
        <v>69</v>
      </c>
      <c r="J130">
        <v>18.334857702255249</v>
      </c>
      <c r="K130" t="s">
        <v>70</v>
      </c>
      <c r="L130">
        <v>24.063672959804535</v>
      </c>
      <c r="M130" t="s">
        <v>72</v>
      </c>
      <c r="N130">
        <v>30.119792342185974</v>
      </c>
      <c r="O130" cm="1">
        <f t="array" ref="O130">SUM(IF(ISNUMBER(A130:N130),ROUNDDOWN(A130:N130,0),0))</f>
        <v>90</v>
      </c>
      <c r="P130">
        <f t="shared" si="2"/>
        <v>1</v>
      </c>
      <c r="Q130" cm="1">
        <f t="array" ref="Q130">SUM(IFERROR(SEARCH("Temps",A130:N130),0))</f>
        <v>0</v>
      </c>
    </row>
    <row r="131" spans="1:17" x14ac:dyDescent="0.25">
      <c r="A131" s="10" t="s">
        <v>221</v>
      </c>
      <c r="B131" t="s">
        <v>207</v>
      </c>
      <c r="C131" t="s">
        <v>67</v>
      </c>
      <c r="D131">
        <v>0.5809403657913208</v>
      </c>
      <c r="E131" t="s">
        <v>59</v>
      </c>
      <c r="F131">
        <v>6.7714927792549133</v>
      </c>
      <c r="G131" t="s">
        <v>83</v>
      </c>
      <c r="H131">
        <v>12.800219297409058</v>
      </c>
      <c r="I131" t="s">
        <v>60</v>
      </c>
      <c r="J131">
        <v>18.259324014186859</v>
      </c>
      <c r="K131" t="s">
        <v>84</v>
      </c>
      <c r="L131">
        <v>24.378725409507751</v>
      </c>
      <c r="M131" t="s">
        <v>77</v>
      </c>
      <c r="N131">
        <v>30.617044508457184</v>
      </c>
      <c r="O131" cm="1">
        <f t="array" ref="O131">SUM(IF(ISNUMBER(A131:N131),ROUNDDOWN(A131:N131,0),0))</f>
        <v>90</v>
      </c>
      <c r="P131">
        <f t="shared" si="2"/>
        <v>1</v>
      </c>
      <c r="Q131" cm="1">
        <f t="array" ref="Q131">SUM(IFERROR(SEARCH("Temps",A131:N131),0))</f>
        <v>0</v>
      </c>
    </row>
    <row r="132" spans="1:17" x14ac:dyDescent="0.25">
      <c r="A132" s="10" t="s">
        <v>221</v>
      </c>
      <c r="B132" t="s">
        <v>208</v>
      </c>
      <c r="C132" t="s">
        <v>64</v>
      </c>
      <c r="D132">
        <v>0.5077703595161438</v>
      </c>
      <c r="E132" t="s">
        <v>75</v>
      </c>
      <c r="F132">
        <v>6.9436204433441162</v>
      </c>
      <c r="G132" t="s">
        <v>70</v>
      </c>
      <c r="H132">
        <v>12.065387666225433</v>
      </c>
      <c r="I132" t="s">
        <v>62</v>
      </c>
      <c r="J132">
        <v>18.122826933860779</v>
      </c>
      <c r="K132" t="s">
        <v>63</v>
      </c>
      <c r="L132">
        <v>24.034581243991852</v>
      </c>
      <c r="M132" t="s">
        <v>61</v>
      </c>
      <c r="N132">
        <v>30.537092208862305</v>
      </c>
      <c r="O132" cm="1">
        <f t="array" ref="O132">SUM(IF(ISNUMBER(A132:N132),ROUNDDOWN(A132:N132,0),0))</f>
        <v>90</v>
      </c>
      <c r="P132">
        <f t="shared" si="2"/>
        <v>1</v>
      </c>
      <c r="Q132" cm="1">
        <f t="array" ref="Q132">SUM(IFERROR(SEARCH("Temps",A132:N132),0))</f>
        <v>0</v>
      </c>
    </row>
    <row r="133" spans="1:17" x14ac:dyDescent="0.25">
      <c r="A133" s="10" t="s">
        <v>221</v>
      </c>
      <c r="B133" t="s">
        <v>209</v>
      </c>
      <c r="C133" t="s">
        <v>63</v>
      </c>
      <c r="D133">
        <v>0.7924048900604248</v>
      </c>
      <c r="E133" t="s">
        <v>62</v>
      </c>
      <c r="F133">
        <v>6.1498326659202576</v>
      </c>
      <c r="G133" t="s">
        <v>70</v>
      </c>
      <c r="H133">
        <v>12.098190665245056</v>
      </c>
      <c r="I133" t="s">
        <v>72</v>
      </c>
      <c r="J133">
        <v>18.80911260843277</v>
      </c>
      <c r="K133" t="s">
        <v>61</v>
      </c>
      <c r="L133">
        <v>24.701474189758301</v>
      </c>
      <c r="M133" t="s">
        <v>81</v>
      </c>
      <c r="N133">
        <v>30.229036509990692</v>
      </c>
      <c r="O133" cm="1">
        <f t="array" ref="O133">SUM(IF(ISNUMBER(A133:N133),ROUNDDOWN(A133:N133,0),0))</f>
        <v>90</v>
      </c>
      <c r="P133">
        <f t="shared" si="2"/>
        <v>1</v>
      </c>
      <c r="Q133" cm="1">
        <f t="array" ref="Q133">SUM(IFERROR(SEARCH("Temps",A133:N133),0))</f>
        <v>0</v>
      </c>
    </row>
    <row r="134" spans="1:17" x14ac:dyDescent="0.25">
      <c r="A134" s="10" t="s">
        <v>221</v>
      </c>
      <c r="B134" t="s">
        <v>210</v>
      </c>
      <c r="C134" t="s">
        <v>71</v>
      </c>
      <c r="D134">
        <v>0.43062776327133179</v>
      </c>
      <c r="E134" t="s">
        <v>69</v>
      </c>
      <c r="F134">
        <v>6.3009103536605835</v>
      </c>
      <c r="G134" t="s">
        <v>61</v>
      </c>
      <c r="H134">
        <v>12.702357351779938</v>
      </c>
      <c r="I134" t="s">
        <v>62</v>
      </c>
      <c r="J134">
        <v>18.357372283935547</v>
      </c>
      <c r="K134" t="s">
        <v>68</v>
      </c>
      <c r="L134">
        <v>24.484914004802704</v>
      </c>
      <c r="M134" t="s">
        <v>73</v>
      </c>
      <c r="N134">
        <v>30.73444139957428</v>
      </c>
      <c r="O134" cm="1">
        <f t="array" ref="O134">SUM(IF(ISNUMBER(A134:N134),ROUNDDOWN(A134:N134,0),0))</f>
        <v>90</v>
      </c>
      <c r="P134">
        <f t="shared" si="2"/>
        <v>1</v>
      </c>
      <c r="Q134" cm="1">
        <f t="array" ref="Q134">SUM(IFERROR(SEARCH("Temps",A134:N134),0))</f>
        <v>0</v>
      </c>
    </row>
    <row r="135" spans="1:17" x14ac:dyDescent="0.25">
      <c r="A135" s="10" t="s">
        <v>221</v>
      </c>
      <c r="B135" t="s">
        <v>211</v>
      </c>
      <c r="C135" t="s">
        <v>75</v>
      </c>
      <c r="D135">
        <v>0.97707974910736084</v>
      </c>
      <c r="E135" t="s">
        <v>78</v>
      </c>
      <c r="F135">
        <v>6.7260342240333557</v>
      </c>
      <c r="G135" t="s">
        <v>80</v>
      </c>
      <c r="H135">
        <v>12.219630241394043</v>
      </c>
      <c r="I135" t="s">
        <v>76</v>
      </c>
      <c r="J135">
        <v>18.578743159770966</v>
      </c>
      <c r="K135" t="s">
        <v>72</v>
      </c>
      <c r="L135">
        <v>24.719738602638245</v>
      </c>
      <c r="M135" t="s">
        <v>58</v>
      </c>
      <c r="N135">
        <v>30.662013351917267</v>
      </c>
      <c r="O135" cm="1">
        <f t="array" ref="O135">SUM(IF(ISNUMBER(A135:N135),ROUNDDOWN(A135:N135,0),0))</f>
        <v>90</v>
      </c>
      <c r="P135">
        <f t="shared" si="2"/>
        <v>1</v>
      </c>
      <c r="Q135" cm="1">
        <f t="array" ref="Q135">SUM(IFERROR(SEARCH("Temps",A135:N135),0))</f>
        <v>0</v>
      </c>
    </row>
    <row r="136" spans="1:17" x14ac:dyDescent="0.25">
      <c r="A136" s="10" t="s">
        <v>221</v>
      </c>
      <c r="B136" t="s">
        <v>212</v>
      </c>
      <c r="C136" t="s">
        <v>83</v>
      </c>
      <c r="D136">
        <v>0.14186197519302368</v>
      </c>
      <c r="E136" t="s">
        <v>72</v>
      </c>
      <c r="F136">
        <v>6.2530918121337891</v>
      </c>
      <c r="G136" t="s">
        <v>77</v>
      </c>
      <c r="H136">
        <v>12.365992724895477</v>
      </c>
      <c r="I136" t="s">
        <v>64</v>
      </c>
      <c r="J136">
        <v>18.253680825233459</v>
      </c>
      <c r="K136" t="s">
        <v>60</v>
      </c>
      <c r="L136">
        <v>24.447332680225372</v>
      </c>
      <c r="M136" t="s">
        <v>84</v>
      </c>
      <c r="N136">
        <v>30.985437631607056</v>
      </c>
      <c r="O136" cm="1">
        <f t="array" ref="O136">SUM(IF(ISNUMBER(A136:N136),ROUNDDOWN(A136:N136,0),0))</f>
        <v>90</v>
      </c>
      <c r="P136">
        <f t="shared" si="2"/>
        <v>1</v>
      </c>
      <c r="Q136" cm="1">
        <f t="array" ref="Q136">SUM(IFERROR(SEARCH("Temps",A136:N136),0))</f>
        <v>0</v>
      </c>
    </row>
    <row r="137" spans="1:17" x14ac:dyDescent="0.25">
      <c r="A137" s="10" t="s">
        <v>221</v>
      </c>
      <c r="B137" t="s">
        <v>174</v>
      </c>
      <c r="O137" cm="1">
        <f t="array" ref="O137">SUM(IF(ISNUMBER(A137:N137),ROUNDDOWN(A137:N137,0),0))</f>
        <v>0</v>
      </c>
      <c r="P137">
        <f t="shared" si="2"/>
        <v>9.0909090909090912E-2</v>
      </c>
      <c r="Q137" cm="1">
        <f t="array" ref="Q137">SUM(IFERROR(SEARCH("Temps",A137:N137),0))</f>
        <v>0</v>
      </c>
    </row>
    <row r="138" spans="1:17" x14ac:dyDescent="0.25">
      <c r="A138" s="10" t="s">
        <v>221</v>
      </c>
      <c r="B138" t="s">
        <v>213</v>
      </c>
      <c r="C138" t="s">
        <v>64</v>
      </c>
      <c r="D138">
        <v>0.69262808561325073</v>
      </c>
      <c r="E138" t="s">
        <v>76</v>
      </c>
      <c r="F138">
        <v>6.9518753290176392</v>
      </c>
      <c r="G138" t="s">
        <v>69</v>
      </c>
      <c r="H138">
        <v>12.216884911060333</v>
      </c>
      <c r="I138" t="s">
        <v>71</v>
      </c>
      <c r="J138">
        <v>18.889061212539673</v>
      </c>
      <c r="K138" t="s">
        <v>80</v>
      </c>
      <c r="L138">
        <v>24.793915212154388</v>
      </c>
      <c r="M138" t="s">
        <v>70</v>
      </c>
      <c r="N138">
        <v>30.018085360527039</v>
      </c>
      <c r="O138" cm="1">
        <f t="array" ref="O138">SUM(IF(ISNUMBER(A138:N138),ROUNDDOWN(A138:N138,0),0))</f>
        <v>90</v>
      </c>
      <c r="P138">
        <f t="shared" si="2"/>
        <v>1</v>
      </c>
      <c r="Q138" cm="1">
        <f t="array" ref="Q138">SUM(IFERROR(SEARCH("Temps",A138:N138),0))</f>
        <v>0</v>
      </c>
    </row>
    <row r="139" spans="1:17" x14ac:dyDescent="0.25">
      <c r="A139" s="10" t="s">
        <v>221</v>
      </c>
      <c r="B139" t="s">
        <v>107</v>
      </c>
      <c r="O139" cm="1">
        <f t="array" ref="O139">SUM(IF(ISNUMBER(A139:N139),ROUNDDOWN(A139:N139,0),0))</f>
        <v>0</v>
      </c>
      <c r="P139">
        <f t="shared" si="2"/>
        <v>9.0909090909090912E-2</v>
      </c>
      <c r="Q139" cm="1">
        <f t="array" ref="Q139">SUM(IFERROR(SEARCH("Temps",A139:N139),0))</f>
        <v>0</v>
      </c>
    </row>
    <row r="140" spans="1:17" x14ac:dyDescent="0.25">
      <c r="A140" s="10" t="s">
        <v>221</v>
      </c>
      <c r="B140" t="s">
        <v>214</v>
      </c>
      <c r="C140" t="s">
        <v>82</v>
      </c>
      <c r="D140">
        <v>0.49644690752029419</v>
      </c>
      <c r="E140" t="s">
        <v>71</v>
      </c>
      <c r="F140">
        <v>6.90328049659729</v>
      </c>
      <c r="G140" t="s">
        <v>61</v>
      </c>
      <c r="H140">
        <v>12.278479039669037</v>
      </c>
      <c r="I140" t="s">
        <v>79</v>
      </c>
      <c r="J140">
        <v>18.224916338920593</v>
      </c>
      <c r="K140" t="s">
        <v>77</v>
      </c>
      <c r="L140">
        <v>24.576488077640533</v>
      </c>
      <c r="M140" t="s">
        <v>80</v>
      </c>
      <c r="N140">
        <v>30.775049686431885</v>
      </c>
      <c r="O140" cm="1">
        <f t="array" ref="O140">SUM(IF(ISNUMBER(A140:N140),ROUNDDOWN(A140:N140,0),0))</f>
        <v>90</v>
      </c>
      <c r="P140">
        <f t="shared" si="2"/>
        <v>1</v>
      </c>
      <c r="Q140" cm="1">
        <f t="array" ref="Q140">SUM(IFERROR(SEARCH("Temps",A140:N140),0))</f>
        <v>0</v>
      </c>
    </row>
    <row r="141" spans="1:17" x14ac:dyDescent="0.25">
      <c r="A141" s="10" t="s">
        <v>221</v>
      </c>
      <c r="B141" t="s">
        <v>215</v>
      </c>
      <c r="C141" t="s">
        <v>61</v>
      </c>
      <c r="D141">
        <v>0.98897290229797363</v>
      </c>
      <c r="E141" t="s">
        <v>70</v>
      </c>
      <c r="F141">
        <v>6.1893095374107361</v>
      </c>
      <c r="G141" t="s">
        <v>71</v>
      </c>
      <c r="H141">
        <v>12.484795451164246</v>
      </c>
      <c r="I141" t="s">
        <v>69</v>
      </c>
      <c r="J141">
        <v>18.081457674503326</v>
      </c>
      <c r="K141" t="s">
        <v>67</v>
      </c>
      <c r="L141">
        <v>24.371163845062256</v>
      </c>
      <c r="M141" t="s">
        <v>63</v>
      </c>
      <c r="N141">
        <v>30.535183608531952</v>
      </c>
      <c r="O141" cm="1">
        <f t="array" ref="O141">SUM(IF(ISNUMBER(A141:N141),ROUNDDOWN(A141:N141,0),0))</f>
        <v>90</v>
      </c>
      <c r="P141">
        <f t="shared" si="2"/>
        <v>1</v>
      </c>
      <c r="Q141" cm="1">
        <f t="array" ref="Q141">SUM(IFERROR(SEARCH("Temps",A141:N141),0))</f>
        <v>0</v>
      </c>
    </row>
    <row r="142" spans="1:17" x14ac:dyDescent="0.25">
      <c r="A142" s="10" t="s">
        <v>221</v>
      </c>
      <c r="B142" t="s">
        <v>216</v>
      </c>
      <c r="C142" t="s">
        <v>64</v>
      </c>
      <c r="D142">
        <v>0.8531307578086853</v>
      </c>
      <c r="E142" t="s">
        <v>76</v>
      </c>
      <c r="F142">
        <v>6.9271086454391479</v>
      </c>
      <c r="G142" t="s">
        <v>58</v>
      </c>
      <c r="H142">
        <v>12.964906275272369</v>
      </c>
      <c r="I142" t="s">
        <v>69</v>
      </c>
      <c r="J142">
        <v>18.304497241973877</v>
      </c>
      <c r="K142" t="s">
        <v>73</v>
      </c>
      <c r="L142">
        <v>24.089614570140839</v>
      </c>
      <c r="M142" t="s">
        <v>60</v>
      </c>
      <c r="N142">
        <v>30.2559415102005</v>
      </c>
      <c r="O142" cm="1">
        <f t="array" ref="O142">SUM(IF(ISNUMBER(A142:N142),ROUNDDOWN(A142:N142,0),0))</f>
        <v>90</v>
      </c>
      <c r="P142">
        <f t="shared" si="2"/>
        <v>1</v>
      </c>
      <c r="Q142" cm="1">
        <f t="array" ref="Q142">SUM(IFERROR(SEARCH("Temps",A142:N142),0))</f>
        <v>0</v>
      </c>
    </row>
    <row r="143" spans="1:17" x14ac:dyDescent="0.25">
      <c r="A143" s="10" t="s">
        <v>221</v>
      </c>
      <c r="B143" t="s">
        <v>217</v>
      </c>
      <c r="C143" t="s">
        <v>60</v>
      </c>
      <c r="D143">
        <v>0.17294967174530029</v>
      </c>
      <c r="E143" t="s">
        <v>57</v>
      </c>
      <c r="F143">
        <v>6.1135526299476624</v>
      </c>
      <c r="G143" t="s">
        <v>78</v>
      </c>
      <c r="H143">
        <v>12.664893627166748</v>
      </c>
      <c r="I143" t="s">
        <v>83</v>
      </c>
      <c r="J143">
        <v>18.944887816905975</v>
      </c>
      <c r="K143" t="s">
        <v>77</v>
      </c>
      <c r="L143">
        <v>24.56432831287384</v>
      </c>
      <c r="M143" t="s">
        <v>65</v>
      </c>
      <c r="N143">
        <v>30.277688801288605</v>
      </c>
      <c r="O143" cm="1">
        <f t="array" ref="O143">SUM(IF(ISNUMBER(A143:N143),ROUNDDOWN(A143:N143,0),0))</f>
        <v>90</v>
      </c>
      <c r="P143">
        <f t="shared" si="2"/>
        <v>1</v>
      </c>
      <c r="Q143" cm="1">
        <f t="array" ref="Q143">SUM(IFERROR(SEARCH("Temps",A143:N143),0))</f>
        <v>0</v>
      </c>
    </row>
    <row r="144" spans="1:17" x14ac:dyDescent="0.25">
      <c r="A144" s="10" t="s">
        <v>221</v>
      </c>
      <c r="B144" t="s">
        <v>218</v>
      </c>
      <c r="C144" t="s">
        <v>74</v>
      </c>
      <c r="D144">
        <v>0.66411548852920532</v>
      </c>
      <c r="E144" t="s">
        <v>60</v>
      </c>
      <c r="F144">
        <v>6.7921967506408691</v>
      </c>
      <c r="G144" t="s">
        <v>59</v>
      </c>
      <c r="H144">
        <v>12.831472098827362</v>
      </c>
      <c r="I144" t="s">
        <v>57</v>
      </c>
      <c r="J144">
        <v>18.03268826007843</v>
      </c>
      <c r="K144" t="s">
        <v>61</v>
      </c>
      <c r="L144">
        <v>24.437489330768585</v>
      </c>
      <c r="M144" t="s">
        <v>71</v>
      </c>
      <c r="N144">
        <v>30.097883939743042</v>
      </c>
      <c r="O144" cm="1">
        <f t="array" ref="O144">SUM(IF(ISNUMBER(A144:N144),ROUNDDOWN(A144:N144,0),0))</f>
        <v>90</v>
      </c>
      <c r="P144">
        <f t="shared" si="2"/>
        <v>1</v>
      </c>
      <c r="Q144" cm="1">
        <f t="array" ref="Q144">SUM(IFERROR(SEARCH("Temps",A144:N144),0))</f>
        <v>0</v>
      </c>
    </row>
    <row r="145" spans="1:17" x14ac:dyDescent="0.25">
      <c r="A145" s="10" t="s">
        <v>221</v>
      </c>
      <c r="B145" t="s">
        <v>219</v>
      </c>
      <c r="C145" t="s">
        <v>66</v>
      </c>
      <c r="D145">
        <v>0.27625036239624023</v>
      </c>
      <c r="E145" t="s">
        <v>80</v>
      </c>
      <c r="F145">
        <v>6.7298361659049988</v>
      </c>
      <c r="G145" t="s">
        <v>60</v>
      </c>
      <c r="H145">
        <v>12.46961510181427</v>
      </c>
      <c r="I145" t="s">
        <v>75</v>
      </c>
      <c r="J145">
        <v>18.929870426654816</v>
      </c>
      <c r="K145" t="s">
        <v>83</v>
      </c>
      <c r="L145">
        <v>24.363599538803101</v>
      </c>
      <c r="M145" t="s">
        <v>63</v>
      </c>
      <c r="N145">
        <v>30.66848748922348</v>
      </c>
      <c r="O145" cm="1">
        <f t="array" ref="O145">SUM(IF(ISNUMBER(A145:N145),ROUNDDOWN(A145:N145,0),0))</f>
        <v>90</v>
      </c>
      <c r="P145">
        <f t="shared" si="2"/>
        <v>1</v>
      </c>
      <c r="Q145" cm="1">
        <f t="array" ref="Q145">SUM(IFERROR(SEARCH("Temps",A145:N145),0))</f>
        <v>0</v>
      </c>
    </row>
    <row r="146" spans="1:17" x14ac:dyDescent="0.25">
      <c r="A146" s="10" t="s">
        <v>221</v>
      </c>
      <c r="B146" t="s">
        <v>220</v>
      </c>
      <c r="C146" t="s">
        <v>65</v>
      </c>
      <c r="D146">
        <v>0.8704487681388855</v>
      </c>
      <c r="E146" t="s">
        <v>73</v>
      </c>
      <c r="F146">
        <v>6.9337025880813599</v>
      </c>
      <c r="G146" t="s">
        <v>62</v>
      </c>
      <c r="H146">
        <v>12.329050838947296</v>
      </c>
      <c r="I146" t="s">
        <v>70</v>
      </c>
      <c r="J146">
        <v>18.194073438644409</v>
      </c>
      <c r="K146" t="s">
        <v>68</v>
      </c>
      <c r="L146">
        <v>24.635989129543304</v>
      </c>
      <c r="M146" t="s">
        <v>59</v>
      </c>
      <c r="N146">
        <v>30.800609946250916</v>
      </c>
      <c r="O146" cm="1">
        <f t="array" ref="O146">SUM(IF(ISNUMBER(A146:N146),ROUNDDOWN(A146:N146,0),0))</f>
        <v>90</v>
      </c>
      <c r="P146">
        <f t="shared" si="2"/>
        <v>1</v>
      </c>
      <c r="Q146" cm="1">
        <f t="array" ref="Q146">SUM(IFERROR(SEARCH("Temps",A146:N146),0))</f>
        <v>0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0333B-E2C2-4B49-BBF8-1D72D51E387C}">
  <sheetPr codeName="Sheet3"/>
  <dimension ref="A1:M145"/>
  <sheetViews>
    <sheetView topLeftCell="A116" workbookViewId="0">
      <selection activeCell="Q135" sqref="Q135"/>
    </sheetView>
  </sheetViews>
  <sheetFormatPr defaultRowHeight="15.75" x14ac:dyDescent="0.25"/>
  <sheetData>
    <row r="1" spans="1:13" x14ac:dyDescent="0.25">
      <c r="A1" s="6" t="s">
        <v>85</v>
      </c>
      <c r="B1" s="7">
        <v>1</v>
      </c>
      <c r="C1" s="7">
        <v>25</v>
      </c>
      <c r="D1" s="7">
        <v>20</v>
      </c>
      <c r="E1" s="7">
        <v>15</v>
      </c>
      <c r="F1" s="7">
        <v>21</v>
      </c>
      <c r="G1" s="7">
        <v>24</v>
      </c>
      <c r="H1" t="str" cm="1">
        <f t="array" ref="H1:M145">IFERROR(INDEX(BDD!$B$3:$B$31,$B$1:$G$145),"---")</f>
        <v>Voirie</v>
      </c>
      <c r="I1" t="str">
        <v>Métier de l'animation</v>
      </c>
      <c r="J1" t="str">
        <v>Adjudant</v>
      </c>
      <c r="K1" t="str">
        <v>Etudiante en médecine (5ème année)</v>
      </c>
      <c r="L1" t="str">
        <v>Directrice Artistique</v>
      </c>
      <c r="M1" t="str">
        <v>Adjointe de Direction</v>
      </c>
    </row>
    <row r="2" spans="1:13" x14ac:dyDescent="0.25">
      <c r="A2" s="6" t="s">
        <v>86</v>
      </c>
      <c r="B2" s="7">
        <v>1</v>
      </c>
      <c r="C2" s="7">
        <v>25</v>
      </c>
      <c r="D2" s="7">
        <v>20</v>
      </c>
      <c r="E2" s="7">
        <v>14</v>
      </c>
      <c r="F2" s="7">
        <v>17</v>
      </c>
      <c r="G2" s="7">
        <v>3</v>
      </c>
      <c r="H2" t="str">
        <v>Voirie</v>
      </c>
      <c r="I2" t="str">
        <v>Métier de l'animation</v>
      </c>
      <c r="J2" t="str">
        <v>Adjudant</v>
      </c>
      <c r="K2" t="str">
        <v>Cuisinier</v>
      </c>
      <c r="L2" t="str">
        <v>électricité</v>
      </c>
      <c r="M2" t="str">
        <v>Installation thermique</v>
      </c>
    </row>
    <row r="3" spans="1:13" x14ac:dyDescent="0.25">
      <c r="A3" s="6" t="s">
        <v>87</v>
      </c>
      <c r="B3" s="7">
        <v>27</v>
      </c>
      <c r="C3" s="7">
        <v>20</v>
      </c>
      <c r="D3" s="7">
        <v>11</v>
      </c>
      <c r="E3" s="7">
        <v>1</v>
      </c>
      <c r="F3" s="7">
        <v>8</v>
      </c>
      <c r="G3" s="7">
        <v>6</v>
      </c>
      <c r="H3" t="str">
        <v>Horticulture</v>
      </c>
      <c r="I3" t="str">
        <v>Adjudant</v>
      </c>
      <c r="J3" t="str">
        <v>Responsable Auto Ecole</v>
      </c>
      <c r="K3" t="str">
        <v>Voirie</v>
      </c>
      <c r="L3" t="str">
        <v>Police nationale</v>
      </c>
      <c r="M3" t="str">
        <v>Infirmière</v>
      </c>
    </row>
    <row r="4" spans="1:13" x14ac:dyDescent="0.25">
      <c r="A4" s="6" t="s">
        <v>88</v>
      </c>
      <c r="B4" s="7">
        <v>25</v>
      </c>
      <c r="C4" s="7">
        <v>28</v>
      </c>
      <c r="D4" s="7">
        <v>21</v>
      </c>
      <c r="E4" s="7">
        <v>10</v>
      </c>
      <c r="F4" s="7">
        <v>16</v>
      </c>
      <c r="G4" s="7">
        <v>12</v>
      </c>
      <c r="H4" t="str">
        <v>Métier de l'animation</v>
      </c>
      <c r="I4" t="str">
        <v>Responsable animation culturelle</v>
      </c>
      <c r="J4" t="str">
        <v>Directrice Artistique</v>
      </c>
      <c r="K4" t="str">
        <v>Déco. Évènements (Fleuriste Free Lance)</v>
      </c>
      <c r="L4" t="str">
        <v>Graphisme</v>
      </c>
      <c r="M4" t="str">
        <v>Responsable bibliothèque</v>
      </c>
    </row>
    <row r="5" spans="1:13" x14ac:dyDescent="0.25">
      <c r="A5" s="6" t="s">
        <v>89</v>
      </c>
      <c r="B5" s="7">
        <v>1</v>
      </c>
      <c r="C5" s="7">
        <v>2</v>
      </c>
      <c r="D5" s="7">
        <v>13</v>
      </c>
      <c r="E5" s="7">
        <v>8</v>
      </c>
      <c r="F5" s="7">
        <v>20</v>
      </c>
      <c r="G5" s="7">
        <v>6</v>
      </c>
      <c r="H5" t="str">
        <v>Voirie</v>
      </c>
      <c r="I5" t="str">
        <v>Mécanique poids lourds et auto</v>
      </c>
      <c r="J5" t="str">
        <v>Agent immobilier</v>
      </c>
      <c r="K5" t="str">
        <v>Police nationale</v>
      </c>
      <c r="L5" t="str">
        <v>Adjudant</v>
      </c>
      <c r="M5" t="str">
        <v>Infirmière</v>
      </c>
    </row>
    <row r="6" spans="1:13" x14ac:dyDescent="0.25">
      <c r="A6" s="6" t="s">
        <v>90</v>
      </c>
      <c r="B6" s="7">
        <v>27</v>
      </c>
      <c r="C6" s="7">
        <v>10</v>
      </c>
      <c r="D6" s="7">
        <v>14</v>
      </c>
      <c r="E6" s="7">
        <v>1</v>
      </c>
      <c r="F6" s="7">
        <v>2</v>
      </c>
      <c r="G6" s="7">
        <v>6</v>
      </c>
      <c r="H6" t="str">
        <v>Horticulture</v>
      </c>
      <c r="I6" t="str">
        <v>Déco. Évènements (Fleuriste Free Lance)</v>
      </c>
      <c r="J6" t="str">
        <v>Cuisinier</v>
      </c>
      <c r="K6" t="str">
        <v>Voirie</v>
      </c>
      <c r="L6" t="str">
        <v>Mécanique poids lourds et auto</v>
      </c>
      <c r="M6" t="str">
        <v>Infirmière</v>
      </c>
    </row>
    <row r="7" spans="1:13" x14ac:dyDescent="0.25">
      <c r="A7" s="6" t="s">
        <v>91</v>
      </c>
      <c r="B7" s="7">
        <v>17</v>
      </c>
      <c r="C7" s="7">
        <v>21</v>
      </c>
      <c r="D7" s="7">
        <v>13</v>
      </c>
      <c r="E7" s="7">
        <v>4</v>
      </c>
      <c r="F7" s="7">
        <v>20</v>
      </c>
      <c r="G7" s="7">
        <v>14</v>
      </c>
      <c r="H7" t="str">
        <v>électricité</v>
      </c>
      <c r="I7" t="str">
        <v>Directrice Artistique</v>
      </c>
      <c r="J7" t="str">
        <v>Agent immobilier</v>
      </c>
      <c r="K7" t="str">
        <v>Manager Service Machinerie</v>
      </c>
      <c r="L7" t="str">
        <v>Adjudant</v>
      </c>
      <c r="M7" t="str">
        <v>Cuisinier</v>
      </c>
    </row>
    <row r="8" spans="1:13" x14ac:dyDescent="0.25">
      <c r="A8" s="6" t="s">
        <v>92</v>
      </c>
      <c r="B8" s="7">
        <v>2</v>
      </c>
      <c r="C8" s="7">
        <v>5</v>
      </c>
      <c r="D8" s="7">
        <v>16</v>
      </c>
      <c r="E8" s="7">
        <v>7</v>
      </c>
      <c r="F8" s="7">
        <v>1</v>
      </c>
      <c r="G8" s="7">
        <v>25</v>
      </c>
      <c r="H8" t="str">
        <v>Mécanique poids lourds et auto</v>
      </c>
      <c r="I8" t="str">
        <v>Manager Audio</v>
      </c>
      <c r="J8" t="str">
        <v>Graphisme</v>
      </c>
      <c r="K8" t="str">
        <v>Prof d'EPS</v>
      </c>
      <c r="L8" t="str">
        <v>Voirie</v>
      </c>
      <c r="M8" t="str">
        <v>Métier de l'animation</v>
      </c>
    </row>
    <row r="9" spans="1:13" x14ac:dyDescent="0.25">
      <c r="A9" s="6" t="s">
        <v>93</v>
      </c>
      <c r="B9" s="7">
        <v>2</v>
      </c>
      <c r="C9" s="7">
        <v>1</v>
      </c>
      <c r="D9" s="7">
        <v>8</v>
      </c>
      <c r="E9" s="7">
        <v>20</v>
      </c>
      <c r="F9" s="7">
        <v>22</v>
      </c>
      <c r="G9" s="7">
        <v>11</v>
      </c>
      <c r="H9" t="str">
        <v>Mécanique poids lourds et auto</v>
      </c>
      <c r="I9" t="str">
        <v>Voirie</v>
      </c>
      <c r="J9" t="str">
        <v>Police nationale</v>
      </c>
      <c r="K9" t="str">
        <v>Adjudant</v>
      </c>
      <c r="L9" t="str">
        <v>Direction operérationnelle</v>
      </c>
      <c r="M9" t="str">
        <v>Responsable Auto Ecole</v>
      </c>
    </row>
    <row r="10" spans="1:13" x14ac:dyDescent="0.25">
      <c r="A10" s="6" t="s">
        <v>94</v>
      </c>
      <c r="B10" s="7">
        <v>26</v>
      </c>
      <c r="C10" s="7">
        <v>10</v>
      </c>
      <c r="D10" s="7">
        <v>8</v>
      </c>
      <c r="E10" s="7">
        <v>25</v>
      </c>
      <c r="F10" s="7">
        <v>20</v>
      </c>
      <c r="G10" s="7">
        <v>16</v>
      </c>
      <c r="H10" t="str">
        <v>Ingénieur informatique</v>
      </c>
      <c r="I10" t="str">
        <v>Déco. Évènements (Fleuriste Free Lance)</v>
      </c>
      <c r="J10" t="str">
        <v>Police nationale</v>
      </c>
      <c r="K10" t="str">
        <v>Métier de l'animation</v>
      </c>
      <c r="L10" t="str">
        <v>Adjudant</v>
      </c>
      <c r="M10" t="str">
        <v>Graphisme</v>
      </c>
    </row>
    <row r="11" spans="1:13" x14ac:dyDescent="0.25">
      <c r="A11" s="6" t="s">
        <v>95</v>
      </c>
      <c r="B11" s="7">
        <v>17</v>
      </c>
      <c r="C11" s="7">
        <v>21</v>
      </c>
      <c r="D11" s="7">
        <v>13</v>
      </c>
      <c r="E11" s="7">
        <v>4</v>
      </c>
      <c r="F11" s="7">
        <v>20</v>
      </c>
      <c r="G11" s="7">
        <v>14</v>
      </c>
      <c r="H11" t="str">
        <v>électricité</v>
      </c>
      <c r="I11" t="str">
        <v>Directrice Artistique</v>
      </c>
      <c r="J11" t="str">
        <v>Agent immobilier</v>
      </c>
      <c r="K11" t="str">
        <v>Manager Service Machinerie</v>
      </c>
      <c r="L11" t="str">
        <v>Adjudant</v>
      </c>
      <c r="M11" t="str">
        <v>Cuisinier</v>
      </c>
    </row>
    <row r="12" spans="1:13" x14ac:dyDescent="0.25">
      <c r="A12" s="6" t="s">
        <v>96</v>
      </c>
      <c r="B12" s="7">
        <v>20</v>
      </c>
      <c r="C12" s="7">
        <v>11</v>
      </c>
      <c r="D12" s="7">
        <v>1</v>
      </c>
      <c r="E12" s="7">
        <v>15</v>
      </c>
      <c r="F12" s="7">
        <v>16</v>
      </c>
      <c r="G12" s="7">
        <v>14</v>
      </c>
      <c r="H12" t="str">
        <v>Adjudant</v>
      </c>
      <c r="I12" t="str">
        <v>Responsable Auto Ecole</v>
      </c>
      <c r="J12" t="str">
        <v>Voirie</v>
      </c>
      <c r="K12" t="str">
        <v>Etudiante en médecine (5ème année)</v>
      </c>
      <c r="L12" t="str">
        <v>Graphisme</v>
      </c>
      <c r="M12" t="str">
        <v>Cuisinier</v>
      </c>
    </row>
    <row r="13" spans="1:13" x14ac:dyDescent="0.25">
      <c r="A13" s="6" t="s">
        <v>97</v>
      </c>
      <c r="B13" s="7">
        <v>14</v>
      </c>
      <c r="C13" s="7">
        <v>19</v>
      </c>
      <c r="D13" s="7">
        <v>13</v>
      </c>
      <c r="E13" s="7">
        <v>20</v>
      </c>
      <c r="F13" s="7">
        <v>8</v>
      </c>
      <c r="G13" s="7">
        <v>24</v>
      </c>
      <c r="H13" t="str">
        <v>Cuisinier</v>
      </c>
      <c r="I13" t="str">
        <v>Secrétariat/gestion</v>
      </c>
      <c r="J13" t="str">
        <v>Agent immobilier</v>
      </c>
      <c r="K13" t="str">
        <v>Adjudant</v>
      </c>
      <c r="L13" t="str">
        <v>Police nationale</v>
      </c>
      <c r="M13" t="str">
        <v>Adjointe de Direction</v>
      </c>
    </row>
    <row r="14" spans="1:13" x14ac:dyDescent="0.25">
      <c r="A14" s="6" t="s">
        <v>98</v>
      </c>
      <c r="B14" s="7">
        <v>26</v>
      </c>
      <c r="C14" s="7">
        <v>21</v>
      </c>
      <c r="D14" s="7">
        <v>6</v>
      </c>
      <c r="E14" s="7">
        <v>8</v>
      </c>
      <c r="F14" s="7">
        <v>14</v>
      </c>
      <c r="G14" s="7">
        <v>15</v>
      </c>
      <c r="H14" t="str">
        <v>Ingénieur informatique</v>
      </c>
      <c r="I14" t="str">
        <v>Directrice Artistique</v>
      </c>
      <c r="J14" t="str">
        <v>Infirmière</v>
      </c>
      <c r="K14" t="str">
        <v>Police nationale</v>
      </c>
      <c r="L14" t="str">
        <v>Cuisinier</v>
      </c>
      <c r="M14" t="str">
        <v>Etudiante en médecine (5ème année)</v>
      </c>
    </row>
    <row r="15" spans="1:13" x14ac:dyDescent="0.25">
      <c r="A15" s="6" t="s">
        <v>99</v>
      </c>
      <c r="B15" s="7">
        <v>6</v>
      </c>
      <c r="C15" s="7">
        <v>8</v>
      </c>
      <c r="D15" s="7">
        <v>14</v>
      </c>
      <c r="E15" s="7">
        <v>20</v>
      </c>
      <c r="F15" s="7">
        <v>26</v>
      </c>
      <c r="G15" s="7">
        <v>18</v>
      </c>
      <c r="H15" t="str">
        <v>Infirmière</v>
      </c>
      <c r="I15" t="str">
        <v>Police nationale</v>
      </c>
      <c r="J15" t="str">
        <v>Cuisinier</v>
      </c>
      <c r="K15" t="str">
        <v>Adjudant</v>
      </c>
      <c r="L15" t="str">
        <v>Ingénieur informatique</v>
      </c>
      <c r="M15" t="str">
        <v>Electricien de maintenance</v>
      </c>
    </row>
    <row r="16" spans="1:13" x14ac:dyDescent="0.25">
      <c r="A16" s="6" t="s">
        <v>100</v>
      </c>
      <c r="B16" s="7">
        <v>14</v>
      </c>
      <c r="C16" s="7">
        <v>16</v>
      </c>
      <c r="D16" s="7">
        <v>8</v>
      </c>
      <c r="E16" s="7">
        <v>20</v>
      </c>
      <c r="F16" s="7">
        <v>7</v>
      </c>
      <c r="G16" s="7">
        <v>2</v>
      </c>
      <c r="H16" t="str">
        <v>Cuisinier</v>
      </c>
      <c r="I16" t="str">
        <v>Graphisme</v>
      </c>
      <c r="J16" t="str">
        <v>Police nationale</v>
      </c>
      <c r="K16" t="str">
        <v>Adjudant</v>
      </c>
      <c r="L16" t="str">
        <v>Prof d'EPS</v>
      </c>
      <c r="M16" t="str">
        <v>Mécanique poids lourds et auto</v>
      </c>
    </row>
    <row r="17" spans="1:13" x14ac:dyDescent="0.25">
      <c r="A17" s="6" t="s">
        <v>101</v>
      </c>
      <c r="B17" s="7">
        <v>18</v>
      </c>
      <c r="C17" s="7">
        <v>16</v>
      </c>
      <c r="D17" s="7">
        <v>22</v>
      </c>
      <c r="E17" s="7">
        <v>19</v>
      </c>
      <c r="F17" s="7">
        <v>3</v>
      </c>
      <c r="G17" s="7">
        <v>11</v>
      </c>
      <c r="H17" t="str">
        <v>Electricien de maintenance</v>
      </c>
      <c r="I17" t="str">
        <v>Graphisme</v>
      </c>
      <c r="J17" t="str">
        <v>Direction operérationnelle</v>
      </c>
      <c r="K17" t="str">
        <v>Secrétariat/gestion</v>
      </c>
      <c r="L17" t="str">
        <v>Installation thermique</v>
      </c>
      <c r="M17" t="str">
        <v>Responsable Auto Ecole</v>
      </c>
    </row>
    <row r="18" spans="1:13" x14ac:dyDescent="0.25">
      <c r="A18" s="6" t="s">
        <v>102</v>
      </c>
      <c r="B18" s="7">
        <v>8</v>
      </c>
      <c r="C18" s="7">
        <v>14</v>
      </c>
      <c r="D18" s="7">
        <v>20</v>
      </c>
      <c r="E18" s="7">
        <v>6</v>
      </c>
      <c r="F18" s="7">
        <v>26</v>
      </c>
      <c r="G18" s="7">
        <v>18</v>
      </c>
      <c r="H18" t="str">
        <v>Police nationale</v>
      </c>
      <c r="I18" t="str">
        <v>Cuisinier</v>
      </c>
      <c r="J18" t="str">
        <v>Adjudant</v>
      </c>
      <c r="K18" t="str">
        <v>Infirmière</v>
      </c>
      <c r="L18" t="str">
        <v>Ingénieur informatique</v>
      </c>
      <c r="M18" t="str">
        <v>Electricien de maintenance</v>
      </c>
    </row>
    <row r="19" spans="1:13" x14ac:dyDescent="0.25">
      <c r="A19" s="6" t="s">
        <v>103</v>
      </c>
      <c r="B19" s="7">
        <v>1</v>
      </c>
      <c r="C19" s="7">
        <v>4</v>
      </c>
      <c r="D19" s="7">
        <v>8</v>
      </c>
      <c r="E19" s="7">
        <v>26</v>
      </c>
      <c r="F19" s="7">
        <v>26</v>
      </c>
      <c r="G19" s="7" t="s">
        <v>104</v>
      </c>
      <c r="H19" t="str">
        <v>Voirie</v>
      </c>
      <c r="I19" t="str">
        <v>Manager Service Machinerie</v>
      </c>
      <c r="J19" t="str">
        <v>Police nationale</v>
      </c>
      <c r="K19" t="str">
        <v>Ingénieur informatique</v>
      </c>
      <c r="L19" t="str">
        <v>Ingénieur informatique</v>
      </c>
      <c r="M19" t="str">
        <v>---</v>
      </c>
    </row>
    <row r="20" spans="1:13" x14ac:dyDescent="0.25">
      <c r="A20" s="6" t="s">
        <v>91</v>
      </c>
      <c r="B20" s="7">
        <v>25</v>
      </c>
      <c r="C20" s="7">
        <v>8</v>
      </c>
      <c r="D20" s="7">
        <v>14</v>
      </c>
      <c r="E20" s="7">
        <v>13</v>
      </c>
      <c r="F20" s="7">
        <v>9</v>
      </c>
      <c r="G20" s="7">
        <v>20</v>
      </c>
      <c r="H20" t="str">
        <v>Métier de l'animation</v>
      </c>
      <c r="I20" t="str">
        <v>Police nationale</v>
      </c>
      <c r="J20" t="str">
        <v>Cuisinier</v>
      </c>
      <c r="K20" t="str">
        <v>Agent immobilier</v>
      </c>
      <c r="L20" t="str">
        <v>Cadre de santé</v>
      </c>
      <c r="M20" t="str">
        <v>Adjudant</v>
      </c>
    </row>
    <row r="21" spans="1:13" x14ac:dyDescent="0.25">
      <c r="A21" s="6" t="s">
        <v>105</v>
      </c>
      <c r="B21" s="7">
        <v>23</v>
      </c>
      <c r="C21" s="7">
        <v>6</v>
      </c>
      <c r="D21" s="7">
        <v>5</v>
      </c>
      <c r="E21" s="7">
        <v>22</v>
      </c>
      <c r="F21" s="7">
        <v>10</v>
      </c>
      <c r="G21" s="7">
        <v>19</v>
      </c>
      <c r="H21" t="str">
        <v>Orientation des élèves</v>
      </c>
      <c r="I21" t="str">
        <v>Infirmière</v>
      </c>
      <c r="J21" t="str">
        <v>Manager Audio</v>
      </c>
      <c r="K21" t="str">
        <v>Direction operérationnelle</v>
      </c>
      <c r="L21" t="str">
        <v>Déco. Évènements (Fleuriste Free Lance)</v>
      </c>
      <c r="M21" t="str">
        <v>Secrétariat/gestion</v>
      </c>
    </row>
    <row r="22" spans="1:13" x14ac:dyDescent="0.25">
      <c r="A22" s="6" t="s">
        <v>106</v>
      </c>
      <c r="B22" s="7">
        <v>25</v>
      </c>
      <c r="C22" s="7">
        <v>8</v>
      </c>
      <c r="D22" s="7">
        <v>14</v>
      </c>
      <c r="E22" s="7">
        <v>13</v>
      </c>
      <c r="F22" s="7">
        <v>5</v>
      </c>
      <c r="G22" s="7">
        <v>20</v>
      </c>
      <c r="H22" t="str">
        <v>Métier de l'animation</v>
      </c>
      <c r="I22" t="str">
        <v>Police nationale</v>
      </c>
      <c r="J22" t="str">
        <v>Cuisinier</v>
      </c>
      <c r="K22" t="str">
        <v>Agent immobilier</v>
      </c>
      <c r="L22" t="str">
        <v>Manager Audio</v>
      </c>
      <c r="M22" t="str">
        <v>Adjudant</v>
      </c>
    </row>
    <row r="23" spans="1:13" x14ac:dyDescent="0.25">
      <c r="A23" s="6" t="s">
        <v>107</v>
      </c>
      <c r="B23" s="7">
        <v>13</v>
      </c>
      <c r="C23" s="7">
        <v>14</v>
      </c>
      <c r="D23" s="7">
        <v>8</v>
      </c>
      <c r="E23" s="7">
        <v>20</v>
      </c>
      <c r="F23" s="7">
        <v>23</v>
      </c>
      <c r="G23" s="7">
        <v>26</v>
      </c>
      <c r="H23" t="str">
        <v>Agent immobilier</v>
      </c>
      <c r="I23" t="str">
        <v>Cuisinier</v>
      </c>
      <c r="J23" t="str">
        <v>Police nationale</v>
      </c>
      <c r="K23" t="str">
        <v>Adjudant</v>
      </c>
      <c r="L23" t="str">
        <v>Orientation des élèves</v>
      </c>
      <c r="M23" t="str">
        <v>Ingénieur informatique</v>
      </c>
    </row>
    <row r="24" spans="1:13" x14ac:dyDescent="0.25">
      <c r="A24" s="6" t="s">
        <v>108</v>
      </c>
      <c r="B24" s="7">
        <v>2</v>
      </c>
      <c r="C24" s="7">
        <v>17</v>
      </c>
      <c r="D24" s="7">
        <v>14</v>
      </c>
      <c r="E24" s="7">
        <v>3</v>
      </c>
      <c r="F24" s="7">
        <v>26</v>
      </c>
      <c r="G24" s="7">
        <v>8</v>
      </c>
      <c r="H24" t="str">
        <v>Mécanique poids lourds et auto</v>
      </c>
      <c r="I24" t="str">
        <v>électricité</v>
      </c>
      <c r="J24" t="str">
        <v>Cuisinier</v>
      </c>
      <c r="K24" t="str">
        <v>Installation thermique</v>
      </c>
      <c r="L24" t="str">
        <v>Ingénieur informatique</v>
      </c>
      <c r="M24" t="str">
        <v>Police nationale</v>
      </c>
    </row>
    <row r="25" spans="1:13" x14ac:dyDescent="0.25">
      <c r="A25" s="8" t="s">
        <v>109</v>
      </c>
      <c r="B25" s="9">
        <v>15</v>
      </c>
      <c r="C25" s="9">
        <v>28</v>
      </c>
      <c r="D25" s="9">
        <v>6</v>
      </c>
      <c r="E25" s="9">
        <v>26</v>
      </c>
      <c r="F25" s="9">
        <v>14</v>
      </c>
      <c r="G25" s="9">
        <v>19</v>
      </c>
      <c r="H25" t="str">
        <v>Etudiante en médecine (5ème année)</v>
      </c>
      <c r="I25" t="str">
        <v>Responsable animation culturelle</v>
      </c>
      <c r="J25" t="str">
        <v>Infirmière</v>
      </c>
      <c r="K25" t="str">
        <v>Ingénieur informatique</v>
      </c>
      <c r="L25" t="str">
        <v>Cuisinier</v>
      </c>
      <c r="M25" t="str">
        <v>Secrétariat/gestion</v>
      </c>
    </row>
    <row r="26" spans="1:13" x14ac:dyDescent="0.25">
      <c r="A26" s="8" t="s">
        <v>110</v>
      </c>
      <c r="B26" s="9">
        <v>26</v>
      </c>
      <c r="C26" s="9">
        <v>16</v>
      </c>
      <c r="D26" s="9">
        <v>18</v>
      </c>
      <c r="E26" s="9">
        <v>8</v>
      </c>
      <c r="F26" s="9">
        <v>2</v>
      </c>
      <c r="G26" s="9">
        <v>28</v>
      </c>
      <c r="H26" t="str">
        <v>Ingénieur informatique</v>
      </c>
      <c r="I26" t="str">
        <v>Graphisme</v>
      </c>
      <c r="J26" t="str">
        <v>Electricien de maintenance</v>
      </c>
      <c r="K26" t="str">
        <v>Police nationale</v>
      </c>
      <c r="L26" t="str">
        <v>Mécanique poids lourds et auto</v>
      </c>
      <c r="M26" t="str">
        <v>Responsable animation culturelle</v>
      </c>
    </row>
    <row r="27" spans="1:13" x14ac:dyDescent="0.25">
      <c r="A27" s="8" t="s">
        <v>111</v>
      </c>
      <c r="B27" s="9">
        <v>2</v>
      </c>
      <c r="C27" s="9">
        <v>27</v>
      </c>
      <c r="D27" s="9">
        <v>17</v>
      </c>
      <c r="E27" s="9">
        <v>1</v>
      </c>
      <c r="F27" s="9">
        <v>14</v>
      </c>
      <c r="G27" s="9">
        <v>11</v>
      </c>
      <c r="H27" t="str">
        <v>Mécanique poids lourds et auto</v>
      </c>
      <c r="I27" t="str">
        <v>Horticulture</v>
      </c>
      <c r="J27" t="str">
        <v>électricité</v>
      </c>
      <c r="K27" t="str">
        <v>Voirie</v>
      </c>
      <c r="L27" t="str">
        <v>Cuisinier</v>
      </c>
      <c r="M27" t="str">
        <v>Responsable Auto Ecole</v>
      </c>
    </row>
    <row r="28" spans="1:13" x14ac:dyDescent="0.25">
      <c r="A28" s="8" t="s">
        <v>101</v>
      </c>
      <c r="B28" s="9">
        <v>8</v>
      </c>
      <c r="C28" s="9">
        <v>13</v>
      </c>
      <c r="D28" s="9">
        <v>15</v>
      </c>
      <c r="E28" s="9">
        <v>9</v>
      </c>
      <c r="F28" s="9">
        <v>24</v>
      </c>
      <c r="G28" s="9">
        <v>20</v>
      </c>
      <c r="H28" t="str">
        <v>Police nationale</v>
      </c>
      <c r="I28" t="str">
        <v>Agent immobilier</v>
      </c>
      <c r="J28" t="str">
        <v>Etudiante en médecine (5ème année)</v>
      </c>
      <c r="K28" t="str">
        <v>Cadre de santé</v>
      </c>
      <c r="L28" t="str">
        <v>Adjointe de Direction</v>
      </c>
      <c r="M28" t="str">
        <v>Adjudant</v>
      </c>
    </row>
    <row r="29" spans="1:13" x14ac:dyDescent="0.25">
      <c r="A29" s="8" t="s">
        <v>112</v>
      </c>
      <c r="B29" s="9">
        <v>13</v>
      </c>
      <c r="C29" s="9">
        <v>25</v>
      </c>
      <c r="D29" s="9">
        <v>26</v>
      </c>
      <c r="E29" s="9">
        <v>3</v>
      </c>
      <c r="F29" s="9">
        <v>7</v>
      </c>
      <c r="G29" s="9">
        <v>20</v>
      </c>
      <c r="H29" t="str">
        <v>Agent immobilier</v>
      </c>
      <c r="I29" t="str">
        <v>Métier de l'animation</v>
      </c>
      <c r="J29" t="str">
        <v>Ingénieur informatique</v>
      </c>
      <c r="K29" t="str">
        <v>Installation thermique</v>
      </c>
      <c r="L29" t="str">
        <v>Prof d'EPS</v>
      </c>
      <c r="M29" t="str">
        <v>Adjudant</v>
      </c>
    </row>
    <row r="30" spans="1:13" x14ac:dyDescent="0.25">
      <c r="A30" s="8" t="s">
        <v>113</v>
      </c>
      <c r="B30" s="9">
        <v>19</v>
      </c>
      <c r="C30" s="9">
        <v>20</v>
      </c>
      <c r="D30" s="9">
        <v>8</v>
      </c>
      <c r="E30" s="9"/>
      <c r="F30" s="9"/>
      <c r="G30" s="9"/>
      <c r="H30" t="str">
        <v>Secrétariat/gestion</v>
      </c>
      <c r="I30" t="str">
        <v>Adjudant</v>
      </c>
      <c r="J30" t="str">
        <v>Police nationale</v>
      </c>
      <c r="K30" t="str">
        <v>Voirie</v>
      </c>
      <c r="L30" t="str">
        <v>Voirie</v>
      </c>
      <c r="M30" t="str">
        <v>Voirie</v>
      </c>
    </row>
    <row r="31" spans="1:13" x14ac:dyDescent="0.25">
      <c r="A31" s="8" t="s">
        <v>114</v>
      </c>
      <c r="B31" s="9">
        <v>14</v>
      </c>
      <c r="C31" s="9">
        <v>8</v>
      </c>
      <c r="D31" s="9">
        <v>23</v>
      </c>
      <c r="E31" s="9">
        <v>25</v>
      </c>
      <c r="F31" s="9">
        <v>20</v>
      </c>
      <c r="G31" s="9">
        <v>7</v>
      </c>
      <c r="H31" t="str">
        <v>Cuisinier</v>
      </c>
      <c r="I31" t="str">
        <v>Police nationale</v>
      </c>
      <c r="J31" t="str">
        <v>Orientation des élèves</v>
      </c>
      <c r="K31" t="str">
        <v>Métier de l'animation</v>
      </c>
      <c r="L31" t="str">
        <v>Adjudant</v>
      </c>
      <c r="M31" t="str">
        <v>Prof d'EPS</v>
      </c>
    </row>
    <row r="32" spans="1:13" x14ac:dyDescent="0.25">
      <c r="A32" s="8" t="s">
        <v>115</v>
      </c>
      <c r="B32" s="9">
        <v>28</v>
      </c>
      <c r="C32" s="9">
        <v>13</v>
      </c>
      <c r="D32" s="9">
        <v>19</v>
      </c>
      <c r="E32" s="9">
        <v>21</v>
      </c>
      <c r="F32" s="9"/>
      <c r="G32" s="9"/>
      <c r="H32" t="str">
        <v>Responsable animation culturelle</v>
      </c>
      <c r="I32" t="str">
        <v>Agent immobilier</v>
      </c>
      <c r="J32" t="str">
        <v>Secrétariat/gestion</v>
      </c>
      <c r="K32" t="str">
        <v>Directrice Artistique</v>
      </c>
      <c r="L32" t="str">
        <v>Voirie</v>
      </c>
      <c r="M32" t="str">
        <v>Voirie</v>
      </c>
    </row>
    <row r="33" spans="1:13" x14ac:dyDescent="0.25">
      <c r="A33" s="8" t="s">
        <v>116</v>
      </c>
      <c r="B33" s="9">
        <v>14</v>
      </c>
      <c r="C33" s="9">
        <v>8</v>
      </c>
      <c r="D33" s="9">
        <v>23</v>
      </c>
      <c r="E33" s="9">
        <v>25</v>
      </c>
      <c r="F33" s="9">
        <v>20</v>
      </c>
      <c r="G33" s="9">
        <v>7</v>
      </c>
      <c r="H33" t="str">
        <v>Cuisinier</v>
      </c>
      <c r="I33" t="str">
        <v>Police nationale</v>
      </c>
      <c r="J33" t="str">
        <v>Orientation des élèves</v>
      </c>
      <c r="K33" t="str">
        <v>Métier de l'animation</v>
      </c>
      <c r="L33" t="str">
        <v>Adjudant</v>
      </c>
      <c r="M33" t="str">
        <v>Prof d'EPS</v>
      </c>
    </row>
    <row r="34" spans="1:13" x14ac:dyDescent="0.25">
      <c r="A34" s="8" t="s">
        <v>117</v>
      </c>
      <c r="B34" s="9">
        <v>19</v>
      </c>
      <c r="C34" s="9">
        <v>28</v>
      </c>
      <c r="D34" s="9">
        <v>14</v>
      </c>
      <c r="E34" s="9">
        <v>6</v>
      </c>
      <c r="F34" s="9">
        <v>15</v>
      </c>
      <c r="G34" s="9">
        <v>26</v>
      </c>
      <c r="H34" t="str">
        <v>Secrétariat/gestion</v>
      </c>
      <c r="I34" t="str">
        <v>Responsable animation culturelle</v>
      </c>
      <c r="J34" t="str">
        <v>Cuisinier</v>
      </c>
      <c r="K34" t="str">
        <v>Infirmière</v>
      </c>
      <c r="L34" t="str">
        <v>Etudiante en médecine (5ème année)</v>
      </c>
      <c r="M34" t="str">
        <v>Ingénieur informatique</v>
      </c>
    </row>
    <row r="35" spans="1:13" x14ac:dyDescent="0.25">
      <c r="A35" s="8" t="s">
        <v>118</v>
      </c>
      <c r="B35" s="9">
        <v>23</v>
      </c>
      <c r="C35" s="9">
        <v>27</v>
      </c>
      <c r="D35" s="9">
        <v>2</v>
      </c>
      <c r="E35" s="9">
        <v>17</v>
      </c>
      <c r="F35" s="9">
        <v>1</v>
      </c>
      <c r="G35" s="9"/>
      <c r="H35" t="str">
        <v>Orientation des élèves</v>
      </c>
      <c r="I35" t="str">
        <v>Horticulture</v>
      </c>
      <c r="J35" t="str">
        <v>Mécanique poids lourds et auto</v>
      </c>
      <c r="K35" t="str">
        <v>électricité</v>
      </c>
      <c r="L35" t="str">
        <v>Voirie</v>
      </c>
      <c r="M35" t="str">
        <v>Voirie</v>
      </c>
    </row>
    <row r="36" spans="1:13" x14ac:dyDescent="0.25">
      <c r="A36" s="8" t="s">
        <v>119</v>
      </c>
      <c r="B36" s="9">
        <v>2</v>
      </c>
      <c r="C36" s="9">
        <v>14</v>
      </c>
      <c r="D36" s="9">
        <v>8</v>
      </c>
      <c r="E36" s="9">
        <v>18</v>
      </c>
      <c r="F36" s="9">
        <v>26</v>
      </c>
      <c r="G36" s="9">
        <v>3</v>
      </c>
      <c r="H36" t="str">
        <v>Mécanique poids lourds et auto</v>
      </c>
      <c r="I36" t="str">
        <v>Cuisinier</v>
      </c>
      <c r="J36" t="str">
        <v>Police nationale</v>
      </c>
      <c r="K36" t="str">
        <v>Electricien de maintenance</v>
      </c>
      <c r="L36" t="str">
        <v>Ingénieur informatique</v>
      </c>
      <c r="M36" t="str">
        <v>Installation thermique</v>
      </c>
    </row>
    <row r="37" spans="1:13" x14ac:dyDescent="0.25">
      <c r="A37" s="8" t="s">
        <v>120</v>
      </c>
      <c r="B37" s="9">
        <v>6</v>
      </c>
      <c r="C37" s="9">
        <v>26</v>
      </c>
      <c r="D37" s="9">
        <v>15</v>
      </c>
      <c r="E37" s="9">
        <v>13</v>
      </c>
      <c r="F37" s="9">
        <v>9</v>
      </c>
      <c r="G37" s="9">
        <v>18</v>
      </c>
      <c r="H37" t="str">
        <v>Infirmière</v>
      </c>
      <c r="I37" t="str">
        <v>Ingénieur informatique</v>
      </c>
      <c r="J37" t="str">
        <v>Etudiante en médecine (5ème année)</v>
      </c>
      <c r="K37" t="str">
        <v>Agent immobilier</v>
      </c>
      <c r="L37" t="str">
        <v>Cadre de santé</v>
      </c>
      <c r="M37" t="str">
        <v>Electricien de maintenance</v>
      </c>
    </row>
    <row r="38" spans="1:13" x14ac:dyDescent="0.25">
      <c r="A38" s="8" t="s">
        <v>121</v>
      </c>
      <c r="B38" s="9">
        <v>2</v>
      </c>
      <c r="C38" s="9">
        <v>17</v>
      </c>
      <c r="D38" s="9">
        <v>14</v>
      </c>
      <c r="E38" s="9">
        <v>7</v>
      </c>
      <c r="F38" s="9">
        <v>14</v>
      </c>
      <c r="G38" s="9"/>
      <c r="H38" t="str">
        <v>Mécanique poids lourds et auto</v>
      </c>
      <c r="I38" t="str">
        <v>électricité</v>
      </c>
      <c r="J38" t="str">
        <v>Cuisinier</v>
      </c>
      <c r="K38" t="str">
        <v>Prof d'EPS</v>
      </c>
      <c r="L38" t="str">
        <v>Cuisinier</v>
      </c>
      <c r="M38" t="str">
        <v>Voirie</v>
      </c>
    </row>
    <row r="39" spans="1:13" x14ac:dyDescent="0.25">
      <c r="A39" s="8" t="s">
        <v>122</v>
      </c>
      <c r="B39" s="9">
        <v>14</v>
      </c>
      <c r="C39" s="9">
        <v>16</v>
      </c>
      <c r="D39" s="9">
        <v>4</v>
      </c>
      <c r="E39" s="9">
        <v>2</v>
      </c>
      <c r="F39" s="9">
        <v>15</v>
      </c>
      <c r="G39" s="9">
        <v>20</v>
      </c>
      <c r="H39" t="str">
        <v>Cuisinier</v>
      </c>
      <c r="I39" t="str">
        <v>Graphisme</v>
      </c>
      <c r="J39" t="str">
        <v>Manager Service Machinerie</v>
      </c>
      <c r="K39" t="str">
        <v>Mécanique poids lourds et auto</v>
      </c>
      <c r="L39" t="str">
        <v>Etudiante en médecine (5ème année)</v>
      </c>
      <c r="M39" t="str">
        <v>Adjudant</v>
      </c>
    </row>
    <row r="40" spans="1:13" x14ac:dyDescent="0.25">
      <c r="A40" s="8" t="s">
        <v>123</v>
      </c>
      <c r="B40" s="9">
        <v>7</v>
      </c>
      <c r="C40" s="9">
        <v>10</v>
      </c>
      <c r="D40" s="9">
        <v>16</v>
      </c>
      <c r="E40" s="9">
        <v>23</v>
      </c>
      <c r="F40" s="9">
        <v>6</v>
      </c>
      <c r="G40" s="9">
        <v>28</v>
      </c>
      <c r="H40" t="str">
        <v>Prof d'EPS</v>
      </c>
      <c r="I40" t="str">
        <v>Déco. Évènements (Fleuriste Free Lance)</v>
      </c>
      <c r="J40" t="str">
        <v>Graphisme</v>
      </c>
      <c r="K40" t="str">
        <v>Orientation des élèves</v>
      </c>
      <c r="L40" t="str">
        <v>Infirmière</v>
      </c>
      <c r="M40" t="str">
        <v>Responsable animation culturelle</v>
      </c>
    </row>
    <row r="41" spans="1:13" x14ac:dyDescent="0.25">
      <c r="A41" s="8" t="s">
        <v>123</v>
      </c>
      <c r="B41" s="9">
        <v>23</v>
      </c>
      <c r="C41" s="9">
        <v>28</v>
      </c>
      <c r="D41" s="9">
        <v>6</v>
      </c>
      <c r="E41" s="9">
        <v>15</v>
      </c>
      <c r="F41" s="9">
        <v>8</v>
      </c>
      <c r="G41" s="9">
        <v>9</v>
      </c>
      <c r="H41" t="str">
        <v>Orientation des élèves</v>
      </c>
      <c r="I41" t="str">
        <v>Responsable animation culturelle</v>
      </c>
      <c r="J41" t="str">
        <v>Infirmière</v>
      </c>
      <c r="K41" t="str">
        <v>Etudiante en médecine (5ème année)</v>
      </c>
      <c r="L41" t="str">
        <v>Police nationale</v>
      </c>
      <c r="M41" t="str">
        <v>Cadre de santé</v>
      </c>
    </row>
    <row r="42" spans="1:13" x14ac:dyDescent="0.25">
      <c r="A42" s="8" t="s">
        <v>124</v>
      </c>
      <c r="B42" s="9">
        <v>28</v>
      </c>
      <c r="C42" s="9">
        <v>14</v>
      </c>
      <c r="D42" s="9">
        <v>13</v>
      </c>
      <c r="E42" s="9">
        <v>6</v>
      </c>
      <c r="F42" s="9">
        <v>10</v>
      </c>
      <c r="G42" s="9">
        <v>7</v>
      </c>
      <c r="H42" t="str">
        <v>Responsable animation culturelle</v>
      </c>
      <c r="I42" t="str">
        <v>Cuisinier</v>
      </c>
      <c r="J42" t="str">
        <v>Agent immobilier</v>
      </c>
      <c r="K42" t="str">
        <v>Infirmière</v>
      </c>
      <c r="L42" t="str">
        <v>Déco. Évènements (Fleuriste Free Lance)</v>
      </c>
      <c r="M42" t="str">
        <v>Prof d'EPS</v>
      </c>
    </row>
    <row r="43" spans="1:13" x14ac:dyDescent="0.25">
      <c r="A43" s="8" t="s">
        <v>125</v>
      </c>
      <c r="B43" s="9">
        <v>13</v>
      </c>
      <c r="C43" s="9">
        <v>27</v>
      </c>
      <c r="D43" s="9">
        <v>26</v>
      </c>
      <c r="E43" s="9">
        <v>9</v>
      </c>
      <c r="F43" s="9">
        <v>5</v>
      </c>
      <c r="G43" s="9">
        <v>14</v>
      </c>
      <c r="H43" t="str">
        <v>Agent immobilier</v>
      </c>
      <c r="I43" t="str">
        <v>Horticulture</v>
      </c>
      <c r="J43" t="str">
        <v>Ingénieur informatique</v>
      </c>
      <c r="K43" t="str">
        <v>Cadre de santé</v>
      </c>
      <c r="L43" t="str">
        <v>Manager Audio</v>
      </c>
      <c r="M43" t="str">
        <v>Cuisinier</v>
      </c>
    </row>
    <row r="44" spans="1:13" x14ac:dyDescent="0.25">
      <c r="A44" s="8" t="s">
        <v>126</v>
      </c>
      <c r="B44" s="9">
        <v>23</v>
      </c>
      <c r="C44" s="9">
        <v>10</v>
      </c>
      <c r="D44" s="9">
        <v>14</v>
      </c>
      <c r="E44" s="9"/>
      <c r="F44" s="9"/>
      <c r="G44" s="9"/>
      <c r="H44" t="str">
        <v>Orientation des élèves</v>
      </c>
      <c r="I44" t="str">
        <v>Déco. Évènements (Fleuriste Free Lance)</v>
      </c>
      <c r="J44" t="str">
        <v>Cuisinier</v>
      </c>
      <c r="K44" t="str">
        <v>Voirie</v>
      </c>
      <c r="L44" t="str">
        <v>Voirie</v>
      </c>
      <c r="M44" t="str">
        <v>Voirie</v>
      </c>
    </row>
    <row r="45" spans="1:13" x14ac:dyDescent="0.25">
      <c r="A45" s="8" t="s">
        <v>127</v>
      </c>
      <c r="B45" s="9">
        <v>15</v>
      </c>
      <c r="C45" s="9">
        <v>6</v>
      </c>
      <c r="D45" s="9">
        <v>9</v>
      </c>
      <c r="E45" s="9">
        <v>28</v>
      </c>
      <c r="F45" s="9">
        <v>19</v>
      </c>
      <c r="G45" s="9">
        <v>14</v>
      </c>
      <c r="H45" t="str">
        <v>Etudiante en médecine (5ème année)</v>
      </c>
      <c r="I45" t="str">
        <v>Infirmière</v>
      </c>
      <c r="J45" t="str">
        <v>Cadre de santé</v>
      </c>
      <c r="K45" t="str">
        <v>Responsable animation culturelle</v>
      </c>
      <c r="L45" t="str">
        <v>Secrétariat/gestion</v>
      </c>
      <c r="M45" t="str">
        <v>Cuisinier</v>
      </c>
    </row>
    <row r="46" spans="1:13" x14ac:dyDescent="0.25">
      <c r="A46" s="8" t="s">
        <v>128</v>
      </c>
      <c r="B46" s="9">
        <v>2</v>
      </c>
      <c r="C46" s="9">
        <v>26</v>
      </c>
      <c r="D46" s="9">
        <v>16</v>
      </c>
      <c r="E46" s="9">
        <v>25</v>
      </c>
      <c r="F46" s="9">
        <v>11</v>
      </c>
      <c r="G46" s="9"/>
      <c r="H46" t="str">
        <v>Mécanique poids lourds et auto</v>
      </c>
      <c r="I46" t="str">
        <v>Ingénieur informatique</v>
      </c>
      <c r="J46" t="str">
        <v>Graphisme</v>
      </c>
      <c r="K46" t="str">
        <v>Métier de l'animation</v>
      </c>
      <c r="L46" t="str">
        <v>Responsable Auto Ecole</v>
      </c>
      <c r="M46" t="str">
        <v>Voirie</v>
      </c>
    </row>
    <row r="47" spans="1:13" x14ac:dyDescent="0.25">
      <c r="A47" s="8" t="s">
        <v>129</v>
      </c>
      <c r="B47" s="9">
        <v>14</v>
      </c>
      <c r="C47" s="9">
        <v>6</v>
      </c>
      <c r="D47" s="9">
        <v>17</v>
      </c>
      <c r="E47" s="9">
        <v>9</v>
      </c>
      <c r="F47" s="9">
        <v>12</v>
      </c>
      <c r="G47" s="9">
        <v>13</v>
      </c>
      <c r="H47" t="str">
        <v>Cuisinier</v>
      </c>
      <c r="I47" t="str">
        <v>Infirmière</v>
      </c>
      <c r="J47" t="str">
        <v>électricité</v>
      </c>
      <c r="K47" t="str">
        <v>Cadre de santé</v>
      </c>
      <c r="L47" t="str">
        <v>Responsable bibliothèque</v>
      </c>
      <c r="M47" t="str">
        <v>Agent immobilier</v>
      </c>
    </row>
    <row r="48" spans="1:13" x14ac:dyDescent="0.25">
      <c r="A48" s="8" t="s">
        <v>130</v>
      </c>
      <c r="B48" s="9">
        <v>14</v>
      </c>
      <c r="C48" s="9">
        <v>28</v>
      </c>
      <c r="D48" s="9">
        <v>10</v>
      </c>
      <c r="E48" s="9">
        <v>4</v>
      </c>
      <c r="F48" s="9">
        <v>21</v>
      </c>
      <c r="G48" s="9"/>
      <c r="H48" t="str">
        <v>Cuisinier</v>
      </c>
      <c r="I48" t="str">
        <v>Responsable animation culturelle</v>
      </c>
      <c r="J48" t="str">
        <v>Déco. Évènements (Fleuriste Free Lance)</v>
      </c>
      <c r="K48" t="str">
        <v>Manager Service Machinerie</v>
      </c>
      <c r="L48" t="str">
        <v>Directrice Artistique</v>
      </c>
      <c r="M48" t="str">
        <v>Voirie</v>
      </c>
    </row>
    <row r="49" spans="1:13" x14ac:dyDescent="0.25">
      <c r="A49" s="6" t="s">
        <v>131</v>
      </c>
      <c r="B49" s="7">
        <v>5</v>
      </c>
      <c r="C49" s="7">
        <v>8</v>
      </c>
      <c r="D49" s="7">
        <v>14</v>
      </c>
      <c r="E49" s="7">
        <v>17</v>
      </c>
      <c r="F49" s="7">
        <v>26</v>
      </c>
      <c r="G49" s="7">
        <v>2</v>
      </c>
      <c r="H49" t="str">
        <v>Manager Audio</v>
      </c>
      <c r="I49" t="str">
        <v>Police nationale</v>
      </c>
      <c r="J49" t="str">
        <v>Cuisinier</v>
      </c>
      <c r="K49" t="str">
        <v>électricité</v>
      </c>
      <c r="L49" t="str">
        <v>Ingénieur informatique</v>
      </c>
      <c r="M49" t="str">
        <v>Mécanique poids lourds et auto</v>
      </c>
    </row>
    <row r="50" spans="1:13" x14ac:dyDescent="0.25">
      <c r="A50" s="6" t="s">
        <v>132</v>
      </c>
      <c r="B50" s="7">
        <v>15</v>
      </c>
      <c r="C50" s="7">
        <v>7</v>
      </c>
      <c r="D50" s="7">
        <v>21</v>
      </c>
      <c r="E50" s="7">
        <v>8</v>
      </c>
      <c r="F50" s="7">
        <v>10</v>
      </c>
      <c r="G50" s="7">
        <v>12</v>
      </c>
      <c r="H50" t="str">
        <v>Etudiante en médecine (5ème année)</v>
      </c>
      <c r="I50" t="str">
        <v>Prof d'EPS</v>
      </c>
      <c r="J50" t="str">
        <v>Directrice Artistique</v>
      </c>
      <c r="K50" t="str">
        <v>Police nationale</v>
      </c>
      <c r="L50" t="str">
        <v>Déco. Évènements (Fleuriste Free Lance)</v>
      </c>
      <c r="M50" t="str">
        <v>Responsable bibliothèque</v>
      </c>
    </row>
    <row r="51" spans="1:13" x14ac:dyDescent="0.25">
      <c r="A51" s="6" t="s">
        <v>133</v>
      </c>
      <c r="B51" s="7">
        <v>6</v>
      </c>
      <c r="C51" s="7">
        <v>9</v>
      </c>
      <c r="D51" s="7">
        <v>15</v>
      </c>
      <c r="E51" s="7">
        <v>25</v>
      </c>
      <c r="F51" s="7">
        <v>28</v>
      </c>
      <c r="G51" s="7">
        <v>14</v>
      </c>
      <c r="H51" t="str">
        <v>Infirmière</v>
      </c>
      <c r="I51" t="str">
        <v>Cadre de santé</v>
      </c>
      <c r="J51" t="str">
        <v>Etudiante en médecine (5ème année)</v>
      </c>
      <c r="K51" t="str">
        <v>Métier de l'animation</v>
      </c>
      <c r="L51" t="str">
        <v>Responsable animation culturelle</v>
      </c>
      <c r="M51" t="str">
        <v>Cuisinier</v>
      </c>
    </row>
    <row r="52" spans="1:13" x14ac:dyDescent="0.25">
      <c r="A52" s="6" t="s">
        <v>134</v>
      </c>
      <c r="B52" s="7">
        <v>23</v>
      </c>
      <c r="C52" s="7">
        <v>25</v>
      </c>
      <c r="D52" s="7">
        <v>9</v>
      </c>
      <c r="E52" s="7">
        <v>8</v>
      </c>
      <c r="F52" s="7">
        <v>6</v>
      </c>
      <c r="G52" s="7">
        <v>15</v>
      </c>
      <c r="H52" t="str">
        <v>Orientation des élèves</v>
      </c>
      <c r="I52" t="str">
        <v>Métier de l'animation</v>
      </c>
      <c r="J52" t="str">
        <v>Cadre de santé</v>
      </c>
      <c r="K52" t="str">
        <v>Police nationale</v>
      </c>
      <c r="L52" t="str">
        <v>Infirmière</v>
      </c>
      <c r="M52" t="str">
        <v>Etudiante en médecine (5ème année)</v>
      </c>
    </row>
    <row r="53" spans="1:13" x14ac:dyDescent="0.25">
      <c r="A53" s="6" t="s">
        <v>135</v>
      </c>
      <c r="B53" s="7">
        <v>15</v>
      </c>
      <c r="C53" s="7">
        <v>9</v>
      </c>
      <c r="D53" s="7">
        <v>6</v>
      </c>
      <c r="E53" s="7">
        <v>7</v>
      </c>
      <c r="F53" s="7">
        <v>8</v>
      </c>
      <c r="G53" s="7">
        <v>28</v>
      </c>
      <c r="H53" t="str">
        <v>Etudiante en médecine (5ème année)</v>
      </c>
      <c r="I53" t="str">
        <v>Cadre de santé</v>
      </c>
      <c r="J53" t="str">
        <v>Infirmière</v>
      </c>
      <c r="K53" t="str">
        <v>Prof d'EPS</v>
      </c>
      <c r="L53" t="str">
        <v>Police nationale</v>
      </c>
      <c r="M53" t="str">
        <v>Responsable animation culturelle</v>
      </c>
    </row>
    <row r="54" spans="1:13" x14ac:dyDescent="0.25">
      <c r="A54" s="6" t="s">
        <v>96</v>
      </c>
      <c r="B54" s="7">
        <v>13</v>
      </c>
      <c r="C54" s="7">
        <v>26</v>
      </c>
      <c r="D54" s="7">
        <v>2</v>
      </c>
      <c r="E54" s="7">
        <v>17</v>
      </c>
      <c r="F54" s="7">
        <v>18</v>
      </c>
      <c r="G54" s="7">
        <v>5</v>
      </c>
      <c r="H54" t="str">
        <v>Agent immobilier</v>
      </c>
      <c r="I54" t="str">
        <v>Ingénieur informatique</v>
      </c>
      <c r="J54" t="str">
        <v>Mécanique poids lourds et auto</v>
      </c>
      <c r="K54" t="str">
        <v>électricité</v>
      </c>
      <c r="L54" t="str">
        <v>Electricien de maintenance</v>
      </c>
      <c r="M54" t="str">
        <v>Manager Audio</v>
      </c>
    </row>
    <row r="55" spans="1:13" x14ac:dyDescent="0.25">
      <c r="A55" s="6" t="s">
        <v>136</v>
      </c>
      <c r="B55" s="7">
        <v>21</v>
      </c>
      <c r="C55" s="7">
        <v>25</v>
      </c>
      <c r="D55" s="7">
        <v>16</v>
      </c>
      <c r="E55" s="7">
        <v>28</v>
      </c>
      <c r="F55" s="7">
        <v>14</v>
      </c>
      <c r="G55" s="7">
        <v>26</v>
      </c>
      <c r="H55" t="str">
        <v>Directrice Artistique</v>
      </c>
      <c r="I55" t="str">
        <v>Métier de l'animation</v>
      </c>
      <c r="J55" t="str">
        <v>Graphisme</v>
      </c>
      <c r="K55" t="str">
        <v>Responsable animation culturelle</v>
      </c>
      <c r="L55" t="str">
        <v>Cuisinier</v>
      </c>
      <c r="M55" t="str">
        <v>Ingénieur informatique</v>
      </c>
    </row>
    <row r="56" spans="1:13" x14ac:dyDescent="0.25">
      <c r="A56" s="6" t="s">
        <v>137</v>
      </c>
      <c r="B56" s="7">
        <v>20</v>
      </c>
      <c r="C56" s="7">
        <v>8</v>
      </c>
      <c r="D56" s="7">
        <v>24</v>
      </c>
      <c r="E56" s="7">
        <v>19</v>
      </c>
      <c r="F56" s="7">
        <v>6</v>
      </c>
      <c r="G56" s="7">
        <v>16</v>
      </c>
      <c r="H56" t="str">
        <v>Adjudant</v>
      </c>
      <c r="I56" t="str">
        <v>Police nationale</v>
      </c>
      <c r="J56" t="str">
        <v>Adjointe de Direction</v>
      </c>
      <c r="K56" t="str">
        <v>Secrétariat/gestion</v>
      </c>
      <c r="L56" t="str">
        <v>Infirmière</v>
      </c>
      <c r="M56" t="str">
        <v>Graphisme</v>
      </c>
    </row>
    <row r="57" spans="1:13" x14ac:dyDescent="0.25">
      <c r="A57" s="6" t="s">
        <v>138</v>
      </c>
      <c r="B57" s="7">
        <v>15</v>
      </c>
      <c r="C57" s="7">
        <v>13</v>
      </c>
      <c r="D57" s="7">
        <v>9</v>
      </c>
      <c r="E57" s="7">
        <v>11</v>
      </c>
      <c r="F57" s="7">
        <v>23</v>
      </c>
      <c r="G57" s="7">
        <v>8</v>
      </c>
      <c r="H57" t="str">
        <v>Etudiante en médecine (5ème année)</v>
      </c>
      <c r="I57" t="str">
        <v>Agent immobilier</v>
      </c>
      <c r="J57" t="str">
        <v>Cadre de santé</v>
      </c>
      <c r="K57" t="str">
        <v>Responsable Auto Ecole</v>
      </c>
      <c r="L57" t="str">
        <v>Orientation des élèves</v>
      </c>
      <c r="M57" t="str">
        <v>Police nationale</v>
      </c>
    </row>
    <row r="58" spans="1:13" x14ac:dyDescent="0.25">
      <c r="A58" s="6" t="s">
        <v>139</v>
      </c>
      <c r="B58" s="7">
        <v>2</v>
      </c>
      <c r="C58" s="7">
        <v>19</v>
      </c>
      <c r="D58" s="7">
        <v>13</v>
      </c>
      <c r="E58" s="7">
        <v>15</v>
      </c>
      <c r="F58" s="7">
        <v>4</v>
      </c>
      <c r="G58" s="7">
        <v>22</v>
      </c>
      <c r="H58" t="str">
        <v>Mécanique poids lourds et auto</v>
      </c>
      <c r="I58" t="str">
        <v>Secrétariat/gestion</v>
      </c>
      <c r="J58" t="str">
        <v>Agent immobilier</v>
      </c>
      <c r="K58" t="str">
        <v>Etudiante en médecine (5ème année)</v>
      </c>
      <c r="L58" t="str">
        <v>Manager Service Machinerie</v>
      </c>
      <c r="M58" t="str">
        <v>Direction operérationnelle</v>
      </c>
    </row>
    <row r="59" spans="1:13" x14ac:dyDescent="0.25">
      <c r="A59" s="6" t="s">
        <v>140</v>
      </c>
      <c r="B59" s="7">
        <v>23</v>
      </c>
      <c r="C59" s="7">
        <v>13</v>
      </c>
      <c r="D59" s="7">
        <v>6</v>
      </c>
      <c r="E59" s="7">
        <v>14</v>
      </c>
      <c r="F59" s="7">
        <v>24</v>
      </c>
      <c r="G59" s="7">
        <v>9</v>
      </c>
      <c r="H59" t="str">
        <v>Orientation des élèves</v>
      </c>
      <c r="I59" t="str">
        <v>Agent immobilier</v>
      </c>
      <c r="J59" t="str">
        <v>Infirmière</v>
      </c>
      <c r="K59" t="str">
        <v>Cuisinier</v>
      </c>
      <c r="L59" t="str">
        <v>Adjointe de Direction</v>
      </c>
      <c r="M59" t="str">
        <v>Cadre de santé</v>
      </c>
    </row>
    <row r="60" spans="1:13" x14ac:dyDescent="0.25">
      <c r="A60" s="6" t="s">
        <v>141</v>
      </c>
      <c r="B60" s="7">
        <v>13</v>
      </c>
      <c r="C60" s="7">
        <v>26</v>
      </c>
      <c r="D60" s="7">
        <v>24</v>
      </c>
      <c r="E60" s="7">
        <v>6</v>
      </c>
      <c r="F60" s="7">
        <v>19</v>
      </c>
      <c r="G60" s="7">
        <v>27</v>
      </c>
      <c r="H60" t="str">
        <v>Agent immobilier</v>
      </c>
      <c r="I60" t="str">
        <v>Ingénieur informatique</v>
      </c>
      <c r="J60" t="str">
        <v>Adjointe de Direction</v>
      </c>
      <c r="K60" t="str">
        <v>Infirmière</v>
      </c>
      <c r="L60" t="str">
        <v>Secrétariat/gestion</v>
      </c>
      <c r="M60" t="str">
        <v>Horticulture</v>
      </c>
    </row>
    <row r="61" spans="1:13" x14ac:dyDescent="0.25">
      <c r="A61" s="6" t="s">
        <v>142</v>
      </c>
      <c r="B61" s="7">
        <v>2</v>
      </c>
      <c r="C61" s="7">
        <v>28</v>
      </c>
      <c r="D61" s="7">
        <v>14</v>
      </c>
      <c r="E61" s="7">
        <v>5</v>
      </c>
      <c r="F61" s="7">
        <v>19</v>
      </c>
      <c r="G61" s="7">
        <v>25</v>
      </c>
      <c r="H61" t="str">
        <v>Mécanique poids lourds et auto</v>
      </c>
      <c r="I61" t="str">
        <v>Responsable animation culturelle</v>
      </c>
      <c r="J61" t="str">
        <v>Cuisinier</v>
      </c>
      <c r="K61" t="str">
        <v>Manager Audio</v>
      </c>
      <c r="L61" t="str">
        <v>Secrétariat/gestion</v>
      </c>
      <c r="M61" t="str">
        <v>Métier de l'animation</v>
      </c>
    </row>
    <row r="62" spans="1:13" x14ac:dyDescent="0.25">
      <c r="A62" s="6" t="s">
        <v>143</v>
      </c>
      <c r="B62" s="7">
        <v>2</v>
      </c>
      <c r="C62" s="7">
        <v>25</v>
      </c>
      <c r="D62" s="7">
        <v>14</v>
      </c>
      <c r="E62" s="7">
        <v>16</v>
      </c>
      <c r="F62" s="7">
        <v>28</v>
      </c>
      <c r="G62" s="7">
        <v>13</v>
      </c>
      <c r="H62" t="str">
        <v>Mécanique poids lourds et auto</v>
      </c>
      <c r="I62" t="str">
        <v>Métier de l'animation</v>
      </c>
      <c r="J62" t="str">
        <v>Cuisinier</v>
      </c>
      <c r="K62" t="str">
        <v>Graphisme</v>
      </c>
      <c r="L62" t="str">
        <v>Responsable animation culturelle</v>
      </c>
      <c r="M62" t="str">
        <v>Agent immobilier</v>
      </c>
    </row>
    <row r="63" spans="1:13" x14ac:dyDescent="0.25">
      <c r="A63" s="6" t="s">
        <v>86</v>
      </c>
      <c r="B63" s="7">
        <v>13</v>
      </c>
      <c r="C63" s="7">
        <v>15</v>
      </c>
      <c r="D63" s="7">
        <v>16</v>
      </c>
      <c r="E63" s="7">
        <v>26</v>
      </c>
      <c r="F63" s="7">
        <v>17</v>
      </c>
      <c r="G63" s="7">
        <v>5</v>
      </c>
      <c r="H63" t="str">
        <v>Agent immobilier</v>
      </c>
      <c r="I63" t="str">
        <v>Etudiante en médecine (5ème année)</v>
      </c>
      <c r="J63" t="str">
        <v>Graphisme</v>
      </c>
      <c r="K63" t="str">
        <v>Ingénieur informatique</v>
      </c>
      <c r="L63" t="str">
        <v>électricité</v>
      </c>
      <c r="M63" t="str">
        <v>Manager Audio</v>
      </c>
    </row>
    <row r="64" spans="1:13" x14ac:dyDescent="0.25">
      <c r="A64" s="6" t="s">
        <v>144</v>
      </c>
      <c r="B64" s="7">
        <v>9</v>
      </c>
      <c r="C64" s="7">
        <v>13</v>
      </c>
      <c r="D64" s="7">
        <v>23</v>
      </c>
      <c r="E64" s="7">
        <v>25</v>
      </c>
      <c r="F64" s="7">
        <v>6</v>
      </c>
      <c r="G64" s="7">
        <v>10</v>
      </c>
      <c r="H64" t="str">
        <v>Cadre de santé</v>
      </c>
      <c r="I64" t="str">
        <v>Agent immobilier</v>
      </c>
      <c r="J64" t="str">
        <v>Orientation des élèves</v>
      </c>
      <c r="K64" t="str">
        <v>Métier de l'animation</v>
      </c>
      <c r="L64" t="str">
        <v>Infirmière</v>
      </c>
      <c r="M64" t="str">
        <v>Déco. Évènements (Fleuriste Free Lance)</v>
      </c>
    </row>
    <row r="65" spans="1:13" x14ac:dyDescent="0.25">
      <c r="A65" s="6" t="s">
        <v>145</v>
      </c>
      <c r="B65" s="7" t="s">
        <v>146</v>
      </c>
      <c r="C65" s="7"/>
      <c r="D65" s="7"/>
      <c r="E65" s="7"/>
      <c r="F65" s="7"/>
      <c r="G65" s="7"/>
      <c r="H65" t="str">
        <v>---</v>
      </c>
      <c r="I65" t="str">
        <v>Voirie</v>
      </c>
      <c r="J65" t="str">
        <v>Voirie</v>
      </c>
      <c r="K65" t="str">
        <v>Voirie</v>
      </c>
      <c r="L65" t="str">
        <v>Voirie</v>
      </c>
      <c r="M65" t="str">
        <v>Voirie</v>
      </c>
    </row>
    <row r="66" spans="1:13" x14ac:dyDescent="0.25">
      <c r="A66" s="6" t="s">
        <v>147</v>
      </c>
      <c r="B66" s="7" t="s">
        <v>146</v>
      </c>
      <c r="C66" s="7"/>
      <c r="D66" s="7"/>
      <c r="E66" s="7"/>
      <c r="F66" s="7"/>
      <c r="G66" s="7"/>
      <c r="H66" t="str">
        <v>---</v>
      </c>
      <c r="I66" t="str">
        <v>Voirie</v>
      </c>
      <c r="J66" t="str">
        <v>Voirie</v>
      </c>
      <c r="K66" t="str">
        <v>Voirie</v>
      </c>
      <c r="L66" t="str">
        <v>Voirie</v>
      </c>
      <c r="M66" t="str">
        <v>Voirie</v>
      </c>
    </row>
    <row r="67" spans="1:13" x14ac:dyDescent="0.25">
      <c r="A67" s="6" t="s">
        <v>140</v>
      </c>
      <c r="B67" s="7">
        <v>21</v>
      </c>
      <c r="C67" s="7">
        <v>14</v>
      </c>
      <c r="D67" s="7">
        <v>25</v>
      </c>
      <c r="E67" s="7">
        <v>6</v>
      </c>
      <c r="F67" s="7">
        <v>28</v>
      </c>
      <c r="G67" s="7">
        <v>7</v>
      </c>
      <c r="H67" t="str">
        <v>Directrice Artistique</v>
      </c>
      <c r="I67" t="str">
        <v>Cuisinier</v>
      </c>
      <c r="J67" t="str">
        <v>Métier de l'animation</v>
      </c>
      <c r="K67" t="str">
        <v>Infirmière</v>
      </c>
      <c r="L67" t="str">
        <v>Responsable animation culturelle</v>
      </c>
      <c r="M67" t="str">
        <v>Prof d'EPS</v>
      </c>
    </row>
    <row r="68" spans="1:13" x14ac:dyDescent="0.25">
      <c r="A68" s="6" t="s">
        <v>148</v>
      </c>
      <c r="B68" s="7">
        <v>23</v>
      </c>
      <c r="C68" s="7">
        <v>25</v>
      </c>
      <c r="D68" s="7">
        <v>13</v>
      </c>
      <c r="E68" s="7">
        <v>6</v>
      </c>
      <c r="F68" s="7">
        <v>14</v>
      </c>
      <c r="G68" s="7">
        <v>21</v>
      </c>
      <c r="H68" t="str">
        <v>Orientation des élèves</v>
      </c>
      <c r="I68" t="str">
        <v>Métier de l'animation</v>
      </c>
      <c r="J68" t="str">
        <v>Agent immobilier</v>
      </c>
      <c r="K68" t="str">
        <v>Infirmière</v>
      </c>
      <c r="L68" t="str">
        <v>Cuisinier</v>
      </c>
      <c r="M68" t="str">
        <v>Directrice Artistique</v>
      </c>
    </row>
    <row r="69" spans="1:13" x14ac:dyDescent="0.25">
      <c r="A69" s="6" t="s">
        <v>149</v>
      </c>
      <c r="B69" s="7">
        <v>14</v>
      </c>
      <c r="C69" s="7">
        <v>8</v>
      </c>
      <c r="D69" s="7">
        <v>15</v>
      </c>
      <c r="E69" s="7">
        <v>6</v>
      </c>
      <c r="F69" s="7">
        <v>9</v>
      </c>
      <c r="G69" s="7">
        <v>23</v>
      </c>
      <c r="H69" t="str">
        <v>Cuisinier</v>
      </c>
      <c r="I69" t="str">
        <v>Police nationale</v>
      </c>
      <c r="J69" t="str">
        <v>Etudiante en médecine (5ème année)</v>
      </c>
      <c r="K69" t="str">
        <v>Infirmière</v>
      </c>
      <c r="L69" t="str">
        <v>Cadre de santé</v>
      </c>
      <c r="M69" t="str">
        <v>Orientation des élèves</v>
      </c>
    </row>
    <row r="70" spans="1:13" x14ac:dyDescent="0.25">
      <c r="A70" s="6" t="s">
        <v>150</v>
      </c>
      <c r="B70" s="7">
        <v>17</v>
      </c>
      <c r="C70" s="7">
        <v>5</v>
      </c>
      <c r="D70" s="7">
        <v>23</v>
      </c>
      <c r="E70" s="7">
        <v>27</v>
      </c>
      <c r="F70" s="7">
        <v>2</v>
      </c>
      <c r="G70" s="7">
        <v>8</v>
      </c>
      <c r="H70" t="str">
        <v>électricité</v>
      </c>
      <c r="I70" t="str">
        <v>Manager Audio</v>
      </c>
      <c r="J70" t="str">
        <v>Orientation des élèves</v>
      </c>
      <c r="K70" t="str">
        <v>Horticulture</v>
      </c>
      <c r="L70" t="str">
        <v>Mécanique poids lourds et auto</v>
      </c>
      <c r="M70" t="str">
        <v>Police nationale</v>
      </c>
    </row>
    <row r="71" spans="1:13" x14ac:dyDescent="0.25">
      <c r="A71" s="6" t="s">
        <v>151</v>
      </c>
      <c r="B71" s="7">
        <v>7</v>
      </c>
      <c r="C71" s="7">
        <v>28</v>
      </c>
      <c r="D71" s="7">
        <v>12</v>
      </c>
      <c r="E71" s="7">
        <v>25</v>
      </c>
      <c r="F71" s="7">
        <v>16</v>
      </c>
      <c r="G71" s="7">
        <v>21</v>
      </c>
      <c r="H71" t="str">
        <v>Prof d'EPS</v>
      </c>
      <c r="I71" t="str">
        <v>Responsable animation culturelle</v>
      </c>
      <c r="J71" t="str">
        <v>Responsable bibliothèque</v>
      </c>
      <c r="K71" t="str">
        <v>Métier de l'animation</v>
      </c>
      <c r="L71" t="str">
        <v>Graphisme</v>
      </c>
      <c r="M71" t="str">
        <v>Directrice Artistique</v>
      </c>
    </row>
    <row r="72" spans="1:13" x14ac:dyDescent="0.25">
      <c r="A72" s="8" t="s">
        <v>152</v>
      </c>
      <c r="B72" s="9">
        <v>2</v>
      </c>
      <c r="C72" s="9">
        <v>26</v>
      </c>
      <c r="D72" s="9">
        <v>8</v>
      </c>
      <c r="E72" s="9"/>
      <c r="F72" s="9"/>
      <c r="G72" s="9"/>
      <c r="H72" t="str">
        <v>Mécanique poids lourds et auto</v>
      </c>
      <c r="I72" t="str">
        <v>Ingénieur informatique</v>
      </c>
      <c r="J72" t="str">
        <v>Police nationale</v>
      </c>
      <c r="K72" t="str">
        <v>Voirie</v>
      </c>
      <c r="L72" t="str">
        <v>Voirie</v>
      </c>
      <c r="M72" t="str">
        <v>Voirie</v>
      </c>
    </row>
    <row r="73" spans="1:13" x14ac:dyDescent="0.25">
      <c r="A73" s="8" t="s">
        <v>153</v>
      </c>
      <c r="B73" s="9">
        <v>26</v>
      </c>
      <c r="C73" s="9">
        <v>18</v>
      </c>
      <c r="D73" s="9">
        <v>27</v>
      </c>
      <c r="E73" s="9">
        <v>17</v>
      </c>
      <c r="F73" s="9">
        <v>14</v>
      </c>
      <c r="G73" s="9">
        <v>1</v>
      </c>
      <c r="H73" t="str">
        <v>Ingénieur informatique</v>
      </c>
      <c r="I73" t="str">
        <v>Electricien de maintenance</v>
      </c>
      <c r="J73" t="str">
        <v>Horticulture</v>
      </c>
      <c r="K73" t="str">
        <v>électricité</v>
      </c>
      <c r="L73" t="str">
        <v>Cuisinier</v>
      </c>
      <c r="M73" t="str">
        <v>Voirie</v>
      </c>
    </row>
    <row r="74" spans="1:13" x14ac:dyDescent="0.25">
      <c r="A74" s="8" t="s">
        <v>154</v>
      </c>
      <c r="B74" s="9">
        <v>17</v>
      </c>
      <c r="C74" s="9">
        <v>18</v>
      </c>
      <c r="D74" s="9">
        <v>26</v>
      </c>
      <c r="E74" s="9">
        <v>9</v>
      </c>
      <c r="F74" s="9">
        <v>6</v>
      </c>
      <c r="G74" s="9">
        <v>2</v>
      </c>
      <c r="H74" t="str">
        <v>électricité</v>
      </c>
      <c r="I74" t="str">
        <v>Electricien de maintenance</v>
      </c>
      <c r="J74" t="str">
        <v>Ingénieur informatique</v>
      </c>
      <c r="K74" t="str">
        <v>Cadre de santé</v>
      </c>
      <c r="L74" t="str">
        <v>Infirmière</v>
      </c>
      <c r="M74" t="str">
        <v>Mécanique poids lourds et auto</v>
      </c>
    </row>
    <row r="75" spans="1:13" x14ac:dyDescent="0.25">
      <c r="A75" s="8" t="s">
        <v>155</v>
      </c>
      <c r="B75" s="9">
        <v>16</v>
      </c>
      <c r="C75" s="9">
        <v>3</v>
      </c>
      <c r="D75" s="9">
        <v>17</v>
      </c>
      <c r="E75" s="9">
        <v>26</v>
      </c>
      <c r="F75" s="9">
        <v>28</v>
      </c>
      <c r="G75" s="9">
        <v>21</v>
      </c>
      <c r="H75" t="str">
        <v>Graphisme</v>
      </c>
      <c r="I75" t="str">
        <v>Installation thermique</v>
      </c>
      <c r="J75" t="str">
        <v>électricité</v>
      </c>
      <c r="K75" t="str">
        <v>Ingénieur informatique</v>
      </c>
      <c r="L75" t="str">
        <v>Responsable animation culturelle</v>
      </c>
      <c r="M75" t="str">
        <v>Directrice Artistique</v>
      </c>
    </row>
    <row r="76" spans="1:13" x14ac:dyDescent="0.25">
      <c r="A76" s="8" t="s">
        <v>156</v>
      </c>
      <c r="B76" s="9">
        <v>13</v>
      </c>
      <c r="C76" s="9">
        <v>21</v>
      </c>
      <c r="D76" s="9">
        <v>19</v>
      </c>
      <c r="E76" s="9">
        <v>23</v>
      </c>
      <c r="F76" s="9">
        <v>14</v>
      </c>
      <c r="G76" s="9">
        <v>9</v>
      </c>
      <c r="H76" t="str">
        <v>Agent immobilier</v>
      </c>
      <c r="I76" t="str">
        <v>Directrice Artistique</v>
      </c>
      <c r="J76" t="str">
        <v>Secrétariat/gestion</v>
      </c>
      <c r="K76" t="str">
        <v>Orientation des élèves</v>
      </c>
      <c r="L76" t="str">
        <v>Cuisinier</v>
      </c>
      <c r="M76" t="str">
        <v>Cadre de santé</v>
      </c>
    </row>
    <row r="77" spans="1:13" x14ac:dyDescent="0.25">
      <c r="A77" s="8" t="s">
        <v>157</v>
      </c>
      <c r="B77" s="9">
        <v>8</v>
      </c>
      <c r="C77" s="9">
        <v>20</v>
      </c>
      <c r="D77" s="9">
        <v>26</v>
      </c>
      <c r="E77" s="9">
        <v>7</v>
      </c>
      <c r="F77" s="9">
        <v>12</v>
      </c>
      <c r="G77" s="9"/>
      <c r="H77" t="str">
        <v>Police nationale</v>
      </c>
      <c r="I77" t="str">
        <v>Adjudant</v>
      </c>
      <c r="J77" t="str">
        <v>Ingénieur informatique</v>
      </c>
      <c r="K77" t="str">
        <v>Prof d'EPS</v>
      </c>
      <c r="L77" t="str">
        <v>Responsable bibliothèque</v>
      </c>
      <c r="M77" t="str">
        <v>Voirie</v>
      </c>
    </row>
    <row r="78" spans="1:13" x14ac:dyDescent="0.25">
      <c r="A78" s="8" t="s">
        <v>158</v>
      </c>
      <c r="B78" s="9">
        <v>20</v>
      </c>
      <c r="C78" s="9">
        <v>8</v>
      </c>
      <c r="D78" s="9">
        <v>6</v>
      </c>
      <c r="E78" s="9">
        <v>2</v>
      </c>
      <c r="F78" s="9">
        <v>15</v>
      </c>
      <c r="G78" s="9">
        <v>9</v>
      </c>
      <c r="H78" t="str">
        <v>Adjudant</v>
      </c>
      <c r="I78" t="str">
        <v>Police nationale</v>
      </c>
      <c r="J78" t="str">
        <v>Infirmière</v>
      </c>
      <c r="K78" t="str">
        <v>Mécanique poids lourds et auto</v>
      </c>
      <c r="L78" t="str">
        <v>Etudiante en médecine (5ème année)</v>
      </c>
      <c r="M78" t="str">
        <v>Cadre de santé</v>
      </c>
    </row>
    <row r="79" spans="1:13" x14ac:dyDescent="0.25">
      <c r="A79" s="8" t="s">
        <v>159</v>
      </c>
      <c r="B79" s="9">
        <v>15</v>
      </c>
      <c r="C79" s="9">
        <v>13</v>
      </c>
      <c r="D79" s="9"/>
      <c r="E79" s="9"/>
      <c r="F79" s="9"/>
      <c r="G79" s="9"/>
      <c r="H79" t="str">
        <v>Etudiante en médecine (5ème année)</v>
      </c>
      <c r="I79" t="str">
        <v>Agent immobilier</v>
      </c>
      <c r="J79" t="str">
        <v>Voirie</v>
      </c>
      <c r="K79" t="str">
        <v>Voirie</v>
      </c>
      <c r="L79" t="str">
        <v>Voirie</v>
      </c>
      <c r="M79" t="str">
        <v>Voirie</v>
      </c>
    </row>
    <row r="80" spans="1:13" x14ac:dyDescent="0.25">
      <c r="A80" s="8" t="s">
        <v>160</v>
      </c>
      <c r="B80" s="9">
        <v>6</v>
      </c>
      <c r="C80" s="9">
        <v>14</v>
      </c>
      <c r="D80" s="9">
        <v>28</v>
      </c>
      <c r="E80" s="9">
        <v>25</v>
      </c>
      <c r="F80" s="9">
        <v>7</v>
      </c>
      <c r="G80" s="9">
        <v>9</v>
      </c>
      <c r="H80" t="str">
        <v>Infirmière</v>
      </c>
      <c r="I80" t="str">
        <v>Cuisinier</v>
      </c>
      <c r="J80" t="str">
        <v>Responsable animation culturelle</v>
      </c>
      <c r="K80" t="str">
        <v>Métier de l'animation</v>
      </c>
      <c r="L80" t="str">
        <v>Prof d'EPS</v>
      </c>
      <c r="M80" t="str">
        <v>Cadre de santé</v>
      </c>
    </row>
    <row r="81" spans="1:13" x14ac:dyDescent="0.25">
      <c r="A81" s="8" t="s">
        <v>161</v>
      </c>
      <c r="B81" s="9">
        <v>26</v>
      </c>
      <c r="C81" s="9">
        <v>17</v>
      </c>
      <c r="D81" s="9">
        <v>18</v>
      </c>
      <c r="E81" s="9">
        <v>16</v>
      </c>
      <c r="F81" s="9">
        <v>19</v>
      </c>
      <c r="G81" s="9">
        <v>25</v>
      </c>
      <c r="H81" t="str">
        <v>Ingénieur informatique</v>
      </c>
      <c r="I81" t="str">
        <v>électricité</v>
      </c>
      <c r="J81" t="str">
        <v>Electricien de maintenance</v>
      </c>
      <c r="K81" t="str">
        <v>Graphisme</v>
      </c>
      <c r="L81" t="str">
        <v>Secrétariat/gestion</v>
      </c>
      <c r="M81" t="str">
        <v>Métier de l'animation</v>
      </c>
    </row>
    <row r="82" spans="1:13" x14ac:dyDescent="0.25">
      <c r="A82" s="8" t="s">
        <v>162</v>
      </c>
      <c r="B82" s="9">
        <v>25</v>
      </c>
      <c r="C82" s="9">
        <v>14</v>
      </c>
      <c r="D82" s="9">
        <v>21</v>
      </c>
      <c r="E82" s="9">
        <v>23</v>
      </c>
      <c r="F82" s="9">
        <v>10</v>
      </c>
      <c r="G82" s="9">
        <v>16</v>
      </c>
      <c r="H82" t="str">
        <v>Métier de l'animation</v>
      </c>
      <c r="I82" t="str">
        <v>Cuisinier</v>
      </c>
      <c r="J82" t="str">
        <v>Directrice Artistique</v>
      </c>
      <c r="K82" t="str">
        <v>Orientation des élèves</v>
      </c>
      <c r="L82" t="str">
        <v>Déco. Évènements (Fleuriste Free Lance)</v>
      </c>
      <c r="M82" t="str">
        <v>Graphisme</v>
      </c>
    </row>
    <row r="83" spans="1:13" x14ac:dyDescent="0.25">
      <c r="A83" s="8" t="s">
        <v>163</v>
      </c>
      <c r="B83" s="9">
        <v>13</v>
      </c>
      <c r="C83" s="9">
        <v>2</v>
      </c>
      <c r="D83" s="9">
        <v>25</v>
      </c>
      <c r="E83" s="9">
        <v>20</v>
      </c>
      <c r="F83" s="9">
        <v>8</v>
      </c>
      <c r="G83" s="9">
        <v>5</v>
      </c>
      <c r="H83" t="str">
        <v>Agent immobilier</v>
      </c>
      <c r="I83" t="str">
        <v>Mécanique poids lourds et auto</v>
      </c>
      <c r="J83" t="str">
        <v>Métier de l'animation</v>
      </c>
      <c r="K83" t="str">
        <v>Adjudant</v>
      </c>
      <c r="L83" t="str">
        <v>Police nationale</v>
      </c>
      <c r="M83" t="str">
        <v>Manager Audio</v>
      </c>
    </row>
    <row r="84" spans="1:13" x14ac:dyDescent="0.25">
      <c r="A84" s="8" t="s">
        <v>164</v>
      </c>
      <c r="B84" s="9">
        <v>2</v>
      </c>
      <c r="C84" s="9">
        <v>26</v>
      </c>
      <c r="D84" s="9">
        <v>10</v>
      </c>
      <c r="E84" s="9">
        <v>14</v>
      </c>
      <c r="F84" s="9">
        <v>25</v>
      </c>
      <c r="G84" s="9">
        <v>19</v>
      </c>
      <c r="H84" t="str">
        <v>Mécanique poids lourds et auto</v>
      </c>
      <c r="I84" t="str">
        <v>Ingénieur informatique</v>
      </c>
      <c r="J84" t="str">
        <v>Déco. Évènements (Fleuriste Free Lance)</v>
      </c>
      <c r="K84" t="str">
        <v>Cuisinier</v>
      </c>
      <c r="L84" t="str">
        <v>Métier de l'animation</v>
      </c>
      <c r="M84" t="str">
        <v>Secrétariat/gestion</v>
      </c>
    </row>
    <row r="85" spans="1:13" x14ac:dyDescent="0.25">
      <c r="A85" s="8" t="s">
        <v>86</v>
      </c>
      <c r="B85" s="9">
        <v>13</v>
      </c>
      <c r="C85" s="9">
        <v>25</v>
      </c>
      <c r="D85" s="9">
        <v>16</v>
      </c>
      <c r="E85" s="9">
        <v>26</v>
      </c>
      <c r="F85" s="9">
        <v>21</v>
      </c>
      <c r="G85" s="9">
        <v>28</v>
      </c>
      <c r="H85" t="str">
        <v>Agent immobilier</v>
      </c>
      <c r="I85" t="str">
        <v>Métier de l'animation</v>
      </c>
      <c r="J85" t="str">
        <v>Graphisme</v>
      </c>
      <c r="K85" t="str">
        <v>Ingénieur informatique</v>
      </c>
      <c r="L85" t="str">
        <v>Directrice Artistique</v>
      </c>
      <c r="M85" t="str">
        <v>Responsable animation culturelle</v>
      </c>
    </row>
    <row r="86" spans="1:13" x14ac:dyDescent="0.25">
      <c r="A86" s="8" t="s">
        <v>165</v>
      </c>
      <c r="B86" s="9">
        <v>2</v>
      </c>
      <c r="C86" s="9">
        <v>13</v>
      </c>
      <c r="D86" s="9">
        <v>17</v>
      </c>
      <c r="E86" s="9">
        <v>26</v>
      </c>
      <c r="F86" s="9">
        <v>3</v>
      </c>
      <c r="G86" s="9">
        <v>1</v>
      </c>
      <c r="H86" t="str">
        <v>Mécanique poids lourds et auto</v>
      </c>
      <c r="I86" t="str">
        <v>Agent immobilier</v>
      </c>
      <c r="J86" t="str">
        <v>électricité</v>
      </c>
      <c r="K86" t="str">
        <v>Ingénieur informatique</v>
      </c>
      <c r="L86" t="str">
        <v>Installation thermique</v>
      </c>
      <c r="M86" t="str">
        <v>Voirie</v>
      </c>
    </row>
    <row r="87" spans="1:13" x14ac:dyDescent="0.25">
      <c r="A87" s="8" t="s">
        <v>166</v>
      </c>
      <c r="B87" s="9">
        <v>14</v>
      </c>
      <c r="C87" s="9">
        <v>13</v>
      </c>
      <c r="D87" s="9">
        <v>19</v>
      </c>
      <c r="E87" s="9">
        <v>6</v>
      </c>
      <c r="F87" s="9">
        <v>15</v>
      </c>
      <c r="G87" s="9">
        <v>20</v>
      </c>
      <c r="H87" t="str">
        <v>Cuisinier</v>
      </c>
      <c r="I87" t="str">
        <v>Agent immobilier</v>
      </c>
      <c r="J87" t="str">
        <v>Secrétariat/gestion</v>
      </c>
      <c r="K87" t="str">
        <v>Infirmière</v>
      </c>
      <c r="L87" t="str">
        <v>Etudiante en médecine (5ème année)</v>
      </c>
      <c r="M87" t="str">
        <v>Adjudant</v>
      </c>
    </row>
    <row r="88" spans="1:13" x14ac:dyDescent="0.25">
      <c r="A88" s="8" t="s">
        <v>167</v>
      </c>
      <c r="B88" s="9">
        <v>6</v>
      </c>
      <c r="C88" s="9">
        <v>9</v>
      </c>
      <c r="D88" s="9">
        <v>25</v>
      </c>
      <c r="E88" s="9">
        <v>20</v>
      </c>
      <c r="F88" s="9">
        <v>14</v>
      </c>
      <c r="G88" s="9">
        <v>7</v>
      </c>
      <c r="H88" t="str">
        <v>Infirmière</v>
      </c>
      <c r="I88" t="str">
        <v>Cadre de santé</v>
      </c>
      <c r="J88" t="str">
        <v>Métier de l'animation</v>
      </c>
      <c r="K88" t="str">
        <v>Adjudant</v>
      </c>
      <c r="L88" t="str">
        <v>Cuisinier</v>
      </c>
      <c r="M88" t="str">
        <v>Prof d'EPS</v>
      </c>
    </row>
    <row r="89" spans="1:13" x14ac:dyDescent="0.25">
      <c r="A89" s="8" t="s">
        <v>168</v>
      </c>
      <c r="B89" s="9">
        <v>13</v>
      </c>
      <c r="C89" s="9">
        <v>14</v>
      </c>
      <c r="D89" s="9"/>
      <c r="E89" s="9"/>
      <c r="F89" s="9"/>
      <c r="G89" s="9"/>
      <c r="H89" t="str">
        <v>Agent immobilier</v>
      </c>
      <c r="I89" t="str">
        <v>Cuisinier</v>
      </c>
      <c r="J89" t="str">
        <v>Voirie</v>
      </c>
      <c r="K89" t="str">
        <v>Voirie</v>
      </c>
      <c r="L89" t="str">
        <v>Voirie</v>
      </c>
      <c r="M89" t="str">
        <v>Voirie</v>
      </c>
    </row>
    <row r="90" spans="1:13" x14ac:dyDescent="0.25">
      <c r="A90" s="8" t="s">
        <v>169</v>
      </c>
      <c r="B90" s="9">
        <v>15</v>
      </c>
      <c r="C90" s="9">
        <v>6</v>
      </c>
      <c r="D90" s="9">
        <v>26</v>
      </c>
      <c r="E90" s="9">
        <v>9</v>
      </c>
      <c r="F90" s="9">
        <v>23</v>
      </c>
      <c r="G90" s="9">
        <v>21</v>
      </c>
      <c r="H90" t="str">
        <v>Etudiante en médecine (5ème année)</v>
      </c>
      <c r="I90" t="str">
        <v>Infirmière</v>
      </c>
      <c r="J90" t="str">
        <v>Ingénieur informatique</v>
      </c>
      <c r="K90" t="str">
        <v>Cadre de santé</v>
      </c>
      <c r="L90" t="str">
        <v>Orientation des élèves</v>
      </c>
      <c r="M90" t="str">
        <v>Directrice Artistique</v>
      </c>
    </row>
    <row r="91" spans="1:13" x14ac:dyDescent="0.25">
      <c r="A91" s="8" t="s">
        <v>170</v>
      </c>
      <c r="B91" s="9">
        <v>13</v>
      </c>
      <c r="C91" s="9">
        <v>25</v>
      </c>
      <c r="D91" s="9">
        <v>28</v>
      </c>
      <c r="E91" s="9">
        <v>7</v>
      </c>
      <c r="F91" s="9">
        <v>2</v>
      </c>
      <c r="G91" s="9">
        <v>14</v>
      </c>
      <c r="H91" t="str">
        <v>Agent immobilier</v>
      </c>
      <c r="I91" t="str">
        <v>Métier de l'animation</v>
      </c>
      <c r="J91" t="str">
        <v>Responsable animation culturelle</v>
      </c>
      <c r="K91" t="str">
        <v>Prof d'EPS</v>
      </c>
      <c r="L91" t="str">
        <v>Mécanique poids lourds et auto</v>
      </c>
      <c r="M91" t="str">
        <v>Cuisinier</v>
      </c>
    </row>
    <row r="92" spans="1:13" x14ac:dyDescent="0.25">
      <c r="A92" s="8" t="s">
        <v>171</v>
      </c>
      <c r="B92" s="9">
        <v>19</v>
      </c>
      <c r="C92" s="9">
        <v>23</v>
      </c>
      <c r="D92" s="9">
        <v>14</v>
      </c>
      <c r="E92" s="9">
        <v>13</v>
      </c>
      <c r="F92" s="9">
        <v>23</v>
      </c>
      <c r="G92" s="9">
        <v>9</v>
      </c>
      <c r="H92" t="str">
        <v>Secrétariat/gestion</v>
      </c>
      <c r="I92" t="str">
        <v>Orientation des élèves</v>
      </c>
      <c r="J92" t="str">
        <v>Cuisinier</v>
      </c>
      <c r="K92" t="str">
        <v>Agent immobilier</v>
      </c>
      <c r="L92" t="str">
        <v>Orientation des élèves</v>
      </c>
      <c r="M92" t="str">
        <v>Cadre de santé</v>
      </c>
    </row>
    <row r="93" spans="1:13" x14ac:dyDescent="0.25">
      <c r="A93" s="8" t="s">
        <v>153</v>
      </c>
      <c r="B93" s="9">
        <v>2</v>
      </c>
      <c r="C93" s="9">
        <v>18</v>
      </c>
      <c r="D93" s="9">
        <v>26</v>
      </c>
      <c r="E93" s="9">
        <v>25</v>
      </c>
      <c r="F93" s="9">
        <v>17</v>
      </c>
      <c r="G93" s="9">
        <v>19</v>
      </c>
      <c r="H93" t="str">
        <v>Mécanique poids lourds et auto</v>
      </c>
      <c r="I93" t="str">
        <v>Electricien de maintenance</v>
      </c>
      <c r="J93" t="str">
        <v>Ingénieur informatique</v>
      </c>
      <c r="K93" t="str">
        <v>Métier de l'animation</v>
      </c>
      <c r="L93" t="str">
        <v>électricité</v>
      </c>
      <c r="M93" t="str">
        <v>Secrétariat/gestion</v>
      </c>
    </row>
    <row r="94" spans="1:13" x14ac:dyDescent="0.25">
      <c r="A94" s="8" t="s">
        <v>172</v>
      </c>
      <c r="B94" s="9">
        <v>16</v>
      </c>
      <c r="C94" s="9">
        <v>23</v>
      </c>
      <c r="D94" s="9">
        <v>19</v>
      </c>
      <c r="E94" s="9">
        <v>14</v>
      </c>
      <c r="F94" s="9">
        <v>21</v>
      </c>
      <c r="G94" s="9">
        <v>25</v>
      </c>
      <c r="H94" t="str">
        <v>Graphisme</v>
      </c>
      <c r="I94" t="str">
        <v>Orientation des élèves</v>
      </c>
      <c r="J94" t="str">
        <v>Secrétariat/gestion</v>
      </c>
      <c r="K94" t="str">
        <v>Cuisinier</v>
      </c>
      <c r="L94" t="str">
        <v>Directrice Artistique</v>
      </c>
      <c r="M94" t="str">
        <v>Métier de l'animation</v>
      </c>
    </row>
    <row r="95" spans="1:13" x14ac:dyDescent="0.25">
      <c r="A95" s="6" t="s">
        <v>173</v>
      </c>
      <c r="B95" s="7" t="s">
        <v>146</v>
      </c>
      <c r="C95" s="7" t="s">
        <v>146</v>
      </c>
      <c r="D95" s="7" t="s">
        <v>146</v>
      </c>
      <c r="E95" s="7" t="s">
        <v>146</v>
      </c>
      <c r="F95" s="7" t="s">
        <v>146</v>
      </c>
      <c r="G95" s="7" t="s">
        <v>146</v>
      </c>
      <c r="H95" t="str">
        <v>---</v>
      </c>
      <c r="I95" t="str">
        <v>---</v>
      </c>
      <c r="J95" t="str">
        <v>---</v>
      </c>
      <c r="K95" t="str">
        <v>---</v>
      </c>
      <c r="L95" t="str">
        <v>---</v>
      </c>
      <c r="M95" t="str">
        <v>---</v>
      </c>
    </row>
    <row r="96" spans="1:13" x14ac:dyDescent="0.25">
      <c r="A96" s="6" t="s">
        <v>174</v>
      </c>
      <c r="B96" s="7">
        <v>15</v>
      </c>
      <c r="C96" s="7">
        <v>6</v>
      </c>
      <c r="D96" s="7">
        <v>26</v>
      </c>
      <c r="E96" s="7">
        <v>13</v>
      </c>
      <c r="F96" s="7">
        <v>10</v>
      </c>
      <c r="G96" s="7">
        <v>3</v>
      </c>
      <c r="H96" t="str">
        <v>Etudiante en médecine (5ème année)</v>
      </c>
      <c r="I96" t="str">
        <v>Infirmière</v>
      </c>
      <c r="J96" t="str">
        <v>Ingénieur informatique</v>
      </c>
      <c r="K96" t="str">
        <v>Agent immobilier</v>
      </c>
      <c r="L96" t="str">
        <v>Déco. Évènements (Fleuriste Free Lance)</v>
      </c>
      <c r="M96" t="str">
        <v>Installation thermique</v>
      </c>
    </row>
    <row r="97" spans="1:13" x14ac:dyDescent="0.25">
      <c r="A97" s="6" t="s">
        <v>175</v>
      </c>
      <c r="B97" s="7">
        <v>21</v>
      </c>
      <c r="C97" s="7">
        <v>6</v>
      </c>
      <c r="D97" s="7">
        <v>10</v>
      </c>
      <c r="E97" s="7">
        <v>15</v>
      </c>
      <c r="F97" s="7">
        <v>9</v>
      </c>
      <c r="G97" s="7">
        <v>8</v>
      </c>
      <c r="H97" t="str">
        <v>Directrice Artistique</v>
      </c>
      <c r="I97" t="str">
        <v>Infirmière</v>
      </c>
      <c r="J97" t="str">
        <v>Déco. Évènements (Fleuriste Free Lance)</v>
      </c>
      <c r="K97" t="str">
        <v>Etudiante en médecine (5ème année)</v>
      </c>
      <c r="L97" t="str">
        <v>Cadre de santé</v>
      </c>
      <c r="M97" t="str">
        <v>Police nationale</v>
      </c>
    </row>
    <row r="98" spans="1:13" x14ac:dyDescent="0.25">
      <c r="A98" s="6" t="s">
        <v>176</v>
      </c>
      <c r="B98" s="7">
        <v>2</v>
      </c>
      <c r="C98" s="7">
        <v>8</v>
      </c>
      <c r="D98" s="7">
        <v>16</v>
      </c>
      <c r="E98" s="7">
        <v>14</v>
      </c>
      <c r="F98" s="7">
        <v>17</v>
      </c>
      <c r="G98" s="7">
        <v>13</v>
      </c>
      <c r="H98" t="str">
        <v>Mécanique poids lourds et auto</v>
      </c>
      <c r="I98" t="str">
        <v>Police nationale</v>
      </c>
      <c r="J98" t="str">
        <v>Graphisme</v>
      </c>
      <c r="K98" t="str">
        <v>Cuisinier</v>
      </c>
      <c r="L98" t="str">
        <v>électricité</v>
      </c>
      <c r="M98" t="str">
        <v>Agent immobilier</v>
      </c>
    </row>
    <row r="99" spans="1:13" x14ac:dyDescent="0.25">
      <c r="A99" s="6" t="s">
        <v>177</v>
      </c>
      <c r="B99" s="7">
        <v>24</v>
      </c>
      <c r="C99" s="7">
        <v>21</v>
      </c>
      <c r="D99" s="7">
        <v>3</v>
      </c>
      <c r="E99" s="7">
        <v>25</v>
      </c>
      <c r="F99" s="7">
        <v>10</v>
      </c>
      <c r="G99" s="7">
        <v>13</v>
      </c>
      <c r="H99" t="str">
        <v>Adjointe de Direction</v>
      </c>
      <c r="I99" t="str">
        <v>Directrice Artistique</v>
      </c>
      <c r="J99" t="str">
        <v>Installation thermique</v>
      </c>
      <c r="K99" t="str">
        <v>Métier de l'animation</v>
      </c>
      <c r="L99" t="str">
        <v>Déco. Évènements (Fleuriste Free Lance)</v>
      </c>
      <c r="M99" t="str">
        <v>Agent immobilier</v>
      </c>
    </row>
    <row r="100" spans="1:13" x14ac:dyDescent="0.25">
      <c r="A100" s="6" t="s">
        <v>178</v>
      </c>
      <c r="B100" s="7">
        <v>9</v>
      </c>
      <c r="C100" s="7">
        <v>25</v>
      </c>
      <c r="D100" s="7">
        <v>16</v>
      </c>
      <c r="E100" s="7">
        <v>12</v>
      </c>
      <c r="F100" s="7">
        <v>6</v>
      </c>
      <c r="G100" s="7">
        <v>23</v>
      </c>
      <c r="H100" t="str">
        <v>Cadre de santé</v>
      </c>
      <c r="I100" t="str">
        <v>Métier de l'animation</v>
      </c>
      <c r="J100" t="str">
        <v>Graphisme</v>
      </c>
      <c r="K100" t="str">
        <v>Responsable bibliothèque</v>
      </c>
      <c r="L100" t="str">
        <v>Infirmière</v>
      </c>
      <c r="M100" t="str">
        <v>Orientation des élèves</v>
      </c>
    </row>
    <row r="101" spans="1:13" x14ac:dyDescent="0.25">
      <c r="A101" s="6" t="s">
        <v>179</v>
      </c>
      <c r="B101" s="7">
        <v>10</v>
      </c>
      <c r="C101" s="7">
        <v>16</v>
      </c>
      <c r="D101" s="7">
        <v>25</v>
      </c>
      <c r="E101" s="7">
        <v>21</v>
      </c>
      <c r="F101" s="7">
        <v>28</v>
      </c>
      <c r="G101" s="7">
        <v>7</v>
      </c>
      <c r="H101" t="str">
        <v>Déco. Évènements (Fleuriste Free Lance)</v>
      </c>
      <c r="I101" t="str">
        <v>Graphisme</v>
      </c>
      <c r="J101" t="str">
        <v>Métier de l'animation</v>
      </c>
      <c r="K101" t="str">
        <v>Directrice Artistique</v>
      </c>
      <c r="L101" t="str">
        <v>Responsable animation culturelle</v>
      </c>
      <c r="M101" t="str">
        <v>Prof d'EPS</v>
      </c>
    </row>
    <row r="102" spans="1:13" x14ac:dyDescent="0.25">
      <c r="A102" s="6" t="s">
        <v>180</v>
      </c>
      <c r="B102" s="7">
        <v>10</v>
      </c>
      <c r="C102" s="7">
        <v>25</v>
      </c>
      <c r="D102" s="7">
        <v>28</v>
      </c>
      <c r="E102" s="7">
        <v>8</v>
      </c>
      <c r="F102" s="7">
        <v>7</v>
      </c>
      <c r="G102" s="7">
        <v>16</v>
      </c>
      <c r="H102" t="str">
        <v>Déco. Évènements (Fleuriste Free Lance)</v>
      </c>
      <c r="I102" t="str">
        <v>Métier de l'animation</v>
      </c>
      <c r="J102" t="str">
        <v>Responsable animation culturelle</v>
      </c>
      <c r="K102" t="str">
        <v>Police nationale</v>
      </c>
      <c r="L102" t="str">
        <v>Prof d'EPS</v>
      </c>
      <c r="M102" t="str">
        <v>Graphisme</v>
      </c>
    </row>
    <row r="103" spans="1:13" x14ac:dyDescent="0.25">
      <c r="A103" s="6" t="s">
        <v>181</v>
      </c>
      <c r="B103" s="7">
        <v>6</v>
      </c>
      <c r="C103" s="7">
        <v>14</v>
      </c>
      <c r="D103" s="7">
        <v>8</v>
      </c>
      <c r="E103" s="7">
        <v>9</v>
      </c>
      <c r="F103" s="7">
        <v>20</v>
      </c>
      <c r="G103" s="7">
        <v>28</v>
      </c>
      <c r="H103" t="str">
        <v>Infirmière</v>
      </c>
      <c r="I103" t="str">
        <v>Cuisinier</v>
      </c>
      <c r="J103" t="str">
        <v>Police nationale</v>
      </c>
      <c r="K103" t="str">
        <v>Cadre de santé</v>
      </c>
      <c r="L103" t="str">
        <v>Adjudant</v>
      </c>
      <c r="M103" t="str">
        <v>Responsable animation culturelle</v>
      </c>
    </row>
    <row r="104" spans="1:13" x14ac:dyDescent="0.25">
      <c r="A104" s="6" t="s">
        <v>182</v>
      </c>
      <c r="B104" s="7">
        <v>13</v>
      </c>
      <c r="C104" s="7">
        <v>10</v>
      </c>
      <c r="D104" s="7">
        <v>21</v>
      </c>
      <c r="E104" s="7">
        <v>23</v>
      </c>
      <c r="F104" s="7">
        <v>16</v>
      </c>
      <c r="G104" s="7">
        <v>12</v>
      </c>
      <c r="H104" t="str">
        <v>Agent immobilier</v>
      </c>
      <c r="I104" t="str">
        <v>Déco. Évènements (Fleuriste Free Lance)</v>
      </c>
      <c r="J104" t="str">
        <v>Directrice Artistique</v>
      </c>
      <c r="K104" t="str">
        <v>Orientation des élèves</v>
      </c>
      <c r="L104" t="str">
        <v>Graphisme</v>
      </c>
      <c r="M104" t="str">
        <v>Responsable bibliothèque</v>
      </c>
    </row>
    <row r="105" spans="1:13" x14ac:dyDescent="0.25">
      <c r="A105" s="6" t="s">
        <v>183</v>
      </c>
      <c r="B105" s="7">
        <v>14</v>
      </c>
      <c r="C105" s="7">
        <v>16</v>
      </c>
      <c r="D105" s="7">
        <v>20</v>
      </c>
      <c r="E105" s="7">
        <v>24</v>
      </c>
      <c r="F105" s="7">
        <v>23</v>
      </c>
      <c r="G105" s="7">
        <v>19</v>
      </c>
      <c r="H105" t="str">
        <v>Cuisinier</v>
      </c>
      <c r="I105" t="str">
        <v>Graphisme</v>
      </c>
      <c r="J105" t="str">
        <v>Adjudant</v>
      </c>
      <c r="K105" t="str">
        <v>Adjointe de Direction</v>
      </c>
      <c r="L105" t="str">
        <v>Orientation des élèves</v>
      </c>
      <c r="M105" t="str">
        <v>Secrétariat/gestion</v>
      </c>
    </row>
    <row r="106" spans="1:13" x14ac:dyDescent="0.25">
      <c r="A106" s="6" t="s">
        <v>184</v>
      </c>
      <c r="B106" s="7">
        <v>26</v>
      </c>
      <c r="C106" s="7">
        <v>16</v>
      </c>
      <c r="D106" s="7">
        <v>25</v>
      </c>
      <c r="E106" s="7">
        <v>5</v>
      </c>
      <c r="F106" s="7">
        <v>17</v>
      </c>
      <c r="G106" s="7">
        <v>11</v>
      </c>
      <c r="H106" t="str">
        <v>Ingénieur informatique</v>
      </c>
      <c r="I106" t="str">
        <v>Graphisme</v>
      </c>
      <c r="J106" t="str">
        <v>Métier de l'animation</v>
      </c>
      <c r="K106" t="str">
        <v>Manager Audio</v>
      </c>
      <c r="L106" t="str">
        <v>électricité</v>
      </c>
      <c r="M106" t="str">
        <v>Responsable Auto Ecole</v>
      </c>
    </row>
    <row r="107" spans="1:13" x14ac:dyDescent="0.25">
      <c r="A107" s="6" t="s">
        <v>185</v>
      </c>
      <c r="B107" s="7">
        <v>21</v>
      </c>
      <c r="C107" s="7">
        <v>9</v>
      </c>
      <c r="D107" s="7">
        <v>22</v>
      </c>
      <c r="E107" s="7">
        <v>14</v>
      </c>
      <c r="F107" s="7">
        <v>13</v>
      </c>
      <c r="G107" s="7">
        <v>10</v>
      </c>
      <c r="H107" t="str">
        <v>Directrice Artistique</v>
      </c>
      <c r="I107" t="str">
        <v>Cadre de santé</v>
      </c>
      <c r="J107" t="str">
        <v>Direction operérationnelle</v>
      </c>
      <c r="K107" t="str">
        <v>Cuisinier</v>
      </c>
      <c r="L107" t="str">
        <v>Agent immobilier</v>
      </c>
      <c r="M107" t="str">
        <v>Déco. Évènements (Fleuriste Free Lance)</v>
      </c>
    </row>
    <row r="108" spans="1:13" x14ac:dyDescent="0.25">
      <c r="A108" s="6" t="s">
        <v>186</v>
      </c>
      <c r="B108" s="7">
        <v>26</v>
      </c>
      <c r="C108" s="7">
        <v>25</v>
      </c>
      <c r="D108" s="7">
        <v>28</v>
      </c>
      <c r="E108" s="7">
        <v>16</v>
      </c>
      <c r="F108" s="7">
        <v>3</v>
      </c>
      <c r="G108" s="7">
        <v>2</v>
      </c>
      <c r="H108" t="str">
        <v>Ingénieur informatique</v>
      </c>
      <c r="I108" t="str">
        <v>Métier de l'animation</v>
      </c>
      <c r="J108" t="str">
        <v>Responsable animation culturelle</v>
      </c>
      <c r="K108" t="str">
        <v>Graphisme</v>
      </c>
      <c r="L108" t="str">
        <v>Installation thermique</v>
      </c>
      <c r="M108" t="str">
        <v>Mécanique poids lourds et auto</v>
      </c>
    </row>
    <row r="109" spans="1:13" x14ac:dyDescent="0.25">
      <c r="A109" s="6" t="s">
        <v>187</v>
      </c>
      <c r="B109" s="7">
        <v>12</v>
      </c>
      <c r="C109" s="7">
        <v>14</v>
      </c>
      <c r="D109" s="7">
        <v>8</v>
      </c>
      <c r="E109" s="7">
        <v>7</v>
      </c>
      <c r="F109" s="7">
        <v>23</v>
      </c>
      <c r="G109" s="7">
        <v>20</v>
      </c>
      <c r="H109" t="str">
        <v>Responsable bibliothèque</v>
      </c>
      <c r="I109" t="str">
        <v>Cuisinier</v>
      </c>
      <c r="J109" t="str">
        <v>Police nationale</v>
      </c>
      <c r="K109" t="str">
        <v>Prof d'EPS</v>
      </c>
      <c r="L109" t="str">
        <v>Orientation des élèves</v>
      </c>
      <c r="M109" t="str">
        <v>Adjudant</v>
      </c>
    </row>
    <row r="110" spans="1:13" x14ac:dyDescent="0.25">
      <c r="A110" s="6" t="s">
        <v>188</v>
      </c>
      <c r="B110" s="7">
        <v>23</v>
      </c>
      <c r="C110" s="7">
        <v>16</v>
      </c>
      <c r="D110" s="7">
        <v>20</v>
      </c>
      <c r="E110" s="7">
        <v>24</v>
      </c>
      <c r="F110" s="7">
        <v>5</v>
      </c>
      <c r="G110" s="7">
        <v>19</v>
      </c>
      <c r="H110" t="str">
        <v>Orientation des élèves</v>
      </c>
      <c r="I110" t="str">
        <v>Graphisme</v>
      </c>
      <c r="J110" t="str">
        <v>Adjudant</v>
      </c>
      <c r="K110" t="str">
        <v>Adjointe de Direction</v>
      </c>
      <c r="L110" t="str">
        <v>Manager Audio</v>
      </c>
      <c r="M110" t="str">
        <v>Secrétariat/gestion</v>
      </c>
    </row>
    <row r="111" spans="1:13" x14ac:dyDescent="0.25">
      <c r="A111" s="6" t="s">
        <v>189</v>
      </c>
      <c r="B111" s="7">
        <v>14</v>
      </c>
      <c r="C111" s="7">
        <v>10</v>
      </c>
      <c r="D111" s="7">
        <v>6</v>
      </c>
      <c r="E111" s="7">
        <v>11</v>
      </c>
      <c r="F111" s="7">
        <v>15</v>
      </c>
      <c r="G111" s="7">
        <v>23</v>
      </c>
      <c r="H111" t="str">
        <v>Cuisinier</v>
      </c>
      <c r="I111" t="str">
        <v>Déco. Évènements (Fleuriste Free Lance)</v>
      </c>
      <c r="J111" t="str">
        <v>Infirmière</v>
      </c>
      <c r="K111" t="str">
        <v>Responsable Auto Ecole</v>
      </c>
      <c r="L111" t="str">
        <v>Etudiante en médecine (5ème année)</v>
      </c>
      <c r="M111" t="str">
        <v>Orientation des élèves</v>
      </c>
    </row>
    <row r="112" spans="1:13" x14ac:dyDescent="0.25">
      <c r="A112" s="6" t="s">
        <v>190</v>
      </c>
      <c r="B112" s="7">
        <v>22</v>
      </c>
      <c r="C112" s="7">
        <v>13</v>
      </c>
      <c r="D112" s="7">
        <v>16</v>
      </c>
      <c r="E112" s="7">
        <v>26</v>
      </c>
      <c r="F112" s="7">
        <v>14</v>
      </c>
      <c r="G112" s="7">
        <v>19</v>
      </c>
      <c r="H112" t="str">
        <v>Direction operérationnelle</v>
      </c>
      <c r="I112" t="str">
        <v>Agent immobilier</v>
      </c>
      <c r="J112" t="str">
        <v>Graphisme</v>
      </c>
      <c r="K112" t="str">
        <v>Ingénieur informatique</v>
      </c>
      <c r="L112" t="str">
        <v>Cuisinier</v>
      </c>
      <c r="M112" t="str">
        <v>Secrétariat/gestion</v>
      </c>
    </row>
    <row r="113" spans="1:13" x14ac:dyDescent="0.25">
      <c r="A113" s="6" t="s">
        <v>191</v>
      </c>
      <c r="B113" s="7">
        <v>6</v>
      </c>
      <c r="C113" s="7">
        <v>20</v>
      </c>
      <c r="D113" s="7">
        <v>9</v>
      </c>
      <c r="E113" s="7">
        <v>23</v>
      </c>
      <c r="F113" s="7">
        <v>25</v>
      </c>
      <c r="G113" s="7">
        <v>13</v>
      </c>
      <c r="H113" t="str">
        <v>Infirmière</v>
      </c>
      <c r="I113" t="str">
        <v>Adjudant</v>
      </c>
      <c r="J113" t="str">
        <v>Cadre de santé</v>
      </c>
      <c r="K113" t="str">
        <v>Orientation des élèves</v>
      </c>
      <c r="L113" t="str">
        <v>Métier de l'animation</v>
      </c>
      <c r="M113" t="str">
        <v>Agent immobilier</v>
      </c>
    </row>
    <row r="114" spans="1:13" x14ac:dyDescent="0.25">
      <c r="A114" s="6" t="s">
        <v>192</v>
      </c>
      <c r="B114" s="7">
        <v>12</v>
      </c>
      <c r="C114" s="7">
        <v>21</v>
      </c>
      <c r="D114" s="7">
        <v>14</v>
      </c>
      <c r="E114" s="7">
        <v>16</v>
      </c>
      <c r="F114" s="7">
        <v>7</v>
      </c>
      <c r="G114" s="7">
        <v>23</v>
      </c>
      <c r="H114" t="str">
        <v>Responsable bibliothèque</v>
      </c>
      <c r="I114" t="str">
        <v>Directrice Artistique</v>
      </c>
      <c r="J114" t="str">
        <v>Cuisinier</v>
      </c>
      <c r="K114" t="str">
        <v>Graphisme</v>
      </c>
      <c r="L114" t="str">
        <v>Prof d'EPS</v>
      </c>
      <c r="M114" t="str">
        <v>Orientation des élèves</v>
      </c>
    </row>
    <row r="115" spans="1:13" x14ac:dyDescent="0.25">
      <c r="A115" s="6" t="s">
        <v>193</v>
      </c>
      <c r="B115" s="7">
        <v>26</v>
      </c>
      <c r="C115" s="7">
        <v>13</v>
      </c>
      <c r="D115" s="7">
        <v>9</v>
      </c>
      <c r="E115" s="7">
        <v>15</v>
      </c>
      <c r="F115" s="7">
        <v>7</v>
      </c>
      <c r="G115" s="7">
        <v>6</v>
      </c>
      <c r="H115" t="str">
        <v>Ingénieur informatique</v>
      </c>
      <c r="I115" t="str">
        <v>Agent immobilier</v>
      </c>
      <c r="J115" t="str">
        <v>Cadre de santé</v>
      </c>
      <c r="K115" t="str">
        <v>Etudiante en médecine (5ème année)</v>
      </c>
      <c r="L115" t="str">
        <v>Prof d'EPS</v>
      </c>
      <c r="M115" t="str">
        <v>Infirmière</v>
      </c>
    </row>
    <row r="116" spans="1:13" x14ac:dyDescent="0.25">
      <c r="A116" s="6" t="s">
        <v>194</v>
      </c>
      <c r="B116" s="7">
        <v>13</v>
      </c>
      <c r="C116" s="7">
        <v>19</v>
      </c>
      <c r="D116" s="7">
        <v>14</v>
      </c>
      <c r="E116" s="7">
        <v>12</v>
      </c>
      <c r="F116" s="7">
        <v>6</v>
      </c>
      <c r="G116" s="7">
        <v>25</v>
      </c>
      <c r="H116" t="str">
        <v>Agent immobilier</v>
      </c>
      <c r="I116" t="str">
        <v>Secrétariat/gestion</v>
      </c>
      <c r="J116" t="str">
        <v>Cuisinier</v>
      </c>
      <c r="K116" t="str">
        <v>Responsable bibliothèque</v>
      </c>
      <c r="L116" t="str">
        <v>Infirmière</v>
      </c>
      <c r="M116" t="str">
        <v>Métier de l'animation</v>
      </c>
    </row>
    <row r="117" spans="1:13" x14ac:dyDescent="0.25">
      <c r="A117" s="6" t="s">
        <v>195</v>
      </c>
      <c r="B117" s="7">
        <v>6</v>
      </c>
      <c r="C117" s="7">
        <v>14</v>
      </c>
      <c r="D117" s="7">
        <v>19</v>
      </c>
      <c r="E117" s="7">
        <v>15</v>
      </c>
      <c r="F117" s="7">
        <v>26</v>
      </c>
      <c r="G117" s="7">
        <v>11</v>
      </c>
      <c r="H117" t="str">
        <v>Infirmière</v>
      </c>
      <c r="I117" t="str">
        <v>Cuisinier</v>
      </c>
      <c r="J117" t="str">
        <v>Secrétariat/gestion</v>
      </c>
      <c r="K117" t="str">
        <v>Etudiante en médecine (5ème année)</v>
      </c>
      <c r="L117" t="str">
        <v>Ingénieur informatique</v>
      </c>
      <c r="M117" t="str">
        <v>Responsable Auto Ecole</v>
      </c>
    </row>
    <row r="118" spans="1:13" x14ac:dyDescent="0.25">
      <c r="A118" s="8" t="s">
        <v>196</v>
      </c>
      <c r="B118" s="9">
        <v>8</v>
      </c>
      <c r="C118" s="9">
        <v>17</v>
      </c>
      <c r="D118" s="9">
        <v>16</v>
      </c>
      <c r="E118" s="9">
        <v>14</v>
      </c>
      <c r="F118" s="9">
        <v>26</v>
      </c>
      <c r="G118" s="9">
        <v>25</v>
      </c>
      <c r="H118" t="str">
        <v>Police nationale</v>
      </c>
      <c r="I118" t="str">
        <v>électricité</v>
      </c>
      <c r="J118" t="str">
        <v>Graphisme</v>
      </c>
      <c r="K118" t="str">
        <v>Cuisinier</v>
      </c>
      <c r="L118" t="str">
        <v>Ingénieur informatique</v>
      </c>
      <c r="M118" t="str">
        <v>Métier de l'animation</v>
      </c>
    </row>
    <row r="119" spans="1:13" x14ac:dyDescent="0.25">
      <c r="A119" s="8" t="s">
        <v>142</v>
      </c>
      <c r="B119" s="9">
        <v>8</v>
      </c>
      <c r="C119" s="9">
        <v>15</v>
      </c>
      <c r="D119" s="9">
        <v>13</v>
      </c>
      <c r="E119" s="9">
        <v>16</v>
      </c>
      <c r="F119" s="9">
        <v>2</v>
      </c>
      <c r="G119" s="9">
        <v>13</v>
      </c>
      <c r="H119" t="str">
        <v>Police nationale</v>
      </c>
      <c r="I119" t="str">
        <v>Etudiante en médecine (5ème année)</v>
      </c>
      <c r="J119" t="str">
        <v>Agent immobilier</v>
      </c>
      <c r="K119" t="str">
        <v>Graphisme</v>
      </c>
      <c r="L119" t="str">
        <v>Mécanique poids lourds et auto</v>
      </c>
      <c r="M119" t="str">
        <v>Agent immobilier</v>
      </c>
    </row>
    <row r="120" spans="1:13" x14ac:dyDescent="0.25">
      <c r="A120" s="8" t="s">
        <v>197</v>
      </c>
      <c r="B120" s="9"/>
      <c r="C120" s="9"/>
      <c r="D120" s="9"/>
      <c r="E120" s="9"/>
      <c r="F120" s="9"/>
      <c r="G120" s="9"/>
      <c r="H120" t="str">
        <v>Voirie</v>
      </c>
      <c r="I120" t="str">
        <v>Voirie</v>
      </c>
      <c r="J120" t="str">
        <v>Voirie</v>
      </c>
      <c r="K120" t="str">
        <v>Voirie</v>
      </c>
      <c r="L120" t="str">
        <v>Voirie</v>
      </c>
      <c r="M120" t="str">
        <v>Voirie</v>
      </c>
    </row>
    <row r="121" spans="1:13" x14ac:dyDescent="0.25">
      <c r="A121" s="8" t="s">
        <v>198</v>
      </c>
      <c r="B121" s="9">
        <v>26</v>
      </c>
      <c r="C121" s="9">
        <v>16</v>
      </c>
      <c r="D121" s="9">
        <v>24</v>
      </c>
      <c r="E121" s="9">
        <v>22</v>
      </c>
      <c r="F121" s="9">
        <v>19</v>
      </c>
      <c r="G121" s="9">
        <v>17</v>
      </c>
      <c r="H121" t="str">
        <v>Ingénieur informatique</v>
      </c>
      <c r="I121" t="str">
        <v>Graphisme</v>
      </c>
      <c r="J121" t="str">
        <v>Adjointe de Direction</v>
      </c>
      <c r="K121" t="str">
        <v>Direction operérationnelle</v>
      </c>
      <c r="L121" t="str">
        <v>Secrétariat/gestion</v>
      </c>
      <c r="M121" t="str">
        <v>électricité</v>
      </c>
    </row>
    <row r="122" spans="1:13" x14ac:dyDescent="0.25">
      <c r="A122" s="8" t="s">
        <v>199</v>
      </c>
      <c r="B122" s="9">
        <v>16</v>
      </c>
      <c r="C122" s="9">
        <v>2</v>
      </c>
      <c r="D122" s="9">
        <v>26</v>
      </c>
      <c r="E122" s="9">
        <v>14</v>
      </c>
      <c r="F122" s="9">
        <v>5</v>
      </c>
      <c r="G122" s="9">
        <v>21</v>
      </c>
      <c r="H122" t="str">
        <v>Graphisme</v>
      </c>
      <c r="I122" t="str">
        <v>Mécanique poids lourds et auto</v>
      </c>
      <c r="J122" t="str">
        <v>Ingénieur informatique</v>
      </c>
      <c r="K122" t="str">
        <v>Cuisinier</v>
      </c>
      <c r="L122" t="str">
        <v>Manager Audio</v>
      </c>
      <c r="M122" t="str">
        <v>Directrice Artistique</v>
      </c>
    </row>
    <row r="123" spans="1:13" x14ac:dyDescent="0.25">
      <c r="A123" s="8" t="s">
        <v>200</v>
      </c>
      <c r="B123" s="9">
        <v>13</v>
      </c>
      <c r="C123" s="9">
        <v>15</v>
      </c>
      <c r="D123" s="9">
        <v>8</v>
      </c>
      <c r="E123" s="9">
        <v>14</v>
      </c>
      <c r="F123" s="9">
        <v>20</v>
      </c>
      <c r="G123" s="9">
        <v>26</v>
      </c>
      <c r="H123" t="str">
        <v>Agent immobilier</v>
      </c>
      <c r="I123" t="str">
        <v>Etudiante en médecine (5ème année)</v>
      </c>
      <c r="J123" t="str">
        <v>Police nationale</v>
      </c>
      <c r="K123" t="str">
        <v>Cuisinier</v>
      </c>
      <c r="L123" t="str">
        <v>Adjudant</v>
      </c>
      <c r="M123" t="str">
        <v>Ingénieur informatique</v>
      </c>
    </row>
    <row r="124" spans="1:13" x14ac:dyDescent="0.25">
      <c r="A124" s="8" t="s">
        <v>201</v>
      </c>
      <c r="B124" s="9">
        <v>15</v>
      </c>
      <c r="C124" s="9">
        <v>6</v>
      </c>
      <c r="D124" s="9">
        <v>13</v>
      </c>
      <c r="E124" s="9">
        <v>14</v>
      </c>
      <c r="F124" s="9">
        <v>19</v>
      </c>
      <c r="G124" s="9">
        <v>16</v>
      </c>
      <c r="H124" t="str">
        <v>Etudiante en médecine (5ème année)</v>
      </c>
      <c r="I124" t="str">
        <v>Infirmière</v>
      </c>
      <c r="J124" t="str">
        <v>Agent immobilier</v>
      </c>
      <c r="K124" t="str">
        <v>Cuisinier</v>
      </c>
      <c r="L124" t="str">
        <v>Secrétariat/gestion</v>
      </c>
      <c r="M124" t="str">
        <v>Graphisme</v>
      </c>
    </row>
    <row r="125" spans="1:13" x14ac:dyDescent="0.25">
      <c r="A125" s="8" t="s">
        <v>202</v>
      </c>
      <c r="B125" s="9">
        <v>7</v>
      </c>
      <c r="C125" s="9">
        <v>6</v>
      </c>
      <c r="D125" s="9">
        <v>14</v>
      </c>
      <c r="E125" s="9">
        <v>16</v>
      </c>
      <c r="F125" s="9">
        <v>5</v>
      </c>
      <c r="G125" s="9">
        <v>13</v>
      </c>
      <c r="H125" t="str">
        <v>Prof d'EPS</v>
      </c>
      <c r="I125" t="str">
        <v>Infirmière</v>
      </c>
      <c r="J125" t="str">
        <v>Cuisinier</v>
      </c>
      <c r="K125" t="str">
        <v>Graphisme</v>
      </c>
      <c r="L125" t="str">
        <v>Manager Audio</v>
      </c>
      <c r="M125" t="str">
        <v>Agent immobilier</v>
      </c>
    </row>
    <row r="126" spans="1:13" x14ac:dyDescent="0.25">
      <c r="A126" s="8" t="s">
        <v>203</v>
      </c>
      <c r="B126" s="9">
        <v>15</v>
      </c>
      <c r="C126" s="9">
        <v>13</v>
      </c>
      <c r="D126" s="9">
        <v>6</v>
      </c>
      <c r="E126" s="9">
        <v>14</v>
      </c>
      <c r="F126" s="9">
        <v>11</v>
      </c>
      <c r="G126" s="9">
        <v>6</v>
      </c>
      <c r="H126" t="str">
        <v>Etudiante en médecine (5ème année)</v>
      </c>
      <c r="I126" t="str">
        <v>Agent immobilier</v>
      </c>
      <c r="J126" t="str">
        <v>Infirmière</v>
      </c>
      <c r="K126" t="str">
        <v>Cuisinier</v>
      </c>
      <c r="L126" t="str">
        <v>Responsable Auto Ecole</v>
      </c>
      <c r="M126" t="str">
        <v>Infirmière</v>
      </c>
    </row>
    <row r="127" spans="1:13" x14ac:dyDescent="0.25">
      <c r="A127" s="8" t="s">
        <v>204</v>
      </c>
      <c r="B127" s="9">
        <v>24</v>
      </c>
      <c r="C127" s="9">
        <v>10</v>
      </c>
      <c r="D127" s="9">
        <v>19</v>
      </c>
      <c r="E127" s="9">
        <v>16</v>
      </c>
      <c r="F127" s="9">
        <v>13</v>
      </c>
      <c r="G127" s="9">
        <v>15</v>
      </c>
      <c r="H127" t="str">
        <v>Adjointe de Direction</v>
      </c>
      <c r="I127" t="str">
        <v>Déco. Évènements (Fleuriste Free Lance)</v>
      </c>
      <c r="J127" t="str">
        <v>Secrétariat/gestion</v>
      </c>
      <c r="K127" t="str">
        <v>Graphisme</v>
      </c>
      <c r="L127" t="str">
        <v>Agent immobilier</v>
      </c>
      <c r="M127" t="str">
        <v>Etudiante en médecine (5ème année)</v>
      </c>
    </row>
    <row r="128" spans="1:13" x14ac:dyDescent="0.25">
      <c r="A128" s="8" t="s">
        <v>205</v>
      </c>
      <c r="B128" s="9">
        <v>16</v>
      </c>
      <c r="C128" s="9">
        <v>14</v>
      </c>
      <c r="D128" s="9">
        <v>13</v>
      </c>
      <c r="E128" s="9">
        <v>25</v>
      </c>
      <c r="F128" s="9">
        <v>21</v>
      </c>
      <c r="G128" s="9">
        <v>5</v>
      </c>
      <c r="H128" t="str">
        <v>Graphisme</v>
      </c>
      <c r="I128" t="str">
        <v>Cuisinier</v>
      </c>
      <c r="J128" t="str">
        <v>Agent immobilier</v>
      </c>
      <c r="K128" t="str">
        <v>Métier de l'animation</v>
      </c>
      <c r="L128" t="str">
        <v>Directrice Artistique</v>
      </c>
      <c r="M128" t="str">
        <v>Manager Audio</v>
      </c>
    </row>
    <row r="129" spans="1:13" x14ac:dyDescent="0.25">
      <c r="A129" s="8" t="s">
        <v>206</v>
      </c>
      <c r="B129" s="9">
        <v>15</v>
      </c>
      <c r="C129" s="9">
        <v>13</v>
      </c>
      <c r="D129" s="9">
        <v>6</v>
      </c>
      <c r="E129" s="9">
        <v>14</v>
      </c>
      <c r="F129" s="9">
        <v>11</v>
      </c>
      <c r="G129" s="9">
        <v>6</v>
      </c>
      <c r="H129" t="str">
        <v>Etudiante en médecine (5ème année)</v>
      </c>
      <c r="I129" t="str">
        <v>Agent immobilier</v>
      </c>
      <c r="J129" t="str">
        <v>Infirmière</v>
      </c>
      <c r="K129" t="str">
        <v>Cuisinier</v>
      </c>
      <c r="L129" t="str">
        <v>Responsable Auto Ecole</v>
      </c>
      <c r="M129" t="str">
        <v>Infirmière</v>
      </c>
    </row>
    <row r="130" spans="1:13" x14ac:dyDescent="0.25">
      <c r="A130" s="8" t="s">
        <v>207</v>
      </c>
      <c r="B130" s="9" t="s">
        <v>146</v>
      </c>
      <c r="C130" s="9" t="s">
        <v>146</v>
      </c>
      <c r="D130" s="9" t="s">
        <v>146</v>
      </c>
      <c r="E130" s="9" t="s">
        <v>146</v>
      </c>
      <c r="F130" s="9" t="s">
        <v>146</v>
      </c>
      <c r="G130" s="9" t="s">
        <v>146</v>
      </c>
      <c r="H130" t="str">
        <v>---</v>
      </c>
      <c r="I130" t="str">
        <v>---</v>
      </c>
      <c r="J130" t="str">
        <v>---</v>
      </c>
      <c r="K130" t="str">
        <v>---</v>
      </c>
      <c r="L130" t="str">
        <v>---</v>
      </c>
      <c r="M130" t="str">
        <v>---</v>
      </c>
    </row>
    <row r="131" spans="1:13" x14ac:dyDescent="0.25">
      <c r="A131" s="8" t="s">
        <v>208</v>
      </c>
      <c r="B131" s="9">
        <v>8</v>
      </c>
      <c r="C131" s="9">
        <v>14</v>
      </c>
      <c r="D131" s="9">
        <v>6</v>
      </c>
      <c r="E131" s="9">
        <v>19</v>
      </c>
      <c r="F131" s="9">
        <v>7</v>
      </c>
      <c r="G131" s="9">
        <v>25</v>
      </c>
      <c r="H131" t="str">
        <v>Police nationale</v>
      </c>
      <c r="I131" t="str">
        <v>Cuisinier</v>
      </c>
      <c r="J131" t="str">
        <v>Infirmière</v>
      </c>
      <c r="K131" t="str">
        <v>Secrétariat/gestion</v>
      </c>
      <c r="L131" t="str">
        <v>Prof d'EPS</v>
      </c>
      <c r="M131" t="str">
        <v>Métier de l'animation</v>
      </c>
    </row>
    <row r="132" spans="1:13" x14ac:dyDescent="0.25">
      <c r="A132" s="8" t="s">
        <v>209</v>
      </c>
      <c r="B132" s="9">
        <v>7</v>
      </c>
      <c r="C132" s="9">
        <v>6</v>
      </c>
      <c r="D132" s="9">
        <v>14</v>
      </c>
      <c r="E132" s="9">
        <v>16</v>
      </c>
      <c r="F132" s="9">
        <v>5</v>
      </c>
      <c r="G132" s="9">
        <v>25</v>
      </c>
      <c r="H132" t="str">
        <v>Prof d'EPS</v>
      </c>
      <c r="I132" t="str">
        <v>Infirmière</v>
      </c>
      <c r="J132" t="str">
        <v>Cuisinier</v>
      </c>
      <c r="K132" t="str">
        <v>Graphisme</v>
      </c>
      <c r="L132" t="str">
        <v>Manager Audio</v>
      </c>
      <c r="M132" t="str">
        <v>Métier de l'animation</v>
      </c>
    </row>
    <row r="133" spans="1:13" x14ac:dyDescent="0.25">
      <c r="A133" s="8" t="s">
        <v>210</v>
      </c>
      <c r="B133" s="9">
        <v>15</v>
      </c>
      <c r="C133" s="9">
        <v>13</v>
      </c>
      <c r="D133" s="9">
        <v>6</v>
      </c>
      <c r="E133" s="9">
        <v>14</v>
      </c>
      <c r="F133" s="9">
        <v>5</v>
      </c>
      <c r="G133" s="9">
        <v>27</v>
      </c>
      <c r="H133" t="str">
        <v>Etudiante en médecine (5ème année)</v>
      </c>
      <c r="I133" t="str">
        <v>Agent immobilier</v>
      </c>
      <c r="J133" t="str">
        <v>Infirmière</v>
      </c>
      <c r="K133" t="str">
        <v>Cuisinier</v>
      </c>
      <c r="L133" t="str">
        <v>Manager Audio</v>
      </c>
      <c r="M133" t="str">
        <v>Horticulture</v>
      </c>
    </row>
    <row r="134" spans="1:13" x14ac:dyDescent="0.25">
      <c r="A134" s="8" t="s">
        <v>211</v>
      </c>
      <c r="B134" s="9">
        <v>19</v>
      </c>
      <c r="C134" s="9">
        <v>22</v>
      </c>
      <c r="D134" s="9">
        <v>24</v>
      </c>
      <c r="E134" s="9">
        <v>20</v>
      </c>
      <c r="F134" s="9">
        <v>16</v>
      </c>
      <c r="G134" s="9">
        <v>14</v>
      </c>
      <c r="H134" t="str">
        <v>Secrétariat/gestion</v>
      </c>
      <c r="I134" t="str">
        <v>Direction operérationnelle</v>
      </c>
      <c r="J134" t="str">
        <v>Adjointe de Direction</v>
      </c>
      <c r="K134" t="str">
        <v>Adjudant</v>
      </c>
      <c r="L134" t="str">
        <v>Graphisme</v>
      </c>
      <c r="M134" t="str">
        <v>Cuisinier</v>
      </c>
    </row>
    <row r="135" spans="1:13" x14ac:dyDescent="0.25">
      <c r="A135" s="8" t="s">
        <v>212</v>
      </c>
      <c r="B135" s="9">
        <v>27</v>
      </c>
      <c r="C135" s="9">
        <v>16</v>
      </c>
      <c r="D135" s="9">
        <v>21</v>
      </c>
      <c r="E135" s="9">
        <v>8</v>
      </c>
      <c r="F135" s="9">
        <v>14</v>
      </c>
      <c r="G135" s="9"/>
      <c r="H135" t="str">
        <v>Horticulture</v>
      </c>
      <c r="I135" t="str">
        <v>Graphisme</v>
      </c>
      <c r="J135" t="str">
        <v>Directrice Artistique</v>
      </c>
      <c r="K135" t="str">
        <v>Police nationale</v>
      </c>
      <c r="L135" t="str">
        <v>Cuisinier</v>
      </c>
      <c r="M135" t="str">
        <v>Voirie</v>
      </c>
    </row>
    <row r="136" spans="1:13" x14ac:dyDescent="0.25">
      <c r="A136" s="8" t="s">
        <v>174</v>
      </c>
      <c r="B136" s="9">
        <v>14</v>
      </c>
      <c r="C136" s="9">
        <v>24</v>
      </c>
      <c r="D136" s="9">
        <v>15</v>
      </c>
      <c r="E136" s="9">
        <v>20</v>
      </c>
      <c r="F136" s="9">
        <v>6</v>
      </c>
      <c r="G136" s="9">
        <v>16</v>
      </c>
      <c r="H136" t="str">
        <v>Cuisinier</v>
      </c>
      <c r="I136" t="str">
        <v>Adjointe de Direction</v>
      </c>
      <c r="J136" t="str">
        <v>Etudiante en médecine (5ème année)</v>
      </c>
      <c r="K136" t="str">
        <v>Adjudant</v>
      </c>
      <c r="L136" t="str">
        <v>Infirmière</v>
      </c>
      <c r="M136" t="str">
        <v>Graphisme</v>
      </c>
    </row>
    <row r="137" spans="1:13" x14ac:dyDescent="0.25">
      <c r="A137" s="8" t="s">
        <v>213</v>
      </c>
      <c r="B137" s="9">
        <v>13</v>
      </c>
      <c r="C137" s="9">
        <v>15</v>
      </c>
      <c r="D137" s="9">
        <v>8</v>
      </c>
      <c r="E137" s="9">
        <v>14</v>
      </c>
      <c r="F137" s="9">
        <v>20</v>
      </c>
      <c r="G137" s="9">
        <v>26</v>
      </c>
      <c r="H137" t="str">
        <v>Agent immobilier</v>
      </c>
      <c r="I137" t="str">
        <v>Etudiante en médecine (5ème année)</v>
      </c>
      <c r="J137" t="str">
        <v>Police nationale</v>
      </c>
      <c r="K137" t="str">
        <v>Cuisinier</v>
      </c>
      <c r="L137" t="str">
        <v>Adjudant</v>
      </c>
      <c r="M137" t="str">
        <v>Ingénieur informatique</v>
      </c>
    </row>
    <row r="138" spans="1:13" x14ac:dyDescent="0.25">
      <c r="A138" s="8" t="s">
        <v>107</v>
      </c>
      <c r="B138" s="9">
        <v>15</v>
      </c>
      <c r="C138" s="9">
        <v>20</v>
      </c>
      <c r="D138" s="9">
        <v>8</v>
      </c>
      <c r="E138" s="9">
        <v>2</v>
      </c>
      <c r="F138" s="9">
        <v>23</v>
      </c>
      <c r="G138" s="9">
        <v>25</v>
      </c>
      <c r="H138" t="str">
        <v>Etudiante en médecine (5ème année)</v>
      </c>
      <c r="I138" t="str">
        <v>Adjudant</v>
      </c>
      <c r="J138" t="str">
        <v>Police nationale</v>
      </c>
      <c r="K138" t="str">
        <v>Mécanique poids lourds et auto</v>
      </c>
      <c r="L138" t="str">
        <v>Orientation des élèves</v>
      </c>
      <c r="M138" t="str">
        <v>Métier de l'animation</v>
      </c>
    </row>
    <row r="139" spans="1:13" x14ac:dyDescent="0.25">
      <c r="A139" s="8" t="s">
        <v>214</v>
      </c>
      <c r="B139" s="9">
        <v>15</v>
      </c>
      <c r="C139" s="9">
        <v>26</v>
      </c>
      <c r="D139" s="9">
        <v>5</v>
      </c>
      <c r="E139" s="9">
        <v>23</v>
      </c>
      <c r="F139" s="9">
        <v>21</v>
      </c>
      <c r="G139" s="9">
        <v>8</v>
      </c>
      <c r="H139" t="str">
        <v>Etudiante en médecine (5ème année)</v>
      </c>
      <c r="I139" t="str">
        <v>Ingénieur informatique</v>
      </c>
      <c r="J139" t="str">
        <v>Manager Audio</v>
      </c>
      <c r="K139" t="str">
        <v>Orientation des élèves</v>
      </c>
      <c r="L139" t="str">
        <v>Directrice Artistique</v>
      </c>
      <c r="M139" t="str">
        <v>Police nationale</v>
      </c>
    </row>
    <row r="140" spans="1:13" x14ac:dyDescent="0.25">
      <c r="A140" s="8" t="s">
        <v>215</v>
      </c>
      <c r="B140" s="9">
        <v>14</v>
      </c>
      <c r="C140" s="9">
        <v>5</v>
      </c>
      <c r="D140" s="9">
        <v>15</v>
      </c>
      <c r="E140" s="9">
        <v>13</v>
      </c>
      <c r="F140" s="9">
        <v>11</v>
      </c>
      <c r="G140" s="9">
        <v>6</v>
      </c>
      <c r="H140" t="str">
        <v>Cuisinier</v>
      </c>
      <c r="I140" t="str">
        <v>Manager Audio</v>
      </c>
      <c r="J140" t="str">
        <v>Etudiante en médecine (5ème année)</v>
      </c>
      <c r="K140" t="str">
        <v>Agent immobilier</v>
      </c>
      <c r="L140" t="str">
        <v>Responsable Auto Ecole</v>
      </c>
      <c r="M140" t="str">
        <v>Infirmière</v>
      </c>
    </row>
    <row r="141" spans="1:13" x14ac:dyDescent="0.25">
      <c r="A141" s="8" t="s">
        <v>216</v>
      </c>
      <c r="B141" s="9">
        <v>13</v>
      </c>
      <c r="C141" s="9">
        <v>8</v>
      </c>
      <c r="D141" s="9">
        <v>20</v>
      </c>
      <c r="E141" s="9">
        <v>2</v>
      </c>
      <c r="F141" s="9">
        <v>17</v>
      </c>
      <c r="G141" s="9">
        <v>26</v>
      </c>
      <c r="H141" t="str">
        <v>Agent immobilier</v>
      </c>
      <c r="I141" t="str">
        <v>Police nationale</v>
      </c>
      <c r="J141" t="str">
        <v>Adjudant</v>
      </c>
      <c r="K141" t="str">
        <v>Mécanique poids lourds et auto</v>
      </c>
      <c r="L141" t="str">
        <v>électricité</v>
      </c>
      <c r="M141" t="str">
        <v>Ingénieur informatique</v>
      </c>
    </row>
    <row r="142" spans="1:13" x14ac:dyDescent="0.25">
      <c r="A142" s="6" t="s">
        <v>217</v>
      </c>
      <c r="B142" s="7"/>
      <c r="C142" s="7"/>
      <c r="D142" s="7"/>
      <c r="E142" s="7"/>
      <c r="F142" s="7"/>
      <c r="G142" s="7"/>
      <c r="H142" t="str">
        <v>Voirie</v>
      </c>
      <c r="I142" t="str">
        <v>Voirie</v>
      </c>
      <c r="J142" t="str">
        <v>Voirie</v>
      </c>
      <c r="K142" t="str">
        <v>Voirie</v>
      </c>
      <c r="L142" t="str">
        <v>Voirie</v>
      </c>
      <c r="M142" t="str">
        <v>Voirie</v>
      </c>
    </row>
    <row r="143" spans="1:13" x14ac:dyDescent="0.25">
      <c r="A143" s="6" t="s">
        <v>218</v>
      </c>
      <c r="B143" s="7"/>
      <c r="C143" s="7"/>
      <c r="D143" s="7"/>
      <c r="E143" s="7"/>
      <c r="F143" s="7"/>
      <c r="G143" s="7"/>
      <c r="H143" t="str">
        <v>Voirie</v>
      </c>
      <c r="I143" t="str">
        <v>Voirie</v>
      </c>
      <c r="J143" t="str">
        <v>Voirie</v>
      </c>
      <c r="K143" t="str">
        <v>Voirie</v>
      </c>
      <c r="L143" t="str">
        <v>Voirie</v>
      </c>
      <c r="M143" t="str">
        <v>Voirie</v>
      </c>
    </row>
    <row r="144" spans="1:13" x14ac:dyDescent="0.25">
      <c r="A144" s="6" t="s">
        <v>219</v>
      </c>
      <c r="B144" s="7"/>
      <c r="C144" s="7"/>
      <c r="D144" s="7"/>
      <c r="E144" s="7"/>
      <c r="F144" s="7"/>
      <c r="G144" s="7"/>
      <c r="H144" t="str">
        <v>Voirie</v>
      </c>
      <c r="I144" t="str">
        <v>Voirie</v>
      </c>
      <c r="J144" t="str">
        <v>Voirie</v>
      </c>
      <c r="K144" t="str">
        <v>Voirie</v>
      </c>
      <c r="L144" t="str">
        <v>Voirie</v>
      </c>
      <c r="M144" t="str">
        <v>Voirie</v>
      </c>
    </row>
    <row r="145" spans="1:13" x14ac:dyDescent="0.25">
      <c r="A145" s="6" t="s">
        <v>220</v>
      </c>
      <c r="B145" s="7">
        <v>14</v>
      </c>
      <c r="C145" s="7">
        <v>6</v>
      </c>
      <c r="D145" s="7">
        <v>9</v>
      </c>
      <c r="E145" s="7">
        <v>17</v>
      </c>
      <c r="F145" s="7">
        <v>12</v>
      </c>
      <c r="G145" s="7">
        <v>11</v>
      </c>
      <c r="H145" t="str">
        <v>Cuisinier</v>
      </c>
      <c r="I145" t="str">
        <v>Infirmière</v>
      </c>
      <c r="J145" t="str">
        <v>Cadre de santé</v>
      </c>
      <c r="K145" t="str">
        <v>électricité</v>
      </c>
      <c r="L145" t="str">
        <v>Responsable bibliothèque</v>
      </c>
      <c r="M145" t="str">
        <v>Responsable Auto Ecole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32B49-2F64-4036-9839-0E83981E6F71}">
  <sheetPr codeName="BDD"/>
  <dimension ref="A1:N34"/>
  <sheetViews>
    <sheetView workbookViewId="0">
      <selection activeCell="G10" sqref="G10"/>
    </sheetView>
  </sheetViews>
  <sheetFormatPr defaultRowHeight="15.75" x14ac:dyDescent="0.25"/>
  <cols>
    <col min="2" max="2" width="23.125" customWidth="1"/>
    <col min="3" max="3" width="12.125" customWidth="1"/>
  </cols>
  <sheetData>
    <row r="1" spans="1:14" x14ac:dyDescent="0.25">
      <c r="B1" t="s">
        <v>9</v>
      </c>
    </row>
    <row r="2" spans="1:14" x14ac:dyDescent="0.25">
      <c r="B2" t="s">
        <v>10</v>
      </c>
      <c r="C2" t="s">
        <v>35</v>
      </c>
      <c r="F2" t="s">
        <v>20</v>
      </c>
      <c r="I2" t="s">
        <v>21</v>
      </c>
      <c r="J2" t="s">
        <v>22</v>
      </c>
      <c r="K2" t="s">
        <v>23</v>
      </c>
      <c r="L2" t="s">
        <v>24</v>
      </c>
      <c r="M2" t="s">
        <v>25</v>
      </c>
      <c r="N2" t="s">
        <v>26</v>
      </c>
    </row>
    <row r="3" spans="1:14" x14ac:dyDescent="0.25">
      <c r="A3" s="5">
        <v>1</v>
      </c>
      <c r="B3" t="s">
        <v>57</v>
      </c>
      <c r="C3">
        <v>8</v>
      </c>
      <c r="D3">
        <v>20</v>
      </c>
      <c r="F3" cm="1">
        <f t="array" ref="F3:F31">COUNTIF(Choix!$C$2:$H$151,tblAteliers[designation])</f>
        <v>24</v>
      </c>
      <c r="I3" cm="1">
        <f t="array" ref="I3:I31">COUNTIF(Choix!C$2:C$151,tblAteliers[designation])</f>
        <v>4</v>
      </c>
      <c r="J3" cm="1">
        <f t="array" ref="J3:J31">COUNTIF(Choix!D$2:D$151,tblAteliers[designation])</f>
        <v>1</v>
      </c>
      <c r="K3" cm="1">
        <f t="array" ref="K3:K31">COUNTIF(Choix!E$2:E$151,tblAteliers[designation])</f>
        <v>3</v>
      </c>
      <c r="L3" cm="1">
        <f t="array" ref="L3:L31">COUNTIF(Choix!F$2:F$151,tblAteliers[designation])</f>
        <v>6</v>
      </c>
      <c r="M3" cm="1">
        <f t="array" ref="M3:M31">COUNTIF(Choix!G$2:G$151,tblAteliers[designation])</f>
        <v>3</v>
      </c>
      <c r="N3" cm="1">
        <f t="array" ref="N3:N31">COUNTIF(Choix!H$2:H$151,tblAteliers[designation])</f>
        <v>7</v>
      </c>
    </row>
    <row r="4" spans="1:14" x14ac:dyDescent="0.25">
      <c r="A4" s="5">
        <v>2</v>
      </c>
      <c r="B4" t="s">
        <v>58</v>
      </c>
      <c r="C4">
        <v>8</v>
      </c>
      <c r="D4">
        <v>25</v>
      </c>
      <c r="F4">
        <v>33</v>
      </c>
      <c r="I4">
        <v>15</v>
      </c>
      <c r="J4">
        <v>3</v>
      </c>
      <c r="K4">
        <v>2</v>
      </c>
      <c r="L4">
        <v>4</v>
      </c>
      <c r="M4">
        <v>5</v>
      </c>
      <c r="N4">
        <v>4</v>
      </c>
    </row>
    <row r="5" spans="1:14" x14ac:dyDescent="0.25">
      <c r="A5" s="5">
        <v>3</v>
      </c>
      <c r="B5" t="s">
        <v>59</v>
      </c>
      <c r="C5">
        <v>8</v>
      </c>
      <c r="D5">
        <v>21</v>
      </c>
      <c r="F5">
        <v>10</v>
      </c>
      <c r="I5">
        <v>0</v>
      </c>
      <c r="J5">
        <v>1</v>
      </c>
      <c r="K5">
        <v>1</v>
      </c>
      <c r="L5">
        <v>2</v>
      </c>
      <c r="M5">
        <v>3</v>
      </c>
      <c r="N5">
        <v>3</v>
      </c>
    </row>
    <row r="6" spans="1:14" x14ac:dyDescent="0.25">
      <c r="A6" s="5">
        <v>4</v>
      </c>
      <c r="B6" t="s">
        <v>60</v>
      </c>
      <c r="C6">
        <v>8</v>
      </c>
      <c r="D6">
        <v>25</v>
      </c>
      <c r="F6">
        <v>6</v>
      </c>
      <c r="I6">
        <v>0</v>
      </c>
      <c r="J6">
        <v>1</v>
      </c>
      <c r="K6">
        <v>1</v>
      </c>
      <c r="L6">
        <v>3</v>
      </c>
      <c r="M6">
        <v>1</v>
      </c>
      <c r="N6">
        <v>0</v>
      </c>
    </row>
    <row r="7" spans="1:14" x14ac:dyDescent="0.25">
      <c r="A7" s="5">
        <v>5</v>
      </c>
      <c r="B7" t="s">
        <v>61</v>
      </c>
      <c r="C7">
        <v>8</v>
      </c>
      <c r="D7">
        <v>20</v>
      </c>
      <c r="F7">
        <v>19</v>
      </c>
      <c r="I7">
        <v>1</v>
      </c>
      <c r="J7">
        <v>3</v>
      </c>
      <c r="K7">
        <v>2</v>
      </c>
      <c r="L7">
        <v>2</v>
      </c>
      <c r="M7">
        <v>7</v>
      </c>
      <c r="N7">
        <v>4</v>
      </c>
    </row>
    <row r="8" spans="1:14" x14ac:dyDescent="0.25">
      <c r="A8" s="5">
        <v>6</v>
      </c>
      <c r="B8" t="s">
        <v>62</v>
      </c>
      <c r="C8">
        <v>8</v>
      </c>
      <c r="D8">
        <v>23</v>
      </c>
      <c r="F8">
        <v>50</v>
      </c>
      <c r="I8">
        <v>8</v>
      </c>
      <c r="J8">
        <v>10</v>
      </c>
      <c r="K8">
        <v>11</v>
      </c>
      <c r="L8">
        <v>8</v>
      </c>
      <c r="M8">
        <v>8</v>
      </c>
      <c r="N8">
        <v>5</v>
      </c>
    </row>
    <row r="9" spans="1:14" x14ac:dyDescent="0.25">
      <c r="A9" s="5">
        <v>7</v>
      </c>
      <c r="B9" t="s">
        <v>63</v>
      </c>
      <c r="C9">
        <v>8</v>
      </c>
      <c r="D9">
        <v>22</v>
      </c>
      <c r="F9">
        <v>24</v>
      </c>
      <c r="I9">
        <v>4</v>
      </c>
      <c r="J9">
        <v>1</v>
      </c>
      <c r="K9">
        <v>0</v>
      </c>
      <c r="L9">
        <v>6</v>
      </c>
      <c r="M9">
        <v>7</v>
      </c>
      <c r="N9">
        <v>6</v>
      </c>
    </row>
    <row r="10" spans="1:14" x14ac:dyDescent="0.25">
      <c r="A10" s="5">
        <v>8</v>
      </c>
      <c r="B10" t="s">
        <v>64</v>
      </c>
      <c r="C10">
        <v>8</v>
      </c>
      <c r="D10">
        <v>22</v>
      </c>
      <c r="F10">
        <v>47</v>
      </c>
      <c r="I10">
        <v>6</v>
      </c>
      <c r="J10">
        <v>11</v>
      </c>
      <c r="K10">
        <v>13</v>
      </c>
      <c r="L10">
        <v>7</v>
      </c>
      <c r="M10">
        <v>5</v>
      </c>
      <c r="N10">
        <v>5</v>
      </c>
    </row>
    <row r="11" spans="1:14" x14ac:dyDescent="0.25">
      <c r="A11" s="5">
        <v>9</v>
      </c>
      <c r="B11" t="s">
        <v>65</v>
      </c>
      <c r="C11">
        <v>8</v>
      </c>
      <c r="D11">
        <v>20</v>
      </c>
      <c r="F11">
        <v>27</v>
      </c>
      <c r="I11">
        <v>2</v>
      </c>
      <c r="J11">
        <v>4</v>
      </c>
      <c r="K11">
        <v>6</v>
      </c>
      <c r="L11">
        <v>6</v>
      </c>
      <c r="M11">
        <v>4</v>
      </c>
      <c r="N11">
        <v>5</v>
      </c>
    </row>
    <row r="12" spans="1:14" x14ac:dyDescent="0.25">
      <c r="A12" s="5">
        <v>10</v>
      </c>
      <c r="B12" t="s">
        <v>66</v>
      </c>
      <c r="C12">
        <v>8</v>
      </c>
      <c r="D12">
        <v>23</v>
      </c>
      <c r="F12">
        <v>21</v>
      </c>
      <c r="I12">
        <v>2</v>
      </c>
      <c r="J12">
        <v>7</v>
      </c>
      <c r="K12">
        <v>3</v>
      </c>
      <c r="L12">
        <v>1</v>
      </c>
      <c r="M12">
        <v>6</v>
      </c>
      <c r="N12">
        <v>2</v>
      </c>
    </row>
    <row r="13" spans="1:14" x14ac:dyDescent="0.25">
      <c r="A13" s="5">
        <v>11</v>
      </c>
      <c r="B13" t="s">
        <v>67</v>
      </c>
      <c r="C13">
        <v>8</v>
      </c>
      <c r="F13">
        <v>14</v>
      </c>
      <c r="I13">
        <v>0</v>
      </c>
      <c r="J13">
        <v>1</v>
      </c>
      <c r="K13">
        <v>1</v>
      </c>
      <c r="L13">
        <v>2</v>
      </c>
      <c r="M13">
        <v>4</v>
      </c>
      <c r="N13">
        <v>6</v>
      </c>
    </row>
    <row r="14" spans="1:14" x14ac:dyDescent="0.25">
      <c r="A14" s="5">
        <v>12</v>
      </c>
      <c r="B14" t="s">
        <v>68</v>
      </c>
      <c r="C14">
        <v>8</v>
      </c>
      <c r="F14">
        <v>11</v>
      </c>
      <c r="I14">
        <v>2</v>
      </c>
      <c r="J14">
        <v>0</v>
      </c>
      <c r="K14">
        <v>1</v>
      </c>
      <c r="L14">
        <v>2</v>
      </c>
      <c r="M14">
        <v>3</v>
      </c>
      <c r="N14">
        <v>3</v>
      </c>
    </row>
    <row r="15" spans="1:14" x14ac:dyDescent="0.25">
      <c r="A15" s="5">
        <v>13</v>
      </c>
      <c r="B15" t="s">
        <v>69</v>
      </c>
      <c r="C15">
        <v>8</v>
      </c>
      <c r="F15">
        <v>53</v>
      </c>
      <c r="I15">
        <v>16</v>
      </c>
      <c r="J15">
        <v>13</v>
      </c>
      <c r="K15">
        <v>10</v>
      </c>
      <c r="L15">
        <v>6</v>
      </c>
      <c r="M15">
        <v>2</v>
      </c>
      <c r="N15">
        <v>6</v>
      </c>
    </row>
    <row r="16" spans="1:14" x14ac:dyDescent="0.25">
      <c r="A16" s="5">
        <v>14</v>
      </c>
      <c r="B16" t="s">
        <v>70</v>
      </c>
      <c r="C16">
        <v>8</v>
      </c>
      <c r="F16">
        <v>75</v>
      </c>
      <c r="I16">
        <v>14</v>
      </c>
      <c r="J16">
        <v>13</v>
      </c>
      <c r="K16">
        <v>16</v>
      </c>
      <c r="L16">
        <v>14</v>
      </c>
      <c r="M16">
        <v>10</v>
      </c>
      <c r="N16">
        <v>8</v>
      </c>
    </row>
    <row r="17" spans="1:14" x14ac:dyDescent="0.25">
      <c r="A17" s="5">
        <v>15</v>
      </c>
      <c r="B17" t="s">
        <v>71</v>
      </c>
      <c r="C17">
        <v>8</v>
      </c>
      <c r="F17">
        <v>39</v>
      </c>
      <c r="I17">
        <v>14</v>
      </c>
      <c r="J17">
        <v>4</v>
      </c>
      <c r="K17">
        <v>6</v>
      </c>
      <c r="L17">
        <v>7</v>
      </c>
      <c r="M17">
        <v>5</v>
      </c>
      <c r="N17">
        <v>3</v>
      </c>
    </row>
    <row r="18" spans="1:14" x14ac:dyDescent="0.25">
      <c r="A18" s="5">
        <v>16</v>
      </c>
      <c r="B18" t="s">
        <v>72</v>
      </c>
      <c r="C18">
        <v>8</v>
      </c>
      <c r="F18">
        <v>43</v>
      </c>
      <c r="I18">
        <v>4</v>
      </c>
      <c r="J18">
        <v>10</v>
      </c>
      <c r="K18">
        <v>10</v>
      </c>
      <c r="L18">
        <v>8</v>
      </c>
      <c r="M18">
        <v>5</v>
      </c>
      <c r="N18">
        <v>6</v>
      </c>
    </row>
    <row r="19" spans="1:14" x14ac:dyDescent="0.25">
      <c r="A19" s="5">
        <v>17</v>
      </c>
      <c r="B19" t="s">
        <v>73</v>
      </c>
      <c r="C19">
        <v>8</v>
      </c>
      <c r="F19">
        <v>24</v>
      </c>
      <c r="I19">
        <v>4</v>
      </c>
      <c r="J19">
        <v>4</v>
      </c>
      <c r="K19">
        <v>4</v>
      </c>
      <c r="L19">
        <v>5</v>
      </c>
      <c r="M19">
        <v>6</v>
      </c>
      <c r="N19">
        <v>1</v>
      </c>
    </row>
    <row r="20" spans="1:14" x14ac:dyDescent="0.25">
      <c r="A20" s="5">
        <v>18</v>
      </c>
      <c r="B20" t="s">
        <v>74</v>
      </c>
      <c r="C20">
        <v>8</v>
      </c>
      <c r="F20">
        <v>11</v>
      </c>
      <c r="I20">
        <v>1</v>
      </c>
      <c r="J20">
        <v>3</v>
      </c>
      <c r="K20">
        <v>2</v>
      </c>
      <c r="L20">
        <v>1</v>
      </c>
      <c r="M20">
        <v>1</v>
      </c>
      <c r="N20">
        <v>3</v>
      </c>
    </row>
    <row r="21" spans="1:14" x14ac:dyDescent="0.25">
      <c r="A21" s="5">
        <v>19</v>
      </c>
      <c r="B21" t="s">
        <v>75</v>
      </c>
      <c r="C21">
        <v>8</v>
      </c>
      <c r="F21">
        <v>29</v>
      </c>
      <c r="I21">
        <v>4</v>
      </c>
      <c r="J21">
        <v>3</v>
      </c>
      <c r="K21">
        <v>6</v>
      </c>
      <c r="L21">
        <v>3</v>
      </c>
      <c r="M21">
        <v>6</v>
      </c>
      <c r="N21">
        <v>7</v>
      </c>
    </row>
    <row r="22" spans="1:14" x14ac:dyDescent="0.25">
      <c r="A22" s="5">
        <v>20</v>
      </c>
      <c r="B22" t="s">
        <v>76</v>
      </c>
      <c r="C22">
        <v>8</v>
      </c>
      <c r="F22">
        <v>39</v>
      </c>
      <c r="I22">
        <v>3</v>
      </c>
      <c r="J22">
        <v>5</v>
      </c>
      <c r="K22">
        <v>6</v>
      </c>
      <c r="L22">
        <v>9</v>
      </c>
      <c r="M22">
        <v>9</v>
      </c>
      <c r="N22">
        <v>7</v>
      </c>
    </row>
    <row r="23" spans="1:14" x14ac:dyDescent="0.25">
      <c r="A23" s="5">
        <v>21</v>
      </c>
      <c r="B23" t="s">
        <v>77</v>
      </c>
      <c r="C23">
        <v>8</v>
      </c>
      <c r="F23">
        <v>28</v>
      </c>
      <c r="I23">
        <v>4</v>
      </c>
      <c r="J23">
        <v>6</v>
      </c>
      <c r="K23">
        <v>5</v>
      </c>
      <c r="L23">
        <v>2</v>
      </c>
      <c r="M23">
        <v>6</v>
      </c>
      <c r="N23">
        <v>5</v>
      </c>
    </row>
    <row r="24" spans="1:14" x14ac:dyDescent="0.25">
      <c r="A24" s="5">
        <v>22</v>
      </c>
      <c r="B24" t="s">
        <v>78</v>
      </c>
      <c r="C24">
        <v>8</v>
      </c>
      <c r="F24">
        <v>8</v>
      </c>
      <c r="I24">
        <v>1</v>
      </c>
      <c r="J24">
        <v>1</v>
      </c>
      <c r="K24">
        <v>2</v>
      </c>
      <c r="L24">
        <v>2</v>
      </c>
      <c r="M24">
        <v>1</v>
      </c>
      <c r="N24">
        <v>1</v>
      </c>
    </row>
    <row r="25" spans="1:14" x14ac:dyDescent="0.25">
      <c r="A25" s="5">
        <v>23</v>
      </c>
      <c r="B25" t="s">
        <v>79</v>
      </c>
      <c r="C25">
        <v>8</v>
      </c>
      <c r="F25">
        <v>30</v>
      </c>
      <c r="I25">
        <v>8</v>
      </c>
      <c r="J25">
        <v>2</v>
      </c>
      <c r="K25">
        <v>4</v>
      </c>
      <c r="L25">
        <v>6</v>
      </c>
      <c r="M25">
        <v>6</v>
      </c>
      <c r="N25">
        <v>4</v>
      </c>
    </row>
    <row r="26" spans="1:14" x14ac:dyDescent="0.25">
      <c r="A26" s="5">
        <v>24</v>
      </c>
      <c r="B26" t="s">
        <v>80</v>
      </c>
      <c r="C26">
        <v>8</v>
      </c>
      <c r="F26">
        <v>13</v>
      </c>
      <c r="I26">
        <v>2</v>
      </c>
      <c r="J26">
        <v>1</v>
      </c>
      <c r="K26">
        <v>4</v>
      </c>
      <c r="L26">
        <v>2</v>
      </c>
      <c r="M26">
        <v>2</v>
      </c>
      <c r="N26">
        <v>2</v>
      </c>
    </row>
    <row r="27" spans="1:14" x14ac:dyDescent="0.25">
      <c r="A27" s="5">
        <v>25</v>
      </c>
      <c r="B27" t="s">
        <v>81</v>
      </c>
      <c r="C27">
        <v>8</v>
      </c>
      <c r="F27">
        <v>43</v>
      </c>
      <c r="I27">
        <v>4</v>
      </c>
      <c r="J27">
        <v>12</v>
      </c>
      <c r="K27">
        <v>5</v>
      </c>
      <c r="L27">
        <v>11</v>
      </c>
      <c r="M27">
        <v>2</v>
      </c>
      <c r="N27">
        <v>9</v>
      </c>
    </row>
    <row r="28" spans="1:14" x14ac:dyDescent="0.25">
      <c r="A28" s="5">
        <v>26</v>
      </c>
      <c r="B28" t="s">
        <v>82</v>
      </c>
      <c r="C28">
        <v>8</v>
      </c>
      <c r="F28">
        <v>44</v>
      </c>
      <c r="I28">
        <v>9</v>
      </c>
      <c r="J28">
        <v>7</v>
      </c>
      <c r="K28">
        <v>8</v>
      </c>
      <c r="L28">
        <v>7</v>
      </c>
      <c r="M28">
        <v>7</v>
      </c>
      <c r="N28">
        <v>6</v>
      </c>
    </row>
    <row r="29" spans="1:14" x14ac:dyDescent="0.25">
      <c r="A29" s="5">
        <v>27</v>
      </c>
      <c r="B29" t="s">
        <v>83</v>
      </c>
      <c r="C29">
        <v>8</v>
      </c>
      <c r="F29">
        <v>10</v>
      </c>
      <c r="I29">
        <v>3</v>
      </c>
      <c r="J29">
        <v>3</v>
      </c>
      <c r="K29">
        <v>1</v>
      </c>
      <c r="L29">
        <v>1</v>
      </c>
      <c r="M29">
        <v>0</v>
      </c>
      <c r="N29">
        <v>2</v>
      </c>
    </row>
    <row r="30" spans="1:14" x14ac:dyDescent="0.25">
      <c r="A30" s="5">
        <v>28</v>
      </c>
      <c r="B30" t="s">
        <v>84</v>
      </c>
      <c r="C30">
        <v>8</v>
      </c>
      <c r="F30">
        <v>25</v>
      </c>
      <c r="I30">
        <v>2</v>
      </c>
      <c r="J30">
        <v>7</v>
      </c>
      <c r="K30">
        <v>4</v>
      </c>
      <c r="L30">
        <v>2</v>
      </c>
      <c r="M30">
        <v>5</v>
      </c>
      <c r="N30">
        <v>5</v>
      </c>
    </row>
    <row r="31" spans="1:14" x14ac:dyDescent="0.25">
      <c r="A31">
        <v>29</v>
      </c>
      <c r="B31" t="s">
        <v>52</v>
      </c>
      <c r="C31">
        <v>50</v>
      </c>
      <c r="F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</row>
    <row r="33" spans="3:10" x14ac:dyDescent="0.25">
      <c r="C33" t="s">
        <v>55</v>
      </c>
      <c r="J33" t="s">
        <v>43</v>
      </c>
    </row>
    <row r="34" spans="3:10" x14ac:dyDescent="0.25">
      <c r="J34" t="s">
        <v>44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Sheet1</vt:lpstr>
      <vt:lpstr>Choix</vt:lpstr>
      <vt:lpstr>Output</vt:lpstr>
      <vt:lpstr>Sheet2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2024-12-05T12:45:35Z</dcterms:created>
  <dcterms:modified xsi:type="dcterms:W3CDTF">2024-12-06T13:42:08Z</dcterms:modified>
</cp:coreProperties>
</file>