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filterPrivacy="1" codeName="ThisWorkbook" defaultThemeVersion="202300"/>
  <xr:revisionPtr revIDLastSave="0" documentId="13_ncr:1_{10D8C5A4-31E1-464A-9EF3-CAE00C3E0F8D}" xr6:coauthVersionLast="47" xr6:coauthVersionMax="47" xr10:uidLastSave="{00000000-0000-0000-0000-000000000000}"/>
  <bookViews>
    <workbookView xWindow="-120" yWindow="-120" windowWidth="29040" windowHeight="15840" xr2:uid="{08BE5DF9-8B43-4978-93B4-42981947D09D}"/>
  </bookViews>
  <sheets>
    <sheet name="En cours Sté" sheetId="1" r:id="rId1"/>
    <sheet name="En cours Perso" sheetId="4" r:id="rId2"/>
    <sheet name="Restitués" sheetId="2" r:id="rId3"/>
    <sheet name="En cdes" sheetId="3" r:id="rId4"/>
  </sheets>
  <definedNames>
    <definedName name="_xlnm._FilterDatabase" localSheetId="1" hidden="1">'En cours Perso'!$A$1:$R$61</definedName>
    <definedName name="_xlnm._FilterDatabase" localSheetId="0" hidden="1">'En cours Sté'!$B$2:$Y$21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4" i="1" l="1"/>
  <c r="H24" i="1"/>
  <c r="H23" i="1" l="1"/>
  <c r="H22" i="1"/>
  <c r="H15" i="1"/>
  <c r="H21" i="1"/>
  <c r="H20" i="1"/>
  <c r="H19" i="1"/>
  <c r="H18" i="1"/>
  <c r="H17" i="1"/>
  <c r="H16" i="1"/>
  <c r="H13" i="1"/>
  <c r="H12" i="1"/>
  <c r="H2" i="2"/>
  <c r="H11" i="1"/>
  <c r="H10" i="1" l="1"/>
  <c r="L7" i="2"/>
  <c r="H7" i="2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H9" i="1" l="1"/>
  <c r="H8" i="1"/>
  <c r="H6" i="1"/>
  <c r="H5" i="1"/>
  <c r="H4" i="1"/>
  <c r="H3" i="1"/>
</calcChain>
</file>

<file path=xl/sharedStrings.xml><?xml version="1.0" encoding="utf-8"?>
<sst xmlns="http://schemas.openxmlformats.org/spreadsheetml/2006/main" count="631" uniqueCount="88">
  <si>
    <t xml:space="preserve">NOM
</t>
  </si>
  <si>
    <t>TYPE 
DE VEHICULE</t>
  </si>
  <si>
    <t>immat CG</t>
  </si>
  <si>
    <t>ctrl CG database</t>
  </si>
  <si>
    <t>Véhicule 
VRP
GETRAC
SERVADE</t>
  </si>
  <si>
    <t>Catégorie carburant 
P3</t>
  </si>
  <si>
    <t>Date 
de 
l'immatriculation
Acquisition</t>
  </si>
  <si>
    <t>Date de 
1ère mise en circulation</t>
  </si>
  <si>
    <t>IMMATRICULE &lt;01/03/2020
=OUI
sinon APRES</t>
  </si>
  <si>
    <t>Genre du Véhicule
J1</t>
  </si>
  <si>
    <t>Nombre de 
places
S1</t>
  </si>
  <si>
    <t xml:space="preserve"> CV  Pour Anciennes SANS CO2
P6</t>
  </si>
  <si>
    <t>Taux 
d'émission
de carbone
V7</t>
  </si>
  <si>
    <t>V9</t>
  </si>
  <si>
    <t xml:space="preserve">DATE 
D'ENTREE
du Véhicule
ou du salarié
</t>
  </si>
  <si>
    <t>Date de Sortie
du Véhicule
ou du salarié</t>
  </si>
  <si>
    <t>Observations</t>
  </si>
  <si>
    <t>NON</t>
  </si>
  <si>
    <t>VRP</t>
  </si>
  <si>
    <t>GO</t>
  </si>
  <si>
    <t>OUI</t>
  </si>
  <si>
    <t>CTTE</t>
  </si>
  <si>
    <t>exonere(CTTE)</t>
  </si>
  <si>
    <t>OK</t>
  </si>
  <si>
    <t>ELEC</t>
  </si>
  <si>
    <t>APRES</t>
  </si>
  <si>
    <t>VP</t>
  </si>
  <si>
    <t>exonere(EL)</t>
  </si>
  <si>
    <t>Véhicule de remplacment</t>
  </si>
  <si>
    <t>ES</t>
  </si>
  <si>
    <t>EURO6</t>
  </si>
  <si>
    <t>VASP</t>
  </si>
  <si>
    <t>exonéré(VASP)</t>
  </si>
  <si>
    <t>EH</t>
  </si>
  <si>
    <t>PEUGEOT 308</t>
  </si>
  <si>
    <t>EURO5</t>
  </si>
  <si>
    <t>Conserve ce véhicule pour venir chez Getrac</t>
  </si>
  <si>
    <t>GH</t>
  </si>
  <si>
    <t>Transfert de C.Halm</t>
  </si>
  <si>
    <t>EE</t>
  </si>
  <si>
    <t>EURO4</t>
  </si>
  <si>
    <t>Véhicule conservé par son épouse</t>
  </si>
  <si>
    <t>Analytique</t>
  </si>
  <si>
    <t>NOM</t>
  </si>
  <si>
    <t>Informations générales Véhicules</t>
  </si>
  <si>
    <t>Km 01/01/24</t>
  </si>
  <si>
    <t>Km 31/12/24</t>
  </si>
  <si>
    <t>Loueur</t>
  </si>
  <si>
    <t>Informations économiques</t>
  </si>
  <si>
    <t xml:space="preserve">DATE 
DE FIN LOCATION
</t>
  </si>
  <si>
    <t>Km Contractuel</t>
  </si>
  <si>
    <t>Loyer TTC</t>
  </si>
  <si>
    <t>Car Lease</t>
  </si>
  <si>
    <t xml:space="preserve">Achat </t>
  </si>
  <si>
    <t>N/A</t>
  </si>
  <si>
    <t>SKODA Enyak</t>
  </si>
  <si>
    <t>RENAULT Clio</t>
  </si>
  <si>
    <t>RENAULT Kangoo VanTCE 100</t>
  </si>
  <si>
    <t xml:space="preserve">36 mois </t>
  </si>
  <si>
    <t>Cde 21/12/23. Report livraison novembre  2024</t>
  </si>
  <si>
    <t>Cde 16/07/24, Livraison prévue décembre 2024</t>
  </si>
  <si>
    <t>Cde 3/09/24 Livr déc 2024</t>
  </si>
  <si>
    <t>Cde 19/09/24, Livraison prévue décembre 2024</t>
  </si>
  <si>
    <t>Loyer HT</t>
  </si>
  <si>
    <t>Arval</t>
  </si>
  <si>
    <t>Commande de véhicule en cours</t>
  </si>
  <si>
    <t>Fin leasing 2025</t>
  </si>
  <si>
    <t xml:space="preserve">Véhicule </t>
  </si>
  <si>
    <t>Véhicule</t>
  </si>
  <si>
    <t>GH 000 CN-2</t>
  </si>
  <si>
    <t>GH 000 CN-1</t>
  </si>
  <si>
    <t>GH 000 CN-3</t>
  </si>
  <si>
    <t>GH 000 CN-4</t>
  </si>
  <si>
    <t>GH 000 CN-5</t>
  </si>
  <si>
    <t>GH 000 CN-6</t>
  </si>
  <si>
    <t>GH 000 CN-7</t>
  </si>
  <si>
    <t>GH 000 CN-8</t>
  </si>
  <si>
    <t>GH 000 CN-9</t>
  </si>
  <si>
    <t>GH 000 CN-10</t>
  </si>
  <si>
    <t>GH 000 CN-11</t>
  </si>
  <si>
    <t>GH 000 CN-12</t>
  </si>
  <si>
    <t>GH 000 CN-13</t>
  </si>
  <si>
    <t>GH 000 CN-14</t>
  </si>
  <si>
    <t>GH 000 CN-15</t>
  </si>
  <si>
    <t>GH 000 CN-16</t>
  </si>
  <si>
    <t>GH 000 CN-17</t>
  </si>
  <si>
    <t>GH 000 CN-18</t>
  </si>
  <si>
    <t>GH 000 CN-19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</si>
</sst>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sz val="8"/>
      <name val="Arial"/>
      <family val="2"/>
    </font>
    <font>
      <sz val="8"/>
      <color rgb="FFFF0000"/>
      <name val="Arial"/>
      <family val="2"/>
    </font>
    <font>
      <b/>
      <sz val="8"/>
      <name val="Arial"/>
      <family val="2"/>
    </font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name val="Aptos Narrow"/>
      <family val="2"/>
      <scheme val="minor"/>
    </font>
    <font>
      <b/>
      <sz val="10"/>
      <name val="Aptos Narrow"/>
      <family val="2"/>
      <scheme val="minor"/>
    </font>
    <font>
      <sz val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51">
    <xf numFmtId="0" fontId="0" fillId="0" borderId="0" xfId="0"/>
    <xf numFmtId="0" fontId="1" fillId="0" borderId="2" xfId="0" applyFont="1" applyBorder="1" applyAlignment="1">
      <alignment horizontal="center"/>
    </xf>
    <xf numFmtId="15" fontId="1" fillId="0" borderId="2" xfId="0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5" fontId="1" fillId="0" borderId="3" xfId="0" applyNumberFormat="1" applyFont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15" fontId="3" fillId="3" borderId="1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15" fontId="1" fillId="0" borderId="4" xfId="0" applyNumberFormat="1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5" fontId="1" fillId="0" borderId="5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/>
    <xf numFmtId="4" fontId="1" fillId="0" borderId="2" xfId="0" applyNumberFormat="1" applyFont="1" applyBorder="1" applyAlignment="1">
      <alignment horizontal="center"/>
    </xf>
    <xf numFmtId="3" fontId="1" fillId="0" borderId="2" xfId="0" applyNumberFormat="1" applyFont="1" applyBorder="1" applyAlignment="1">
      <alignment horizontal="center"/>
    </xf>
    <xf numFmtId="4" fontId="3" fillId="3" borderId="1" xfId="0" applyNumberFormat="1" applyFont="1" applyFill="1" applyBorder="1" applyAlignment="1">
      <alignment horizontal="center" vertical="center" wrapText="1"/>
    </xf>
    <xf numFmtId="4" fontId="1" fillId="0" borderId="4" xfId="0" applyNumberFormat="1" applyFont="1" applyBorder="1" applyAlignment="1">
      <alignment horizontal="center"/>
    </xf>
    <xf numFmtId="4" fontId="1" fillId="0" borderId="5" xfId="0" applyNumberFormat="1" applyFont="1" applyBorder="1" applyAlignment="1">
      <alignment horizontal="center"/>
    </xf>
    <xf numFmtId="4" fontId="0" fillId="0" borderId="0" xfId="0" applyNumberFormat="1"/>
    <xf numFmtId="3" fontId="0" fillId="0" borderId="0" xfId="0" applyNumberFormat="1"/>
    <xf numFmtId="3" fontId="3" fillId="3" borderId="1" xfId="0" applyNumberFormat="1" applyFont="1" applyFill="1" applyBorder="1" applyAlignment="1">
      <alignment horizontal="center" vertical="center" wrapText="1"/>
    </xf>
    <xf numFmtId="3" fontId="1" fillId="0" borderId="4" xfId="0" applyNumberFormat="1" applyFont="1" applyBorder="1" applyAlignment="1">
      <alignment horizontal="center"/>
    </xf>
    <xf numFmtId="3" fontId="1" fillId="0" borderId="5" xfId="0" applyNumberFormat="1" applyFont="1" applyBorder="1" applyAlignment="1">
      <alignment horizontal="center"/>
    </xf>
    <xf numFmtId="4" fontId="0" fillId="0" borderId="0" xfId="0" applyNumberFormat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5" fillId="5" borderId="1" xfId="1" applyFont="1" applyFill="1" applyBorder="1"/>
    <xf numFmtId="0" fontId="6" fillId="5" borderId="1" xfId="0" applyFont="1" applyFill="1" applyBorder="1" applyAlignment="1">
      <alignment horizontal="left" vertical="top" wrapText="1"/>
    </xf>
    <xf numFmtId="0" fontId="7" fillId="5" borderId="1" xfId="0" applyFont="1" applyFill="1" applyBorder="1" applyAlignment="1">
      <alignment horizontal="left" vertical="top" wrapText="1"/>
    </xf>
    <xf numFmtId="0" fontId="6" fillId="5" borderId="1" xfId="0" applyFont="1" applyFill="1" applyBorder="1" applyAlignment="1">
      <alignment vertical="top" wrapText="1"/>
    </xf>
    <xf numFmtId="0" fontId="6" fillId="0" borderId="1" xfId="0" applyFont="1" applyBorder="1" applyAlignment="1">
      <alignment vertical="top" wrapText="1"/>
    </xf>
    <xf numFmtId="14" fontId="6" fillId="0" borderId="1" xfId="0" applyNumberFormat="1" applyFont="1" applyBorder="1" applyAlignment="1">
      <alignment horizontal="center" vertical="top" wrapText="1"/>
    </xf>
    <xf numFmtId="14" fontId="5" fillId="5" borderId="1" xfId="1" applyNumberFormat="1" applyFont="1" applyFill="1" applyBorder="1" applyAlignment="1">
      <alignment horizontal="left" indent="1"/>
    </xf>
    <xf numFmtId="14" fontId="6" fillId="5" borderId="1" xfId="0" applyNumberFormat="1" applyFont="1" applyFill="1" applyBorder="1" applyAlignment="1">
      <alignment horizontal="center" vertical="top" wrapText="1"/>
    </xf>
    <xf numFmtId="0" fontId="5" fillId="5" borderId="1" xfId="1" applyFont="1" applyFill="1" applyBorder="1" applyAlignment="1">
      <alignment horizontal="left" indent="1"/>
    </xf>
    <xf numFmtId="0" fontId="5" fillId="5" borderId="1" xfId="1" applyFont="1" applyFill="1" applyBorder="1" applyAlignment="1">
      <alignment horizontal="left" vertical="center" indent="1"/>
    </xf>
    <xf numFmtId="0" fontId="5" fillId="0" borderId="1" xfId="1" applyFont="1" applyBorder="1" applyAlignment="1">
      <alignment horizontal="left" indent="1"/>
    </xf>
    <xf numFmtId="15" fontId="1" fillId="4" borderId="2" xfId="0" applyNumberFormat="1" applyFont="1" applyFill="1" applyBorder="1" applyAlignment="1">
      <alignment horizontal="center"/>
    </xf>
    <xf numFmtId="15" fontId="1" fillId="4" borderId="5" xfId="0" applyNumberFormat="1" applyFont="1" applyFill="1" applyBorder="1" applyAlignment="1">
      <alignment horizontal="center"/>
    </xf>
    <xf numFmtId="0" fontId="0" fillId="4" borderId="0" xfId="0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0" fillId="6" borderId="0" xfId="0" applyFill="1"/>
    <xf numFmtId="15" fontId="1" fillId="6" borderId="2" xfId="0" applyNumberFormat="1" applyFont="1" applyFill="1" applyBorder="1" applyAlignment="1">
      <alignment horizontal="center"/>
    </xf>
    <xf numFmtId="15" fontId="1" fillId="6" borderId="4" xfId="0" applyNumberFormat="1" applyFont="1" applyFill="1" applyBorder="1" applyAlignment="1">
      <alignment horizontal="center"/>
    </xf>
    <xf numFmtId="15" fontId="1" fillId="6" borderId="5" xfId="0" applyNumberFormat="1" applyFont="1" applyFill="1" applyBorder="1" applyAlignment="1">
      <alignment horizontal="center"/>
    </xf>
    <xf numFmtId="20" fontId="1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2" fontId="1" fillId="0" borderId="2" xfId="0" applyNumberFormat="1" applyFont="1" applyBorder="1" applyAlignment="1">
      <alignment horizontal="center"/>
    </xf>
  </cellXfs>
  <cellStyles count="2">
    <cellStyle name="Normal" xfId="0" builtinId="0"/>
    <cellStyle name="Normal 3" xfId="1" xr:uid="{8E3112ED-24EC-408F-9860-7D5AFC56C1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B2A07-9B29-4D13-B28C-56CB5F96CDA0}">
  <sheetPr codeName="Feuil1"/>
  <dimension ref="A1:Y29"/>
  <sheetViews>
    <sheetView showGridLines="0"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A17" sqref="A17"/>
    </sheetView>
  </sheetViews>
  <sheetFormatPr defaultColWidth="8" defaultRowHeight="15" x14ac:dyDescent="0.25"/>
  <cols>
    <col min="1" max="1" width="30.85546875" bestFit="1" customWidth="1"/>
    <col min="2" max="2" width="23.28515625" customWidth="1"/>
    <col min="3" max="3" width="14" bestFit="1" customWidth="1"/>
    <col min="4" max="4" width="9.28515625" bestFit="1" customWidth="1"/>
    <col min="5" max="5" width="14.7109375" bestFit="1" customWidth="1"/>
    <col min="6" max="6" width="20.140625" bestFit="1" customWidth="1"/>
    <col min="7" max="7" width="11.140625" bestFit="1" customWidth="1"/>
    <col min="8" max="8" width="11.140625" customWidth="1"/>
    <col min="9" max="9" width="12" bestFit="1" customWidth="1"/>
    <col min="10" max="10" width="12" style="22" customWidth="1"/>
    <col min="11" max="11" width="8.140625" bestFit="1" customWidth="1"/>
    <col min="12" max="13" width="8.5703125" style="21" bestFit="1" customWidth="1"/>
    <col min="14" max="14" width="3.5703125" customWidth="1"/>
    <col min="15" max="15" width="28.140625" customWidth="1"/>
    <col min="16" max="16" width="10" bestFit="1" customWidth="1"/>
    <col min="17" max="17" width="12.5703125" bestFit="1" customWidth="1"/>
    <col min="18" max="18" width="17" bestFit="1" customWidth="1"/>
    <col min="19" max="19" width="21" bestFit="1" customWidth="1"/>
    <col min="20" max="20" width="15.42578125" bestFit="1" customWidth="1"/>
    <col min="21" max="21" width="17.7109375" bestFit="1" customWidth="1"/>
    <col min="22" max="22" width="25.5703125" bestFit="1" customWidth="1"/>
    <col min="23" max="23" width="9.85546875" bestFit="1" customWidth="1"/>
    <col min="24" max="24" width="5.85546875" bestFit="1" customWidth="1"/>
    <col min="25" max="25" width="12" bestFit="1" customWidth="1"/>
  </cols>
  <sheetData>
    <row r="1" spans="1:25" x14ac:dyDescent="0.25">
      <c r="A1" s="15" t="s">
        <v>44</v>
      </c>
      <c r="B1" s="15"/>
      <c r="C1" s="15"/>
      <c r="D1" s="15"/>
      <c r="E1" s="15"/>
      <c r="F1" s="15"/>
      <c r="I1" s="15"/>
      <c r="K1" s="14"/>
      <c r="L1" s="26"/>
      <c r="M1" s="26"/>
      <c r="N1" s="14"/>
      <c r="O1" s="14" t="s">
        <v>48</v>
      </c>
      <c r="P1" s="14"/>
    </row>
    <row r="2" spans="1:25" ht="56.25" x14ac:dyDescent="0.25">
      <c r="A2" s="7" t="s">
        <v>67</v>
      </c>
      <c r="B2" s="7" t="s">
        <v>43</v>
      </c>
      <c r="C2" s="7" t="s">
        <v>1</v>
      </c>
      <c r="D2" s="7" t="s">
        <v>2</v>
      </c>
      <c r="E2" s="8" t="s">
        <v>6</v>
      </c>
      <c r="F2" s="8" t="s">
        <v>7</v>
      </c>
      <c r="G2" s="8" t="s">
        <v>14</v>
      </c>
      <c r="H2" s="8" t="s">
        <v>49</v>
      </c>
      <c r="I2" s="8" t="s">
        <v>15</v>
      </c>
      <c r="J2" s="23" t="s">
        <v>50</v>
      </c>
      <c r="K2" s="8" t="s">
        <v>47</v>
      </c>
      <c r="L2" s="18" t="s">
        <v>63</v>
      </c>
      <c r="M2" s="18" t="s">
        <v>51</v>
      </c>
      <c r="N2" s="14"/>
      <c r="O2" s="8" t="s">
        <v>45</v>
      </c>
      <c r="P2" s="8" t="s">
        <v>46</v>
      </c>
      <c r="Q2" s="7" t="s">
        <v>3</v>
      </c>
      <c r="R2" s="7" t="s">
        <v>5</v>
      </c>
      <c r="S2" s="7" t="s">
        <v>8</v>
      </c>
      <c r="T2" s="7" t="s">
        <v>9</v>
      </c>
      <c r="U2" s="7" t="s">
        <v>10</v>
      </c>
      <c r="V2" s="7" t="s">
        <v>11</v>
      </c>
      <c r="W2" s="7" t="s">
        <v>12</v>
      </c>
      <c r="X2" s="7" t="s">
        <v>13</v>
      </c>
      <c r="Y2" s="7" t="s">
        <v>16</v>
      </c>
    </row>
    <row r="3" spans="1:25" x14ac:dyDescent="0.25">
      <c r="A3" s="1"/>
      <c r="B3" s="50"/>
      <c r="C3" s="1"/>
      <c r="D3" s="50" t="s">
        <v>70</v>
      </c>
      <c r="E3" s="2">
        <v>44735</v>
      </c>
      <c r="F3" s="2">
        <v>44735</v>
      </c>
      <c r="G3" s="2">
        <v>44746</v>
      </c>
      <c r="H3" s="45">
        <f>+EDATE(G3,36)-1</f>
        <v>45841</v>
      </c>
      <c r="I3" s="2"/>
      <c r="J3" s="17">
        <v>35000</v>
      </c>
      <c r="K3" s="2"/>
      <c r="L3" s="16">
        <f t="shared" ref="L3:L24" si="0">+M3/1.2</f>
        <v>297.8416666666667</v>
      </c>
      <c r="M3" s="16">
        <v>357.41</v>
      </c>
      <c r="N3" s="14"/>
      <c r="O3" s="17">
        <v>2250</v>
      </c>
      <c r="P3" s="17"/>
      <c r="Q3" s="1" t="s">
        <v>23</v>
      </c>
      <c r="R3" s="1" t="s">
        <v>24</v>
      </c>
      <c r="S3" s="1" t="s">
        <v>25</v>
      </c>
      <c r="T3" s="1" t="s">
        <v>26</v>
      </c>
      <c r="U3" s="1">
        <v>4</v>
      </c>
      <c r="V3" s="1">
        <v>2</v>
      </c>
      <c r="W3" s="1">
        <v>0</v>
      </c>
      <c r="X3" s="1" t="s">
        <v>24</v>
      </c>
      <c r="Y3" s="1" t="s">
        <v>27</v>
      </c>
    </row>
    <row r="4" spans="1:25" x14ac:dyDescent="0.25">
      <c r="A4" s="1"/>
      <c r="B4" s="50"/>
      <c r="C4" s="1"/>
      <c r="D4" s="50" t="s">
        <v>69</v>
      </c>
      <c r="E4" s="2">
        <v>44972</v>
      </c>
      <c r="F4" s="2">
        <v>44798</v>
      </c>
      <c r="G4" s="2">
        <v>44812</v>
      </c>
      <c r="H4" s="45">
        <f>+EDATE(G4,36)-1</f>
        <v>45907</v>
      </c>
      <c r="I4" s="2"/>
      <c r="J4" s="17">
        <v>75000</v>
      </c>
      <c r="K4" s="2"/>
      <c r="L4" s="16">
        <f t="shared" si="0"/>
        <v>958.30833333333339</v>
      </c>
      <c r="M4" s="16">
        <v>1149.97</v>
      </c>
      <c r="N4" s="14"/>
      <c r="O4" s="17">
        <v>36880</v>
      </c>
      <c r="P4" s="17"/>
      <c r="Q4" s="1" t="s">
        <v>23</v>
      </c>
      <c r="R4" s="1" t="s">
        <v>24</v>
      </c>
      <c r="S4" s="1" t="s">
        <v>25</v>
      </c>
      <c r="T4" s="1" t="s">
        <v>26</v>
      </c>
      <c r="U4" s="1">
        <v>5</v>
      </c>
      <c r="V4" s="1">
        <v>5</v>
      </c>
      <c r="W4" s="1">
        <v>0</v>
      </c>
      <c r="X4" s="1" t="s">
        <v>24</v>
      </c>
      <c r="Y4" s="1" t="s">
        <v>27</v>
      </c>
    </row>
    <row r="5" spans="1:25" x14ac:dyDescent="0.25">
      <c r="A5" s="1"/>
      <c r="B5" s="50"/>
      <c r="C5" s="1"/>
      <c r="D5" s="50" t="s">
        <v>71</v>
      </c>
      <c r="E5" s="2">
        <v>44972</v>
      </c>
      <c r="F5" s="2">
        <v>44972</v>
      </c>
      <c r="G5" s="2">
        <v>44998</v>
      </c>
      <c r="H5" s="2">
        <f>+EDATE(G5,36)-1</f>
        <v>46093</v>
      </c>
      <c r="I5" s="2"/>
      <c r="J5" s="17">
        <v>50000</v>
      </c>
      <c r="K5" s="2"/>
      <c r="L5" s="16">
        <f t="shared" si="0"/>
        <v>916.20833333333337</v>
      </c>
      <c r="M5" s="16">
        <v>1099.45</v>
      </c>
      <c r="N5" s="14"/>
      <c r="O5" s="17">
        <v>12000</v>
      </c>
      <c r="P5" s="17"/>
      <c r="Q5" s="1" t="s">
        <v>23</v>
      </c>
      <c r="R5" s="1" t="s">
        <v>24</v>
      </c>
      <c r="S5" s="1" t="s">
        <v>25</v>
      </c>
      <c r="T5" s="1" t="s">
        <v>26</v>
      </c>
      <c r="U5" s="1">
        <v>5</v>
      </c>
      <c r="V5" s="1">
        <v>5</v>
      </c>
      <c r="W5" s="1">
        <v>0</v>
      </c>
      <c r="X5" s="1" t="s">
        <v>24</v>
      </c>
      <c r="Y5" s="1" t="s">
        <v>27</v>
      </c>
    </row>
    <row r="6" spans="1:25" x14ac:dyDescent="0.25">
      <c r="A6" s="1"/>
      <c r="B6" s="50"/>
      <c r="C6" s="1"/>
      <c r="D6" s="50" t="s">
        <v>72</v>
      </c>
      <c r="E6" s="2">
        <v>45098</v>
      </c>
      <c r="F6" s="2">
        <v>45098</v>
      </c>
      <c r="G6" s="2">
        <v>45111</v>
      </c>
      <c r="H6" s="2">
        <f>+EDATE(G6,36)-1</f>
        <v>46206</v>
      </c>
      <c r="I6" s="2"/>
      <c r="J6" s="17">
        <v>35000</v>
      </c>
      <c r="K6" s="2"/>
      <c r="L6" s="16">
        <f t="shared" si="0"/>
        <v>311.39166666666671</v>
      </c>
      <c r="M6" s="16">
        <v>373.67</v>
      </c>
      <c r="N6" s="14"/>
      <c r="O6" s="17">
        <v>1546</v>
      </c>
      <c r="P6" s="17"/>
      <c r="Q6" s="1" t="s">
        <v>23</v>
      </c>
      <c r="R6" s="1" t="s">
        <v>29</v>
      </c>
      <c r="S6" s="1" t="s">
        <v>25</v>
      </c>
      <c r="T6" s="1" t="s">
        <v>26</v>
      </c>
      <c r="U6" s="1">
        <v>5</v>
      </c>
      <c r="V6" s="1">
        <v>5</v>
      </c>
      <c r="W6" s="1">
        <v>119</v>
      </c>
      <c r="X6" s="1" t="s">
        <v>30</v>
      </c>
      <c r="Y6" s="1"/>
    </row>
    <row r="7" spans="1:25" ht="15.75" thickBot="1" x14ac:dyDescent="0.3">
      <c r="A7" s="9"/>
      <c r="B7" s="50"/>
      <c r="C7" s="9"/>
      <c r="D7" s="50" t="s">
        <v>73</v>
      </c>
      <c r="E7" s="10"/>
      <c r="F7" s="10"/>
      <c r="G7" s="10">
        <v>42760</v>
      </c>
      <c r="H7" s="10" t="s">
        <v>53</v>
      </c>
      <c r="I7" s="10" t="s">
        <v>54</v>
      </c>
      <c r="J7" s="24" t="s">
        <v>54</v>
      </c>
      <c r="K7" s="10"/>
      <c r="L7" s="19">
        <f t="shared" si="0"/>
        <v>0</v>
      </c>
      <c r="M7" s="19">
        <v>0</v>
      </c>
      <c r="N7" s="14"/>
      <c r="O7" s="24"/>
      <c r="P7" s="24"/>
      <c r="Q7" s="9" t="s">
        <v>17</v>
      </c>
      <c r="R7" s="9"/>
      <c r="S7" s="9"/>
      <c r="T7" s="11" t="s">
        <v>21</v>
      </c>
      <c r="U7" s="9"/>
      <c r="V7" s="9"/>
      <c r="W7" s="9"/>
      <c r="X7" s="9"/>
      <c r="Y7" s="9"/>
    </row>
    <row r="8" spans="1:25" x14ac:dyDescent="0.25">
      <c r="A8" s="12"/>
      <c r="B8" s="50"/>
      <c r="C8" s="12"/>
      <c r="D8" s="50" t="s">
        <v>74</v>
      </c>
      <c r="E8" s="13">
        <v>45082</v>
      </c>
      <c r="F8" s="13">
        <v>43613</v>
      </c>
      <c r="G8" s="13">
        <v>43622</v>
      </c>
      <c r="H8" s="40">
        <f>+EDATE(G8,67)-1</f>
        <v>45662</v>
      </c>
      <c r="I8" s="13"/>
      <c r="J8" s="25">
        <v>150000</v>
      </c>
      <c r="K8" s="13"/>
      <c r="L8" s="20">
        <f t="shared" si="0"/>
        <v>175</v>
      </c>
      <c r="M8" s="20">
        <v>210</v>
      </c>
      <c r="N8" s="14"/>
      <c r="O8" s="25">
        <v>90210</v>
      </c>
      <c r="P8" s="25"/>
      <c r="Q8" s="12" t="s">
        <v>23</v>
      </c>
      <c r="R8" s="12" t="s">
        <v>19</v>
      </c>
      <c r="S8" s="12" t="s">
        <v>20</v>
      </c>
      <c r="T8" s="12" t="s">
        <v>26</v>
      </c>
      <c r="U8" s="12">
        <v>5</v>
      </c>
      <c r="V8" s="12">
        <v>5</v>
      </c>
      <c r="W8" s="12">
        <v>104</v>
      </c>
      <c r="X8" s="12" t="s">
        <v>30</v>
      </c>
      <c r="Y8" s="1"/>
    </row>
    <row r="9" spans="1:25" x14ac:dyDescent="0.25">
      <c r="A9" s="1"/>
      <c r="B9" s="50"/>
      <c r="C9" s="1"/>
      <c r="D9" s="50" t="s">
        <v>75</v>
      </c>
      <c r="E9" s="2">
        <v>44407</v>
      </c>
      <c r="F9" s="2">
        <v>44407</v>
      </c>
      <c r="G9" s="2">
        <v>44447</v>
      </c>
      <c r="H9" s="39">
        <f>+EDATE(G9,37)-1</f>
        <v>45572</v>
      </c>
      <c r="I9" s="2"/>
      <c r="J9" s="17">
        <v>135000</v>
      </c>
      <c r="K9" s="2"/>
      <c r="L9" s="16">
        <f t="shared" si="0"/>
        <v>573.2166666666667</v>
      </c>
      <c r="M9" s="16">
        <v>687.86</v>
      </c>
      <c r="N9" s="14"/>
      <c r="O9" s="17">
        <v>106868</v>
      </c>
      <c r="P9" s="17"/>
      <c r="Q9" s="1" t="s">
        <v>23</v>
      </c>
      <c r="R9" s="1" t="s">
        <v>24</v>
      </c>
      <c r="S9" s="1" t="s">
        <v>25</v>
      </c>
      <c r="T9" s="1" t="s">
        <v>26</v>
      </c>
      <c r="U9" s="1">
        <v>5</v>
      </c>
      <c r="V9" s="1">
        <v>3</v>
      </c>
      <c r="W9" s="1">
        <v>0</v>
      </c>
      <c r="X9" s="1" t="s">
        <v>24</v>
      </c>
      <c r="Y9" s="1" t="s">
        <v>27</v>
      </c>
    </row>
    <row r="10" spans="1:25" x14ac:dyDescent="0.25">
      <c r="A10" s="1"/>
      <c r="B10" s="50"/>
      <c r="C10" s="1"/>
      <c r="D10" s="50" t="s">
        <v>76</v>
      </c>
      <c r="E10" s="2">
        <v>44819</v>
      </c>
      <c r="F10" s="2">
        <v>44819</v>
      </c>
      <c r="G10" s="2">
        <v>44830</v>
      </c>
      <c r="H10" s="45">
        <f t="shared" ref="H10:H16" si="1">+EDATE(G10,36)-1</f>
        <v>45925</v>
      </c>
      <c r="I10" s="2"/>
      <c r="J10" s="17">
        <v>150000</v>
      </c>
      <c r="K10" s="2"/>
      <c r="L10" s="16">
        <f t="shared" si="0"/>
        <v>914.35</v>
      </c>
      <c r="M10" s="16">
        <v>1097.22</v>
      </c>
      <c r="N10" s="14"/>
      <c r="O10" s="17">
        <v>68411</v>
      </c>
      <c r="P10" s="17"/>
      <c r="Q10" s="1" t="s">
        <v>23</v>
      </c>
      <c r="R10" s="1" t="s">
        <v>24</v>
      </c>
      <c r="S10" s="1" t="s">
        <v>25</v>
      </c>
      <c r="T10" s="1" t="s">
        <v>26</v>
      </c>
      <c r="U10" s="1">
        <v>5</v>
      </c>
      <c r="V10" s="1">
        <v>5</v>
      </c>
      <c r="W10" s="1">
        <v>0</v>
      </c>
      <c r="X10" s="1" t="s">
        <v>24</v>
      </c>
      <c r="Y10" s="1" t="s">
        <v>27</v>
      </c>
    </row>
    <row r="11" spans="1:25" x14ac:dyDescent="0.25">
      <c r="A11" s="1"/>
      <c r="B11" s="50"/>
      <c r="C11" s="1"/>
      <c r="D11" s="50" t="s">
        <v>77</v>
      </c>
      <c r="E11" s="2">
        <v>45292</v>
      </c>
      <c r="F11" s="2">
        <v>44914</v>
      </c>
      <c r="G11" s="2">
        <v>44921</v>
      </c>
      <c r="H11" s="45">
        <f t="shared" si="1"/>
        <v>46016</v>
      </c>
      <c r="I11" s="2"/>
      <c r="J11" s="17">
        <v>70000</v>
      </c>
      <c r="K11" s="2"/>
      <c r="L11" s="16">
        <f t="shared" si="0"/>
        <v>496.71666666666664</v>
      </c>
      <c r="M11" s="16">
        <v>596.05999999999995</v>
      </c>
      <c r="N11" s="14"/>
      <c r="O11" s="17">
        <v>23000</v>
      </c>
      <c r="P11" s="17"/>
      <c r="Q11" s="1" t="s">
        <v>23</v>
      </c>
      <c r="R11" s="1" t="s">
        <v>24</v>
      </c>
      <c r="S11" s="1" t="s">
        <v>25</v>
      </c>
      <c r="T11" s="1" t="s">
        <v>26</v>
      </c>
      <c r="U11" s="1">
        <v>5</v>
      </c>
      <c r="V11" s="1">
        <v>2</v>
      </c>
      <c r="W11" s="1">
        <v>0</v>
      </c>
      <c r="X11" s="1" t="s">
        <v>24</v>
      </c>
      <c r="Y11" s="1" t="s">
        <v>27</v>
      </c>
    </row>
    <row r="12" spans="1:25" x14ac:dyDescent="0.25">
      <c r="A12" s="1"/>
      <c r="B12" s="50"/>
      <c r="C12" s="1"/>
      <c r="D12" s="50" t="s">
        <v>78</v>
      </c>
      <c r="E12" s="2">
        <v>45322</v>
      </c>
      <c r="F12" s="2">
        <v>45322</v>
      </c>
      <c r="G12" s="2">
        <v>45331</v>
      </c>
      <c r="H12" s="2">
        <f t="shared" si="1"/>
        <v>46426</v>
      </c>
      <c r="I12" s="2"/>
      <c r="J12" s="17">
        <v>150000</v>
      </c>
      <c r="K12" s="2"/>
      <c r="L12" s="16">
        <f t="shared" si="0"/>
        <v>718.14166666666665</v>
      </c>
      <c r="M12" s="16">
        <v>861.77</v>
      </c>
      <c r="N12" s="14"/>
      <c r="O12" s="17">
        <v>0</v>
      </c>
      <c r="P12" s="17"/>
      <c r="Q12" s="1" t="s">
        <v>23</v>
      </c>
      <c r="R12" s="1" t="s">
        <v>33</v>
      </c>
      <c r="S12" s="1" t="s">
        <v>25</v>
      </c>
      <c r="T12" s="1" t="s">
        <v>26</v>
      </c>
      <c r="U12" s="1">
        <v>5</v>
      </c>
      <c r="V12" s="1">
        <v>10</v>
      </c>
      <c r="W12" s="1">
        <v>129</v>
      </c>
      <c r="X12" s="1" t="s">
        <v>30</v>
      </c>
      <c r="Y12" s="1"/>
    </row>
    <row r="13" spans="1:25" x14ac:dyDescent="0.25">
      <c r="A13" s="1"/>
      <c r="B13" s="50"/>
      <c r="C13" s="1"/>
      <c r="D13" s="50" t="s">
        <v>79</v>
      </c>
      <c r="E13" s="2">
        <v>45385</v>
      </c>
      <c r="F13" s="2">
        <v>45385</v>
      </c>
      <c r="G13" s="2">
        <v>45398</v>
      </c>
      <c r="H13" s="2">
        <f t="shared" si="1"/>
        <v>46492</v>
      </c>
      <c r="I13" s="2"/>
      <c r="J13" s="17">
        <v>150000</v>
      </c>
      <c r="K13" s="2"/>
      <c r="L13" s="16">
        <f t="shared" si="0"/>
        <v>634.5916666666667</v>
      </c>
      <c r="M13" s="16">
        <v>761.51</v>
      </c>
      <c r="N13" s="14"/>
      <c r="O13" s="17">
        <v>0</v>
      </c>
      <c r="P13" s="17"/>
      <c r="Q13" s="1" t="s">
        <v>23</v>
      </c>
      <c r="R13" s="1" t="s">
        <v>19</v>
      </c>
      <c r="S13" s="1" t="s">
        <v>25</v>
      </c>
      <c r="T13" s="1" t="s">
        <v>26</v>
      </c>
      <c r="U13" s="1">
        <v>5</v>
      </c>
      <c r="V13" s="1">
        <v>7</v>
      </c>
      <c r="W13" s="1">
        <v>131</v>
      </c>
      <c r="X13" s="1" t="s">
        <v>30</v>
      </c>
      <c r="Y13" s="1"/>
    </row>
    <row r="14" spans="1:25" x14ac:dyDescent="0.25">
      <c r="A14" s="1"/>
      <c r="B14" s="50"/>
      <c r="C14" s="1"/>
      <c r="D14" s="50" t="s">
        <v>80</v>
      </c>
      <c r="E14" s="2">
        <v>45453</v>
      </c>
      <c r="F14" s="2">
        <v>45453</v>
      </c>
      <c r="G14" s="2">
        <v>45460</v>
      </c>
      <c r="H14" s="2">
        <f t="shared" si="1"/>
        <v>46554</v>
      </c>
      <c r="I14" s="48"/>
      <c r="J14" s="17">
        <v>130000</v>
      </c>
      <c r="K14" s="2"/>
      <c r="L14" s="16">
        <f t="shared" si="0"/>
        <v>1114.6000000000001</v>
      </c>
      <c r="M14" s="16">
        <v>1337.52</v>
      </c>
      <c r="N14" s="14"/>
      <c r="O14" s="17">
        <v>0</v>
      </c>
      <c r="P14" s="17"/>
      <c r="Q14" s="1" t="s">
        <v>23</v>
      </c>
      <c r="R14" s="1" t="s">
        <v>19</v>
      </c>
      <c r="S14" s="1" t="s">
        <v>25</v>
      </c>
      <c r="T14" s="1" t="s">
        <v>26</v>
      </c>
      <c r="U14" s="1">
        <v>5</v>
      </c>
      <c r="V14" s="1">
        <v>8</v>
      </c>
      <c r="W14" s="1">
        <v>135</v>
      </c>
      <c r="X14" s="1" t="s">
        <v>30</v>
      </c>
      <c r="Y14" s="1"/>
    </row>
    <row r="15" spans="1:25" x14ac:dyDescent="0.25">
      <c r="A15" s="1"/>
      <c r="B15" s="50"/>
      <c r="C15" s="1"/>
      <c r="D15" s="50" t="s">
        <v>81</v>
      </c>
      <c r="E15" s="2">
        <v>45490</v>
      </c>
      <c r="F15" s="2">
        <v>45490</v>
      </c>
      <c r="G15" s="2">
        <v>45495</v>
      </c>
      <c r="H15" s="2">
        <f t="shared" si="1"/>
        <v>46589</v>
      </c>
      <c r="I15" s="2"/>
      <c r="J15" s="17">
        <v>150000</v>
      </c>
      <c r="K15" s="2"/>
      <c r="L15" s="16">
        <f t="shared" si="0"/>
        <v>800.70833333333337</v>
      </c>
      <c r="M15" s="16">
        <v>960.85</v>
      </c>
      <c r="N15" s="14"/>
      <c r="O15" s="17">
        <v>0</v>
      </c>
      <c r="P15" s="17"/>
      <c r="Q15" s="1" t="s">
        <v>23</v>
      </c>
      <c r="R15" s="1" t="s">
        <v>33</v>
      </c>
      <c r="S15" s="1" t="s">
        <v>25</v>
      </c>
      <c r="T15" s="1" t="s">
        <v>26</v>
      </c>
      <c r="U15" s="1">
        <v>5</v>
      </c>
      <c r="V15" s="1">
        <v>7</v>
      </c>
      <c r="W15" s="1">
        <v>125</v>
      </c>
      <c r="X15" s="1" t="s">
        <v>30</v>
      </c>
      <c r="Y15" s="1"/>
    </row>
    <row r="16" spans="1:25" x14ac:dyDescent="0.25">
      <c r="A16" s="1"/>
      <c r="B16" s="50"/>
      <c r="C16" s="1"/>
      <c r="D16" s="50" t="s">
        <v>82</v>
      </c>
      <c r="E16" s="2">
        <v>45292</v>
      </c>
      <c r="F16" s="2">
        <v>44565</v>
      </c>
      <c r="G16" s="2">
        <v>44580</v>
      </c>
      <c r="H16" s="39">
        <f t="shared" si="1"/>
        <v>45675</v>
      </c>
      <c r="I16" s="2"/>
      <c r="J16" s="17">
        <v>150000</v>
      </c>
      <c r="K16" s="2"/>
      <c r="L16" s="16">
        <f t="shared" si="0"/>
        <v>352.35833333333335</v>
      </c>
      <c r="M16" s="16">
        <v>422.83</v>
      </c>
      <c r="N16" s="14"/>
      <c r="O16" s="17">
        <v>93671</v>
      </c>
      <c r="P16" s="17"/>
      <c r="Q16" s="1"/>
      <c r="R16" s="1" t="s">
        <v>19</v>
      </c>
      <c r="S16" s="1" t="s">
        <v>25</v>
      </c>
      <c r="T16" s="1" t="s">
        <v>31</v>
      </c>
      <c r="U16" s="1">
        <v>2</v>
      </c>
      <c r="V16" s="1">
        <v>5</v>
      </c>
      <c r="W16" s="1">
        <v>106</v>
      </c>
      <c r="X16" s="1"/>
      <c r="Y16" s="1" t="s">
        <v>32</v>
      </c>
    </row>
    <row r="17" spans="1:25" x14ac:dyDescent="0.25">
      <c r="A17" s="1"/>
      <c r="B17" s="50"/>
      <c r="C17" s="1"/>
      <c r="D17" s="50" t="s">
        <v>83</v>
      </c>
      <c r="E17" s="2">
        <v>45292</v>
      </c>
      <c r="F17" s="2">
        <v>44525</v>
      </c>
      <c r="G17" s="2">
        <v>44553</v>
      </c>
      <c r="H17" s="39">
        <f t="shared" ref="H17:H23" si="2">+EDATE(G17,36)-1</f>
        <v>45648</v>
      </c>
      <c r="I17" s="2"/>
      <c r="J17" s="17">
        <v>150000</v>
      </c>
      <c r="K17" s="2"/>
      <c r="L17" s="16">
        <f t="shared" si="0"/>
        <v>352.35833333333335</v>
      </c>
      <c r="M17" s="16">
        <v>422.83</v>
      </c>
      <c r="N17" s="14"/>
      <c r="O17" s="17">
        <v>101039</v>
      </c>
      <c r="P17" s="17"/>
      <c r="Q17" s="1"/>
      <c r="R17" s="1" t="s">
        <v>19</v>
      </c>
      <c r="S17" s="1" t="s">
        <v>25</v>
      </c>
      <c r="T17" s="1" t="s">
        <v>31</v>
      </c>
      <c r="U17" s="1">
        <v>2</v>
      </c>
      <c r="V17" s="1">
        <v>5</v>
      </c>
      <c r="W17" s="1">
        <v>106</v>
      </c>
      <c r="X17" s="1"/>
      <c r="Y17" s="1" t="s">
        <v>32</v>
      </c>
    </row>
    <row r="18" spans="1:25" x14ac:dyDescent="0.25">
      <c r="A18" s="1"/>
      <c r="B18" s="50"/>
      <c r="C18" s="1"/>
      <c r="D18" s="50" t="s">
        <v>84</v>
      </c>
      <c r="E18" s="2">
        <v>45292</v>
      </c>
      <c r="F18" s="2">
        <v>44705</v>
      </c>
      <c r="G18" s="2">
        <v>44725</v>
      </c>
      <c r="H18" s="39">
        <f t="shared" si="2"/>
        <v>45820</v>
      </c>
      <c r="I18" s="2"/>
      <c r="J18" s="17">
        <v>150000</v>
      </c>
      <c r="K18" s="2"/>
      <c r="L18" s="16">
        <f t="shared" si="0"/>
        <v>538.56666666666672</v>
      </c>
      <c r="M18" s="16">
        <v>646.28</v>
      </c>
      <c r="N18" s="14"/>
      <c r="O18" s="17">
        <v>101604</v>
      </c>
      <c r="P18" s="17"/>
      <c r="Q18" s="1"/>
      <c r="R18" s="1" t="s">
        <v>19</v>
      </c>
      <c r="S18" s="1" t="s">
        <v>25</v>
      </c>
      <c r="T18" s="1" t="s">
        <v>31</v>
      </c>
      <c r="U18" s="1">
        <v>2</v>
      </c>
      <c r="V18" s="1">
        <v>7</v>
      </c>
      <c r="W18" s="1">
        <v>114</v>
      </c>
      <c r="X18" s="1"/>
      <c r="Y18" s="1" t="s">
        <v>32</v>
      </c>
    </row>
    <row r="19" spans="1:25" x14ac:dyDescent="0.25">
      <c r="A19" s="1"/>
      <c r="B19" s="50"/>
      <c r="C19" s="1"/>
      <c r="D19" s="50" t="s">
        <v>85</v>
      </c>
      <c r="E19" s="2">
        <v>45292</v>
      </c>
      <c r="F19" s="2">
        <v>44705</v>
      </c>
      <c r="G19" s="2">
        <v>44725</v>
      </c>
      <c r="H19" s="45">
        <f t="shared" si="2"/>
        <v>45820</v>
      </c>
      <c r="I19" s="2"/>
      <c r="J19" s="17">
        <v>150000</v>
      </c>
      <c r="K19" s="2"/>
      <c r="L19" s="16">
        <f t="shared" si="0"/>
        <v>538.56666666666672</v>
      </c>
      <c r="M19" s="16">
        <v>646.28</v>
      </c>
      <c r="N19" s="14"/>
      <c r="O19" s="17">
        <v>90700</v>
      </c>
      <c r="P19" s="17"/>
      <c r="Q19" s="1"/>
      <c r="R19" s="1" t="s">
        <v>19</v>
      </c>
      <c r="S19" s="1" t="s">
        <v>25</v>
      </c>
      <c r="T19" s="1" t="s">
        <v>31</v>
      </c>
      <c r="U19" s="1">
        <v>2</v>
      </c>
      <c r="V19" s="1">
        <v>7</v>
      </c>
      <c r="W19" s="1">
        <v>114</v>
      </c>
      <c r="X19" s="1"/>
      <c r="Y19" s="1" t="s">
        <v>32</v>
      </c>
    </row>
    <row r="20" spans="1:25" x14ac:dyDescent="0.25">
      <c r="A20" s="1"/>
      <c r="B20" s="50"/>
      <c r="C20" s="1"/>
      <c r="D20" s="50" t="s">
        <v>86</v>
      </c>
      <c r="E20" s="2">
        <v>45409</v>
      </c>
      <c r="F20" s="2">
        <v>44774</v>
      </c>
      <c r="G20" s="2">
        <v>44811</v>
      </c>
      <c r="H20" s="45">
        <f t="shared" si="2"/>
        <v>45906</v>
      </c>
      <c r="I20" s="2"/>
      <c r="J20" s="17">
        <v>150000</v>
      </c>
      <c r="K20" s="2"/>
      <c r="L20" s="16">
        <f t="shared" si="0"/>
        <v>381.50833333333333</v>
      </c>
      <c r="M20" s="16">
        <v>457.81</v>
      </c>
      <c r="N20" s="14"/>
      <c r="O20" s="17">
        <v>53590</v>
      </c>
      <c r="P20" s="17"/>
      <c r="Q20" s="1"/>
      <c r="R20" s="1" t="s">
        <v>19</v>
      </c>
      <c r="S20" s="1" t="s">
        <v>25</v>
      </c>
      <c r="T20" s="1" t="s">
        <v>31</v>
      </c>
      <c r="U20" s="1">
        <v>2</v>
      </c>
      <c r="V20" s="1">
        <v>5</v>
      </c>
      <c r="W20" s="1">
        <v>105</v>
      </c>
      <c r="X20" s="1"/>
      <c r="Y20" s="1" t="s">
        <v>32</v>
      </c>
    </row>
    <row r="21" spans="1:25" ht="15.75" thickBot="1" x14ac:dyDescent="0.3">
      <c r="A21" s="9"/>
      <c r="B21" s="50"/>
      <c r="C21" s="9"/>
      <c r="D21" s="50" t="s">
        <v>87</v>
      </c>
      <c r="E21" s="10">
        <v>45292</v>
      </c>
      <c r="F21" s="10">
        <v>44813</v>
      </c>
      <c r="G21" s="10">
        <v>44824</v>
      </c>
      <c r="H21" s="46">
        <f t="shared" si="2"/>
        <v>45919</v>
      </c>
      <c r="I21" s="10"/>
      <c r="J21" s="24">
        <v>100000</v>
      </c>
      <c r="K21" s="10"/>
      <c r="L21" s="19">
        <f t="shared" si="0"/>
        <v>476.08333333333331</v>
      </c>
      <c r="M21" s="19">
        <v>571.29999999999995</v>
      </c>
      <c r="N21" s="14"/>
      <c r="O21" s="24">
        <v>37124</v>
      </c>
      <c r="P21" s="24"/>
      <c r="Q21" s="9"/>
      <c r="R21" s="9" t="s">
        <v>19</v>
      </c>
      <c r="S21" s="9" t="s">
        <v>25</v>
      </c>
      <c r="T21" s="9" t="s">
        <v>31</v>
      </c>
      <c r="U21" s="9">
        <v>2</v>
      </c>
      <c r="V21" s="9">
        <v>7</v>
      </c>
      <c r="W21" s="9">
        <v>114</v>
      </c>
      <c r="X21" s="9"/>
      <c r="Y21" s="1" t="s">
        <v>32</v>
      </c>
    </row>
    <row r="22" spans="1:25" x14ac:dyDescent="0.25">
      <c r="A22" s="12"/>
      <c r="B22" s="12"/>
      <c r="C22" s="12"/>
      <c r="D22" s="12"/>
      <c r="E22" s="13"/>
      <c r="F22" s="13">
        <v>44806</v>
      </c>
      <c r="G22" s="13">
        <v>44827</v>
      </c>
      <c r="H22" s="47">
        <f t="shared" si="2"/>
        <v>45922</v>
      </c>
      <c r="I22" s="13"/>
      <c r="J22" s="25">
        <v>80000</v>
      </c>
      <c r="K22" s="13"/>
      <c r="L22" s="20">
        <f t="shared" si="0"/>
        <v>813.40833333333342</v>
      </c>
      <c r="M22" s="20">
        <v>976.09</v>
      </c>
      <c r="N22" s="49"/>
      <c r="O22" s="25">
        <v>31263</v>
      </c>
      <c r="P22" s="25"/>
      <c r="Q22" s="12"/>
      <c r="R22" s="12" t="s">
        <v>39</v>
      </c>
      <c r="S22" s="12" t="s">
        <v>25</v>
      </c>
      <c r="T22" s="12" t="s">
        <v>26</v>
      </c>
      <c r="U22" s="12">
        <v>5</v>
      </c>
      <c r="V22" s="12">
        <v>10</v>
      </c>
      <c r="W22" s="12">
        <v>48</v>
      </c>
      <c r="X22" s="12" t="s">
        <v>30</v>
      </c>
      <c r="Y22" s="12"/>
    </row>
    <row r="23" spans="1:25" x14ac:dyDescent="0.25">
      <c r="A23" s="1"/>
      <c r="B23" s="1"/>
      <c r="C23" s="1"/>
      <c r="D23" s="1"/>
      <c r="E23" s="2"/>
      <c r="F23" s="2">
        <v>44875</v>
      </c>
      <c r="G23" s="2">
        <v>44883</v>
      </c>
      <c r="H23" s="45">
        <f t="shared" si="2"/>
        <v>45978</v>
      </c>
      <c r="I23" s="2"/>
      <c r="J23" s="17">
        <v>80000</v>
      </c>
      <c r="K23" s="2"/>
      <c r="L23" s="16">
        <f t="shared" si="0"/>
        <v>737.80000000000007</v>
      </c>
      <c r="M23" s="16">
        <v>885.36</v>
      </c>
      <c r="N23" s="49"/>
      <c r="O23" s="17">
        <v>21846</v>
      </c>
      <c r="P23" s="17"/>
      <c r="Q23" s="1"/>
      <c r="R23" s="1" t="s">
        <v>39</v>
      </c>
      <c r="S23" s="1" t="s">
        <v>25</v>
      </c>
      <c r="T23" s="1" t="s">
        <v>26</v>
      </c>
      <c r="U23" s="1">
        <v>5</v>
      </c>
      <c r="V23" s="1">
        <v>10</v>
      </c>
      <c r="W23" s="1">
        <v>32</v>
      </c>
      <c r="X23" s="1" t="s">
        <v>30</v>
      </c>
      <c r="Y23" s="1"/>
    </row>
    <row r="24" spans="1:25" ht="15.75" thickBot="1" x14ac:dyDescent="0.3">
      <c r="A24" s="9"/>
      <c r="B24" s="9"/>
      <c r="C24" s="9"/>
      <c r="D24" s="9"/>
      <c r="E24" s="10"/>
      <c r="F24" s="10">
        <v>44461</v>
      </c>
      <c r="G24" s="10">
        <v>44480</v>
      </c>
      <c r="H24" s="10">
        <f>+EDATE(G24,60)-1</f>
        <v>46305</v>
      </c>
      <c r="I24" s="10"/>
      <c r="J24" s="24">
        <v>50000</v>
      </c>
      <c r="K24" s="10"/>
      <c r="L24" s="19">
        <f t="shared" si="0"/>
        <v>201.83333333333334</v>
      </c>
      <c r="M24" s="19">
        <v>242.2</v>
      </c>
      <c r="N24" s="49"/>
      <c r="O24" s="24"/>
      <c r="P24" s="24"/>
      <c r="Q24" s="9"/>
      <c r="R24" s="9" t="s">
        <v>19</v>
      </c>
      <c r="S24" s="9" t="s">
        <v>25</v>
      </c>
      <c r="T24" s="11" t="s">
        <v>21</v>
      </c>
      <c r="U24" s="9">
        <v>3</v>
      </c>
      <c r="V24" s="9">
        <v>5</v>
      </c>
      <c r="W24" s="9">
        <v>164</v>
      </c>
      <c r="X24" s="9" t="s">
        <v>30</v>
      </c>
      <c r="Y24" s="9"/>
    </row>
    <row r="25" spans="1:25" x14ac:dyDescent="0.25">
      <c r="N25" s="14"/>
    </row>
    <row r="26" spans="1:25" x14ac:dyDescent="0.25">
      <c r="A26" s="41"/>
      <c r="B26" s="43" t="s">
        <v>65</v>
      </c>
      <c r="N26" s="14"/>
    </row>
    <row r="27" spans="1:25" x14ac:dyDescent="0.25">
      <c r="A27" s="44"/>
      <c r="B27" s="42" t="s">
        <v>66</v>
      </c>
      <c r="N27" s="14"/>
    </row>
    <row r="28" spans="1:25" x14ac:dyDescent="0.25">
      <c r="N28" s="14"/>
    </row>
    <row r="29" spans="1:25" x14ac:dyDescent="0.25">
      <c r="N29" s="14"/>
    </row>
  </sheetData>
  <phoneticPr fontId="8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32E727-611E-4412-B2CC-32809B102C39}">
  <sheetPr codeName="Feuil2"/>
  <dimension ref="A1:R61"/>
  <sheetViews>
    <sheetView showGridLines="0" workbookViewId="0">
      <selection activeCell="I2" sqref="I2"/>
    </sheetView>
  </sheetViews>
  <sheetFormatPr defaultColWidth="8" defaultRowHeight="15" x14ac:dyDescent="0.25"/>
  <cols>
    <col min="1" max="1" width="8.28515625" bestFit="1" customWidth="1"/>
    <col min="2" max="2" width="19.85546875" bestFit="1" customWidth="1"/>
    <col min="3" max="3" width="25.42578125" bestFit="1" customWidth="1"/>
    <col min="4" max="4" width="9.28515625" bestFit="1" customWidth="1"/>
    <col min="5" max="5" width="12.5703125" bestFit="1" customWidth="1"/>
    <col min="6" max="6" width="23.5703125" bestFit="1" customWidth="1"/>
    <col min="7" max="7" width="17" bestFit="1" customWidth="1"/>
    <col min="8" max="8" width="28.7109375" bestFit="1" customWidth="1"/>
    <col min="9" max="9" width="23.28515625" bestFit="1" customWidth="1"/>
    <col min="10" max="10" width="34.7109375" bestFit="1" customWidth="1"/>
    <col min="11" max="11" width="15.42578125" bestFit="1" customWidth="1"/>
    <col min="12" max="12" width="17.7109375" bestFit="1" customWidth="1"/>
    <col min="13" max="13" width="26.7109375" bestFit="1" customWidth="1"/>
    <col min="14" max="14" width="22" bestFit="1" customWidth="1"/>
    <col min="15" max="15" width="5.85546875" bestFit="1" customWidth="1"/>
    <col min="16" max="16" width="29.28515625" bestFit="1" customWidth="1"/>
    <col min="17" max="17" width="28.140625" bestFit="1" customWidth="1"/>
    <col min="18" max="18" width="33" bestFit="1" customWidth="1"/>
  </cols>
  <sheetData>
    <row r="1" spans="1:18" ht="56.25" x14ac:dyDescent="0.25">
      <c r="A1" s="7" t="s">
        <v>42</v>
      </c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  <c r="G1" s="7" t="s">
        <v>5</v>
      </c>
      <c r="H1" s="8" t="s">
        <v>6</v>
      </c>
      <c r="I1" s="8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7" t="s">
        <v>13</v>
      </c>
      <c r="P1" s="8" t="s">
        <v>14</v>
      </c>
      <c r="Q1" s="8" t="s">
        <v>15</v>
      </c>
      <c r="R1" s="7" t="s">
        <v>16</v>
      </c>
    </row>
    <row r="2" spans="1:18" x14ac:dyDescent="0.25">
      <c r="A2" s="1">
        <v>300011</v>
      </c>
      <c r="B2" s="1"/>
      <c r="C2" s="1"/>
      <c r="D2" s="1"/>
      <c r="E2" s="1" t="s">
        <v>17</v>
      </c>
      <c r="F2" s="1" t="s">
        <v>18</v>
      </c>
      <c r="G2" s="1" t="s">
        <v>19</v>
      </c>
      <c r="H2" s="2">
        <v>42507</v>
      </c>
      <c r="I2" s="2">
        <v>39133</v>
      </c>
      <c r="J2" s="1" t="s">
        <v>20</v>
      </c>
      <c r="K2" s="3" t="s">
        <v>21</v>
      </c>
      <c r="L2" s="1">
        <v>2</v>
      </c>
      <c r="M2" s="1">
        <v>6</v>
      </c>
      <c r="N2" s="1">
        <v>0</v>
      </c>
      <c r="O2" s="1"/>
      <c r="P2" s="2">
        <v>42507</v>
      </c>
      <c r="Q2" s="2"/>
      <c r="R2" s="1" t="s">
        <v>22</v>
      </c>
    </row>
    <row r="3" spans="1:18" x14ac:dyDescent="0.25">
      <c r="A3" s="1">
        <v>300054</v>
      </c>
      <c r="B3" s="1"/>
      <c r="C3" s="1"/>
      <c r="D3" s="1"/>
      <c r="E3" s="1" t="s">
        <v>23</v>
      </c>
      <c r="F3" s="1" t="s">
        <v>18</v>
      </c>
      <c r="G3" s="1" t="s">
        <v>24</v>
      </c>
      <c r="H3" s="2">
        <v>45292</v>
      </c>
      <c r="I3" s="2">
        <v>44453</v>
      </c>
      <c r="J3" s="1" t="s">
        <v>25</v>
      </c>
      <c r="K3" s="1" t="s">
        <v>26</v>
      </c>
      <c r="L3" s="1">
        <v>5</v>
      </c>
      <c r="M3" s="1">
        <v>12</v>
      </c>
      <c r="N3" s="1">
        <v>0</v>
      </c>
      <c r="O3" s="1" t="s">
        <v>24</v>
      </c>
      <c r="P3" s="2">
        <v>44453</v>
      </c>
      <c r="Q3" s="2">
        <v>45292</v>
      </c>
      <c r="R3" s="1" t="s">
        <v>27</v>
      </c>
    </row>
    <row r="4" spans="1:18" x14ac:dyDescent="0.25">
      <c r="A4" s="1">
        <v>300038</v>
      </c>
      <c r="B4" s="1"/>
      <c r="C4" s="1"/>
      <c r="D4" s="1"/>
      <c r="E4" s="1" t="s">
        <v>17</v>
      </c>
      <c r="F4" s="1" t="s">
        <v>18</v>
      </c>
      <c r="G4" s="1" t="s">
        <v>19</v>
      </c>
      <c r="H4" s="2">
        <v>41543</v>
      </c>
      <c r="I4" s="2">
        <v>41543</v>
      </c>
      <c r="J4" s="1" t="s">
        <v>20</v>
      </c>
      <c r="K4" s="3" t="s">
        <v>21</v>
      </c>
      <c r="L4" s="1">
        <v>5</v>
      </c>
      <c r="M4" s="1">
        <v>7</v>
      </c>
      <c r="N4" s="1">
        <v>203</v>
      </c>
      <c r="O4" s="1"/>
      <c r="P4" s="2">
        <v>45384</v>
      </c>
      <c r="Q4" s="2"/>
      <c r="R4" s="1" t="s">
        <v>28</v>
      </c>
    </row>
    <row r="5" spans="1:18" x14ac:dyDescent="0.25">
      <c r="A5" s="1">
        <v>300044</v>
      </c>
      <c r="B5" s="1"/>
      <c r="C5" s="1"/>
      <c r="D5" s="1"/>
      <c r="E5" s="1" t="s">
        <v>17</v>
      </c>
      <c r="F5" s="1" t="s">
        <v>18</v>
      </c>
      <c r="G5" s="1" t="s">
        <v>19</v>
      </c>
      <c r="H5" s="2">
        <v>44168</v>
      </c>
      <c r="I5" s="2">
        <v>43332</v>
      </c>
      <c r="J5" s="1" t="s">
        <v>20</v>
      </c>
      <c r="K5" s="1" t="s">
        <v>31</v>
      </c>
      <c r="L5" s="1">
        <v>2</v>
      </c>
      <c r="M5" s="1">
        <v>5</v>
      </c>
      <c r="N5" s="1">
        <v>95</v>
      </c>
      <c r="O5" s="1"/>
      <c r="P5" s="2">
        <v>44168</v>
      </c>
      <c r="Q5" s="2"/>
      <c r="R5" s="1" t="s">
        <v>32</v>
      </c>
    </row>
    <row r="6" spans="1:18" x14ac:dyDescent="0.25">
      <c r="A6" s="1">
        <v>300048</v>
      </c>
      <c r="B6" s="1"/>
      <c r="C6" s="1"/>
      <c r="D6" s="1"/>
      <c r="E6" s="1" t="s">
        <v>23</v>
      </c>
      <c r="F6" s="1" t="s">
        <v>18</v>
      </c>
      <c r="G6" s="1" t="s">
        <v>19</v>
      </c>
      <c r="H6" s="2">
        <v>45210</v>
      </c>
      <c r="I6" s="2">
        <v>40451</v>
      </c>
      <c r="J6" s="1" t="s">
        <v>20</v>
      </c>
      <c r="K6" s="1" t="s">
        <v>26</v>
      </c>
      <c r="L6" s="1">
        <v>4</v>
      </c>
      <c r="M6" s="1">
        <v>5</v>
      </c>
      <c r="N6" s="1">
        <v>103</v>
      </c>
      <c r="O6" s="1" t="s">
        <v>35</v>
      </c>
      <c r="P6" s="2">
        <v>45173</v>
      </c>
      <c r="Q6" s="2"/>
      <c r="R6" s="1"/>
    </row>
    <row r="7" spans="1:18" x14ac:dyDescent="0.25">
      <c r="A7" s="1">
        <v>300018</v>
      </c>
      <c r="B7" s="1"/>
      <c r="C7" s="1"/>
      <c r="D7" s="1"/>
      <c r="E7" s="1" t="s">
        <v>23</v>
      </c>
      <c r="F7" s="1" t="s">
        <v>18</v>
      </c>
      <c r="G7" s="1" t="s">
        <v>19</v>
      </c>
      <c r="H7" s="2">
        <v>41443</v>
      </c>
      <c r="I7" s="2">
        <v>40725</v>
      </c>
      <c r="J7" s="1" t="s">
        <v>20</v>
      </c>
      <c r="K7" s="1" t="s">
        <v>26</v>
      </c>
      <c r="L7" s="1">
        <v>5</v>
      </c>
      <c r="M7" s="1">
        <v>8</v>
      </c>
      <c r="N7" s="1">
        <v>140</v>
      </c>
      <c r="O7" s="1" t="s">
        <v>35</v>
      </c>
      <c r="P7" s="2">
        <v>45095</v>
      </c>
      <c r="Q7" s="2">
        <v>45348</v>
      </c>
      <c r="R7" s="1"/>
    </row>
    <row r="8" spans="1:18" x14ac:dyDescent="0.25">
      <c r="A8" s="1">
        <v>329508</v>
      </c>
      <c r="B8" s="1"/>
      <c r="C8" s="1"/>
      <c r="D8" s="1"/>
      <c r="E8" s="1" t="s">
        <v>23</v>
      </c>
      <c r="F8" s="1" t="s">
        <v>18</v>
      </c>
      <c r="G8" s="1" t="s">
        <v>19</v>
      </c>
      <c r="H8" s="2">
        <v>45175</v>
      </c>
      <c r="I8" s="2">
        <v>41017</v>
      </c>
      <c r="J8" s="1" t="s">
        <v>20</v>
      </c>
      <c r="K8" s="1" t="s">
        <v>26</v>
      </c>
      <c r="L8" s="1">
        <v>5</v>
      </c>
      <c r="M8" s="1">
        <v>9</v>
      </c>
      <c r="N8" s="1">
        <v>148</v>
      </c>
      <c r="O8" s="1" t="s">
        <v>35</v>
      </c>
      <c r="P8" s="2">
        <v>45175</v>
      </c>
      <c r="Q8" s="2"/>
      <c r="R8" s="1" t="s">
        <v>36</v>
      </c>
    </row>
    <row r="9" spans="1:18" x14ac:dyDescent="0.25">
      <c r="A9" s="1">
        <v>329565</v>
      </c>
      <c r="B9" s="1"/>
      <c r="C9" s="1"/>
      <c r="D9" s="1"/>
      <c r="E9" s="1" t="s">
        <v>23</v>
      </c>
      <c r="F9" s="1" t="s">
        <v>18</v>
      </c>
      <c r="G9" s="1" t="s">
        <v>19</v>
      </c>
      <c r="H9" s="2">
        <v>42780</v>
      </c>
      <c r="I9" s="2">
        <v>41576</v>
      </c>
      <c r="J9" s="1" t="s">
        <v>20</v>
      </c>
      <c r="K9" s="1" t="s">
        <v>26</v>
      </c>
      <c r="L9" s="1">
        <v>5</v>
      </c>
      <c r="M9" s="1">
        <v>7</v>
      </c>
      <c r="N9" s="1">
        <v>119</v>
      </c>
      <c r="O9" s="1" t="s">
        <v>35</v>
      </c>
      <c r="P9" s="2">
        <v>45175</v>
      </c>
      <c r="Q9" s="2"/>
      <c r="R9" s="1"/>
    </row>
    <row r="10" spans="1:18" x14ac:dyDescent="0.25">
      <c r="A10" s="1">
        <v>300010</v>
      </c>
      <c r="B10" s="1"/>
      <c r="C10" s="1"/>
      <c r="D10" s="1"/>
      <c r="E10" s="1" t="s">
        <v>23</v>
      </c>
      <c r="F10" s="1" t="s">
        <v>18</v>
      </c>
      <c r="G10" s="1" t="s">
        <v>37</v>
      </c>
      <c r="H10" s="2">
        <v>44545</v>
      </c>
      <c r="I10" s="2">
        <v>42061</v>
      </c>
      <c r="J10" s="1" t="s">
        <v>20</v>
      </c>
      <c r="K10" s="1" t="s">
        <v>26</v>
      </c>
      <c r="L10" s="1">
        <v>5</v>
      </c>
      <c r="M10" s="1">
        <v>7</v>
      </c>
      <c r="N10" s="1">
        <v>100</v>
      </c>
      <c r="O10" s="1" t="s">
        <v>30</v>
      </c>
      <c r="P10" s="2">
        <v>44564</v>
      </c>
      <c r="Q10" s="2"/>
      <c r="R10" s="1"/>
    </row>
    <row r="11" spans="1:18" x14ac:dyDescent="0.25">
      <c r="A11" s="1"/>
      <c r="B11" s="1"/>
      <c r="C11" s="1"/>
      <c r="D11" s="1"/>
      <c r="E11" s="1" t="s">
        <v>23</v>
      </c>
      <c r="F11" s="1" t="s">
        <v>18</v>
      </c>
      <c r="G11" s="1" t="s">
        <v>19</v>
      </c>
      <c r="H11" s="2">
        <v>45384</v>
      </c>
      <c r="I11" s="2">
        <v>42174</v>
      </c>
      <c r="J11" s="1" t="s">
        <v>20</v>
      </c>
      <c r="K11" s="1" t="s">
        <v>26</v>
      </c>
      <c r="L11" s="1">
        <v>5</v>
      </c>
      <c r="M11" s="1">
        <v>4</v>
      </c>
      <c r="N11" s="1">
        <v>95</v>
      </c>
      <c r="O11" s="1" t="s">
        <v>35</v>
      </c>
      <c r="P11" s="2">
        <v>45384</v>
      </c>
      <c r="Q11" s="2"/>
      <c r="R11" s="1"/>
    </row>
    <row r="12" spans="1:18" x14ac:dyDescent="0.25">
      <c r="A12" s="1">
        <v>300056</v>
      </c>
      <c r="B12" s="1"/>
      <c r="C12" s="1"/>
      <c r="D12" s="1"/>
      <c r="E12" s="1" t="s">
        <v>23</v>
      </c>
      <c r="F12" s="1" t="s">
        <v>18</v>
      </c>
      <c r="G12" s="1" t="s">
        <v>19</v>
      </c>
      <c r="H12" s="2">
        <v>44040</v>
      </c>
      <c r="I12" s="2">
        <v>42349</v>
      </c>
      <c r="J12" s="1" t="s">
        <v>20</v>
      </c>
      <c r="K12" s="1" t="s">
        <v>26</v>
      </c>
      <c r="L12" s="1">
        <v>5</v>
      </c>
      <c r="M12" s="1">
        <v>8</v>
      </c>
      <c r="N12" s="1">
        <v>114</v>
      </c>
      <c r="O12" s="1" t="s">
        <v>30</v>
      </c>
      <c r="P12" s="2"/>
      <c r="Q12" s="2">
        <v>45442</v>
      </c>
      <c r="R12" s="1"/>
    </row>
    <row r="13" spans="1:18" x14ac:dyDescent="0.25">
      <c r="A13" s="1">
        <v>328304</v>
      </c>
      <c r="B13" s="1"/>
      <c r="C13" s="1"/>
      <c r="D13" s="1"/>
      <c r="E13" s="1" t="s">
        <v>23</v>
      </c>
      <c r="F13" s="1" t="s">
        <v>18</v>
      </c>
      <c r="G13" s="1" t="s">
        <v>19</v>
      </c>
      <c r="H13" s="2">
        <v>44414</v>
      </c>
      <c r="I13" s="2">
        <v>42367</v>
      </c>
      <c r="J13" s="1" t="s">
        <v>20</v>
      </c>
      <c r="K13" s="1" t="s">
        <v>26</v>
      </c>
      <c r="L13" s="1">
        <v>5</v>
      </c>
      <c r="M13" s="1">
        <v>5</v>
      </c>
      <c r="N13" s="1">
        <v>95</v>
      </c>
      <c r="O13" s="1" t="s">
        <v>30</v>
      </c>
      <c r="P13" s="2">
        <v>44414</v>
      </c>
      <c r="Q13" s="2"/>
      <c r="R13" s="1"/>
    </row>
    <row r="14" spans="1:18" x14ac:dyDescent="0.25">
      <c r="A14" s="1">
        <v>306339</v>
      </c>
      <c r="B14" s="1"/>
      <c r="C14" s="1"/>
      <c r="D14" s="1"/>
      <c r="E14" s="1" t="s">
        <v>23</v>
      </c>
      <c r="F14" s="1" t="s">
        <v>18</v>
      </c>
      <c r="G14" s="1" t="s">
        <v>19</v>
      </c>
      <c r="H14" s="2">
        <v>44032</v>
      </c>
      <c r="I14" s="2">
        <v>42751</v>
      </c>
      <c r="J14" s="1" t="s">
        <v>20</v>
      </c>
      <c r="K14" s="1" t="s">
        <v>26</v>
      </c>
      <c r="L14" s="1">
        <v>5</v>
      </c>
      <c r="M14" s="1">
        <v>8</v>
      </c>
      <c r="N14" s="1">
        <v>117</v>
      </c>
      <c r="O14" s="1" t="s">
        <v>30</v>
      </c>
      <c r="P14" s="2">
        <v>44032</v>
      </c>
      <c r="Q14" s="2"/>
      <c r="R14" s="1"/>
    </row>
    <row r="15" spans="1:18" x14ac:dyDescent="0.25">
      <c r="A15" s="1">
        <v>329205</v>
      </c>
      <c r="B15" s="1"/>
      <c r="C15" s="1"/>
      <c r="D15" s="1"/>
      <c r="E15" s="1" t="s">
        <v>23</v>
      </c>
      <c r="F15" s="1" t="s">
        <v>18</v>
      </c>
      <c r="G15" s="1" t="s">
        <v>19</v>
      </c>
      <c r="H15" s="2">
        <v>0</v>
      </c>
      <c r="I15" s="2">
        <v>42892</v>
      </c>
      <c r="J15" s="1" t="s">
        <v>20</v>
      </c>
      <c r="K15" s="1" t="s">
        <v>26</v>
      </c>
      <c r="L15" s="1">
        <v>5</v>
      </c>
      <c r="M15" s="1">
        <v>6</v>
      </c>
      <c r="N15" s="1">
        <v>108</v>
      </c>
      <c r="O15" s="1" t="s">
        <v>30</v>
      </c>
      <c r="P15" s="2">
        <v>45264</v>
      </c>
      <c r="Q15" s="2"/>
      <c r="R15" s="1"/>
    </row>
    <row r="16" spans="1:18" x14ac:dyDescent="0.25">
      <c r="A16" s="1">
        <v>329565</v>
      </c>
      <c r="B16" s="1"/>
      <c r="C16" s="1"/>
      <c r="D16" s="1"/>
      <c r="E16" s="1" t="s">
        <v>23</v>
      </c>
      <c r="F16" s="1" t="s">
        <v>18</v>
      </c>
      <c r="G16" s="1" t="s">
        <v>19</v>
      </c>
      <c r="H16" s="2">
        <v>45380</v>
      </c>
      <c r="I16" s="2">
        <v>43118</v>
      </c>
      <c r="J16" s="1" t="s">
        <v>20</v>
      </c>
      <c r="K16" s="1" t="s">
        <v>26</v>
      </c>
      <c r="L16" s="1">
        <v>5</v>
      </c>
      <c r="M16" s="1">
        <v>6</v>
      </c>
      <c r="N16" s="1">
        <v>108</v>
      </c>
      <c r="O16" s="1" t="s">
        <v>30</v>
      </c>
      <c r="P16" s="2">
        <v>45380</v>
      </c>
      <c r="Q16" s="2"/>
      <c r="R16" s="1"/>
    </row>
    <row r="17" spans="1:18" x14ac:dyDescent="0.25">
      <c r="A17" s="1">
        <v>329061</v>
      </c>
      <c r="B17" s="1"/>
      <c r="C17" s="1"/>
      <c r="D17" s="1"/>
      <c r="E17" s="1" t="s">
        <v>23</v>
      </c>
      <c r="F17" s="1" t="s">
        <v>18</v>
      </c>
      <c r="G17" s="1" t="s">
        <v>19</v>
      </c>
      <c r="H17" s="2">
        <v>44924</v>
      </c>
      <c r="I17" s="2">
        <v>43364</v>
      </c>
      <c r="J17" s="1" t="s">
        <v>20</v>
      </c>
      <c r="K17" s="1" t="s">
        <v>26</v>
      </c>
      <c r="L17" s="1">
        <v>5</v>
      </c>
      <c r="M17" s="1">
        <v>5</v>
      </c>
      <c r="N17" s="1">
        <v>103</v>
      </c>
      <c r="O17" s="1" t="s">
        <v>30</v>
      </c>
      <c r="P17" s="2">
        <v>44924</v>
      </c>
      <c r="Q17" s="2"/>
      <c r="R17" s="1"/>
    </row>
    <row r="18" spans="1:18" x14ac:dyDescent="0.25">
      <c r="A18" s="1">
        <v>325297</v>
      </c>
      <c r="B18" s="1"/>
      <c r="C18" s="1"/>
      <c r="D18" s="1"/>
      <c r="E18" s="1" t="s">
        <v>23</v>
      </c>
      <c r="F18" s="1" t="s">
        <v>18</v>
      </c>
      <c r="G18" s="1" t="s">
        <v>19</v>
      </c>
      <c r="H18" s="2">
        <v>44316</v>
      </c>
      <c r="I18" s="2">
        <v>43424</v>
      </c>
      <c r="J18" s="1" t="s">
        <v>20</v>
      </c>
      <c r="K18" s="1" t="s">
        <v>26</v>
      </c>
      <c r="L18" s="1">
        <v>5</v>
      </c>
      <c r="M18" s="1">
        <v>8</v>
      </c>
      <c r="N18" s="1">
        <v>118</v>
      </c>
      <c r="O18" s="1" t="s">
        <v>30</v>
      </c>
      <c r="P18" s="2">
        <v>44652</v>
      </c>
      <c r="Q18" s="2"/>
      <c r="R18" s="1"/>
    </row>
    <row r="19" spans="1:18" x14ac:dyDescent="0.25">
      <c r="A19" s="1">
        <v>300019</v>
      </c>
      <c r="B19" s="1"/>
      <c r="C19" s="1"/>
      <c r="D19" s="1"/>
      <c r="E19" s="1" t="s">
        <v>23</v>
      </c>
      <c r="F19" s="1" t="s">
        <v>18</v>
      </c>
      <c r="G19" s="1" t="s">
        <v>19</v>
      </c>
      <c r="H19" s="2">
        <v>45111</v>
      </c>
      <c r="I19" s="2">
        <v>43595</v>
      </c>
      <c r="J19" s="1" t="s">
        <v>20</v>
      </c>
      <c r="K19" s="1" t="s">
        <v>26</v>
      </c>
      <c r="L19" s="1">
        <v>5</v>
      </c>
      <c r="M19" s="1">
        <v>7</v>
      </c>
      <c r="N19" s="1">
        <v>104</v>
      </c>
      <c r="O19" s="1" t="s">
        <v>30</v>
      </c>
      <c r="P19" s="2">
        <v>45117</v>
      </c>
      <c r="Q19" s="2"/>
      <c r="R19" s="1"/>
    </row>
    <row r="20" spans="1:18" x14ac:dyDescent="0.25">
      <c r="A20" s="1">
        <v>300034</v>
      </c>
      <c r="B20" s="1"/>
      <c r="C20" s="1"/>
      <c r="D20" s="1"/>
      <c r="E20" s="1" t="s">
        <v>23</v>
      </c>
      <c r="F20" s="1" t="s">
        <v>18</v>
      </c>
      <c r="G20" s="1" t="s">
        <v>24</v>
      </c>
      <c r="H20" s="2">
        <v>43698</v>
      </c>
      <c r="I20" s="2">
        <v>43698</v>
      </c>
      <c r="J20" s="1" t="s">
        <v>20</v>
      </c>
      <c r="K20" s="1" t="s">
        <v>26</v>
      </c>
      <c r="L20" s="1">
        <v>5</v>
      </c>
      <c r="M20" s="1">
        <v>1</v>
      </c>
      <c r="N20" s="1">
        <v>0</v>
      </c>
      <c r="O20" s="1" t="s">
        <v>24</v>
      </c>
      <c r="P20" s="2">
        <v>43698</v>
      </c>
      <c r="Q20" s="2"/>
      <c r="R20" s="1" t="s">
        <v>27</v>
      </c>
    </row>
    <row r="21" spans="1:18" x14ac:dyDescent="0.25">
      <c r="A21" s="1">
        <v>329081</v>
      </c>
      <c r="B21" s="1"/>
      <c r="C21" s="1"/>
      <c r="D21" s="1"/>
      <c r="E21" s="1" t="s">
        <v>23</v>
      </c>
      <c r="F21" s="1" t="s">
        <v>18</v>
      </c>
      <c r="G21" s="1" t="s">
        <v>19</v>
      </c>
      <c r="H21" s="2">
        <v>43769</v>
      </c>
      <c r="I21" s="2">
        <v>43769</v>
      </c>
      <c r="J21" s="1" t="s">
        <v>20</v>
      </c>
      <c r="K21" s="1" t="s">
        <v>26</v>
      </c>
      <c r="L21" s="1">
        <v>5</v>
      </c>
      <c r="M21" s="1">
        <v>6</v>
      </c>
      <c r="N21" s="1">
        <v>102</v>
      </c>
      <c r="O21" s="1" t="s">
        <v>30</v>
      </c>
      <c r="P21" s="2">
        <v>44984</v>
      </c>
      <c r="Q21" s="2"/>
      <c r="R21" s="1"/>
    </row>
    <row r="22" spans="1:18" x14ac:dyDescent="0.25">
      <c r="A22" s="1">
        <v>300033</v>
      </c>
      <c r="B22" s="1"/>
      <c r="C22" s="1"/>
      <c r="D22" s="1"/>
      <c r="E22" s="1" t="s">
        <v>23</v>
      </c>
      <c r="F22" s="1" t="s">
        <v>18</v>
      </c>
      <c r="G22" s="1" t="s">
        <v>19</v>
      </c>
      <c r="H22" s="2">
        <v>45162</v>
      </c>
      <c r="I22" s="2">
        <v>43931</v>
      </c>
      <c r="J22" s="1" t="s">
        <v>25</v>
      </c>
      <c r="K22" s="1" t="s">
        <v>26</v>
      </c>
      <c r="L22" s="1">
        <v>5</v>
      </c>
      <c r="M22" s="1">
        <v>8</v>
      </c>
      <c r="N22" s="1">
        <v>143</v>
      </c>
      <c r="O22" s="1" t="s">
        <v>30</v>
      </c>
      <c r="P22" s="2">
        <v>45154</v>
      </c>
      <c r="Q22" s="2"/>
      <c r="R22" s="1"/>
    </row>
    <row r="23" spans="1:18" x14ac:dyDescent="0.25">
      <c r="A23" s="1">
        <v>325139</v>
      </c>
      <c r="B23" s="1"/>
      <c r="C23" s="1"/>
      <c r="D23" s="1"/>
      <c r="E23" s="1" t="s">
        <v>23</v>
      </c>
      <c r="F23" s="1" t="s">
        <v>18</v>
      </c>
      <c r="G23" s="1" t="s">
        <v>19</v>
      </c>
      <c r="H23" s="2">
        <v>44660</v>
      </c>
      <c r="I23" s="2">
        <v>43990</v>
      </c>
      <c r="J23" s="1" t="s">
        <v>25</v>
      </c>
      <c r="K23" s="1" t="s">
        <v>26</v>
      </c>
      <c r="L23" s="1">
        <v>5</v>
      </c>
      <c r="M23" s="1">
        <v>6</v>
      </c>
      <c r="N23" s="1">
        <v>143</v>
      </c>
      <c r="O23" s="1" t="s">
        <v>30</v>
      </c>
      <c r="P23" s="2">
        <v>44652</v>
      </c>
      <c r="Q23" s="2"/>
      <c r="R23" s="1"/>
    </row>
    <row r="24" spans="1:18" x14ac:dyDescent="0.25">
      <c r="A24" s="1">
        <v>300055</v>
      </c>
      <c r="B24" s="1"/>
      <c r="C24" s="1"/>
      <c r="D24" s="1"/>
      <c r="E24" s="1" t="s">
        <v>23</v>
      </c>
      <c r="F24" s="1" t="s">
        <v>18</v>
      </c>
      <c r="G24" s="1" t="s">
        <v>19</v>
      </c>
      <c r="H24" s="2">
        <v>44596</v>
      </c>
      <c r="I24" s="2">
        <v>44006</v>
      </c>
      <c r="J24" s="1" t="s">
        <v>25</v>
      </c>
      <c r="K24" s="1" t="s">
        <v>26</v>
      </c>
      <c r="L24" s="1">
        <v>5</v>
      </c>
      <c r="M24" s="1">
        <v>6</v>
      </c>
      <c r="N24" s="1">
        <v>129</v>
      </c>
      <c r="O24" s="1" t="s">
        <v>30</v>
      </c>
      <c r="P24" s="2">
        <v>44596</v>
      </c>
      <c r="Q24" s="2"/>
      <c r="R24" s="1"/>
    </row>
    <row r="25" spans="1:18" x14ac:dyDescent="0.25">
      <c r="A25" s="1"/>
      <c r="B25" s="1"/>
      <c r="C25" s="1"/>
      <c r="D25" s="1"/>
      <c r="E25" s="1" t="s">
        <v>23</v>
      </c>
      <c r="F25" s="1" t="s">
        <v>18</v>
      </c>
      <c r="G25" s="1" t="s">
        <v>19</v>
      </c>
      <c r="H25" s="2">
        <v>45286</v>
      </c>
      <c r="I25" s="2">
        <v>43985</v>
      </c>
      <c r="J25" s="1" t="s">
        <v>25</v>
      </c>
      <c r="K25" s="1" t="s">
        <v>26</v>
      </c>
      <c r="L25" s="1">
        <v>5</v>
      </c>
      <c r="M25" s="1">
        <v>7</v>
      </c>
      <c r="N25" s="1">
        <v>127</v>
      </c>
      <c r="O25" s="1" t="s">
        <v>30</v>
      </c>
      <c r="P25" s="2">
        <v>45292</v>
      </c>
      <c r="Q25" s="2"/>
      <c r="R25" s="1"/>
    </row>
    <row r="26" spans="1:18" x14ac:dyDescent="0.25">
      <c r="A26" s="1">
        <v>328306</v>
      </c>
      <c r="B26" s="1"/>
      <c r="C26" s="1"/>
      <c r="D26" s="1"/>
      <c r="E26" s="1" t="s">
        <v>23</v>
      </c>
      <c r="F26" s="1" t="s">
        <v>18</v>
      </c>
      <c r="G26" s="1" t="s">
        <v>19</v>
      </c>
      <c r="H26" s="2">
        <v>44910</v>
      </c>
      <c r="I26" s="2">
        <v>44035</v>
      </c>
      <c r="J26" s="1" t="s">
        <v>25</v>
      </c>
      <c r="K26" s="1" t="s">
        <v>26</v>
      </c>
      <c r="L26" s="1">
        <v>5</v>
      </c>
      <c r="M26" s="1">
        <v>7</v>
      </c>
      <c r="N26" s="1">
        <v>123</v>
      </c>
      <c r="O26" s="1" t="s">
        <v>30</v>
      </c>
      <c r="P26" s="2">
        <v>44910</v>
      </c>
      <c r="Q26" s="2"/>
      <c r="R26" s="1"/>
    </row>
    <row r="27" spans="1:18" x14ac:dyDescent="0.25">
      <c r="A27" s="1">
        <v>300038</v>
      </c>
      <c r="B27" s="1"/>
      <c r="C27" s="1"/>
      <c r="D27" s="1"/>
      <c r="E27" s="1" t="s">
        <v>23</v>
      </c>
      <c r="F27" s="1" t="s">
        <v>18</v>
      </c>
      <c r="G27" s="1" t="s">
        <v>19</v>
      </c>
      <c r="H27" s="2">
        <v>44965</v>
      </c>
      <c r="I27" s="2">
        <v>44012</v>
      </c>
      <c r="J27" s="1" t="s">
        <v>25</v>
      </c>
      <c r="K27" s="1" t="s">
        <v>26</v>
      </c>
      <c r="L27" s="1">
        <v>5</v>
      </c>
      <c r="M27" s="1">
        <v>10</v>
      </c>
      <c r="N27" s="1">
        <v>174</v>
      </c>
      <c r="O27" s="1" t="s">
        <v>30</v>
      </c>
      <c r="P27" s="2">
        <v>44965</v>
      </c>
      <c r="Q27" s="2"/>
      <c r="R27" s="1"/>
    </row>
    <row r="28" spans="1:18" x14ac:dyDescent="0.25">
      <c r="A28" s="1">
        <v>300061</v>
      </c>
      <c r="B28" s="1"/>
      <c r="C28" s="1"/>
      <c r="D28" s="1"/>
      <c r="E28" s="1" t="s">
        <v>23</v>
      </c>
      <c r="F28" s="1" t="s">
        <v>18</v>
      </c>
      <c r="G28" s="1" t="s">
        <v>39</v>
      </c>
      <c r="H28" s="2">
        <v>45309</v>
      </c>
      <c r="I28" s="2">
        <v>44053</v>
      </c>
      <c r="J28" s="1" t="s">
        <v>25</v>
      </c>
      <c r="K28" s="1" t="s">
        <v>26</v>
      </c>
      <c r="L28" s="1">
        <v>5</v>
      </c>
      <c r="M28" s="1">
        <v>10</v>
      </c>
      <c r="N28" s="1">
        <v>41</v>
      </c>
      <c r="O28" s="1" t="s">
        <v>30</v>
      </c>
      <c r="P28" s="2">
        <v>45306</v>
      </c>
      <c r="Q28" s="2"/>
      <c r="R28" s="1"/>
    </row>
    <row r="29" spans="1:18" x14ac:dyDescent="0.25">
      <c r="A29" s="1">
        <v>300050</v>
      </c>
      <c r="B29" s="1"/>
      <c r="C29" s="1"/>
      <c r="D29" s="1"/>
      <c r="E29" s="1" t="s">
        <v>23</v>
      </c>
      <c r="F29" s="1" t="s">
        <v>18</v>
      </c>
      <c r="G29" s="1" t="s">
        <v>19</v>
      </c>
      <c r="H29" s="2">
        <v>44999</v>
      </c>
      <c r="I29" s="2">
        <v>44089</v>
      </c>
      <c r="J29" s="1" t="s">
        <v>25</v>
      </c>
      <c r="K29" s="1" t="s">
        <v>26</v>
      </c>
      <c r="L29" s="1">
        <v>5</v>
      </c>
      <c r="M29" s="1">
        <v>6</v>
      </c>
      <c r="N29" s="1">
        <v>135</v>
      </c>
      <c r="O29" s="1" t="s">
        <v>30</v>
      </c>
      <c r="P29" s="2">
        <v>44987</v>
      </c>
      <c r="Q29" s="2"/>
      <c r="R29" s="1"/>
    </row>
    <row r="30" spans="1:18" x14ac:dyDescent="0.25">
      <c r="A30" s="1">
        <v>300061</v>
      </c>
      <c r="B30" s="1"/>
      <c r="C30" s="1"/>
      <c r="D30" s="1"/>
      <c r="E30" s="1" t="s">
        <v>23</v>
      </c>
      <c r="F30" s="1" t="s">
        <v>18</v>
      </c>
      <c r="G30" s="1" t="s">
        <v>19</v>
      </c>
      <c r="H30" s="2">
        <v>44342</v>
      </c>
      <c r="I30" s="2">
        <v>44342</v>
      </c>
      <c r="J30" s="1" t="s">
        <v>25</v>
      </c>
      <c r="K30" s="1" t="s">
        <v>26</v>
      </c>
      <c r="L30" s="1">
        <v>5</v>
      </c>
      <c r="M30" s="1">
        <v>8</v>
      </c>
      <c r="N30" s="1">
        <v>138</v>
      </c>
      <c r="O30" s="1" t="s">
        <v>30</v>
      </c>
      <c r="P30" s="2">
        <v>44342</v>
      </c>
      <c r="Q30" s="2"/>
      <c r="R30" s="1"/>
    </row>
    <row r="31" spans="1:18" x14ac:dyDescent="0.25">
      <c r="A31" s="1">
        <v>325533</v>
      </c>
      <c r="B31" s="1"/>
      <c r="C31" s="1"/>
      <c r="D31" s="1"/>
      <c r="E31" s="1" t="s">
        <v>23</v>
      </c>
      <c r="F31" s="1" t="s">
        <v>18</v>
      </c>
      <c r="G31" s="1" t="s">
        <v>37</v>
      </c>
      <c r="H31" s="2">
        <v>44875</v>
      </c>
      <c r="I31" s="2">
        <v>44334</v>
      </c>
      <c r="J31" s="1" t="s">
        <v>25</v>
      </c>
      <c r="K31" s="1" t="s">
        <v>26</v>
      </c>
      <c r="L31" s="1">
        <v>5</v>
      </c>
      <c r="M31" s="1">
        <v>7</v>
      </c>
      <c r="N31" s="1">
        <v>130</v>
      </c>
      <c r="O31" s="1" t="s">
        <v>30</v>
      </c>
      <c r="P31" s="2">
        <v>44868</v>
      </c>
      <c r="Q31" s="2"/>
      <c r="R31" s="1"/>
    </row>
    <row r="32" spans="1:18" x14ac:dyDescent="0.25">
      <c r="A32" s="1">
        <v>300025</v>
      </c>
      <c r="B32" s="1"/>
      <c r="C32" s="1"/>
      <c r="D32" s="1"/>
      <c r="E32" s="1" t="s">
        <v>23</v>
      </c>
      <c r="F32" s="1" t="s">
        <v>18</v>
      </c>
      <c r="G32" s="1" t="s">
        <v>19</v>
      </c>
      <c r="H32" s="2">
        <v>44757</v>
      </c>
      <c r="I32" s="2">
        <v>44749</v>
      </c>
      <c r="J32" s="1" t="s">
        <v>25</v>
      </c>
      <c r="K32" s="1" t="s">
        <v>26</v>
      </c>
      <c r="L32" s="1">
        <v>5</v>
      </c>
      <c r="M32" s="1">
        <v>6</v>
      </c>
      <c r="N32" s="1">
        <v>122</v>
      </c>
      <c r="O32" s="1" t="s">
        <v>30</v>
      </c>
      <c r="P32" s="2">
        <v>44867</v>
      </c>
      <c r="Q32" s="2"/>
      <c r="R32" s="1"/>
    </row>
    <row r="33" spans="1:18" x14ac:dyDescent="0.25">
      <c r="A33" s="1">
        <v>329508</v>
      </c>
      <c r="B33" s="1"/>
      <c r="C33" s="1"/>
      <c r="D33" s="1"/>
      <c r="E33" s="1" t="s">
        <v>23</v>
      </c>
      <c r="F33" s="1" t="s">
        <v>18</v>
      </c>
      <c r="G33" s="1" t="s">
        <v>29</v>
      </c>
      <c r="H33" s="2">
        <v>45175</v>
      </c>
      <c r="I33" s="2">
        <v>39273</v>
      </c>
      <c r="J33" s="1" t="s">
        <v>20</v>
      </c>
      <c r="K33" s="1" t="s">
        <v>26</v>
      </c>
      <c r="L33" s="1">
        <v>5</v>
      </c>
      <c r="M33" s="1">
        <v>4</v>
      </c>
      <c r="N33" s="1">
        <v>140</v>
      </c>
      <c r="O33" s="4" t="s">
        <v>40</v>
      </c>
      <c r="P33" s="2">
        <v>45180</v>
      </c>
      <c r="Q33" s="2">
        <v>45322</v>
      </c>
      <c r="R33" s="1" t="s">
        <v>41</v>
      </c>
    </row>
    <row r="34" spans="1:18" x14ac:dyDescent="0.25">
      <c r="A34" s="1">
        <v>300058</v>
      </c>
      <c r="B34" s="1"/>
      <c r="C34" s="1"/>
      <c r="D34" s="1"/>
      <c r="E34" s="1" t="s">
        <v>23</v>
      </c>
      <c r="F34" s="1" t="s">
        <v>18</v>
      </c>
      <c r="G34" s="1" t="s">
        <v>19</v>
      </c>
      <c r="H34" s="2">
        <v>44467</v>
      </c>
      <c r="I34" s="2">
        <v>44176</v>
      </c>
      <c r="J34" s="1" t="s">
        <v>25</v>
      </c>
      <c r="K34" s="1" t="s">
        <v>26</v>
      </c>
      <c r="L34" s="1">
        <v>5</v>
      </c>
      <c r="M34" s="1">
        <v>7</v>
      </c>
      <c r="N34" s="1">
        <v>137</v>
      </c>
      <c r="O34" s="1" t="s">
        <v>30</v>
      </c>
      <c r="P34" s="2">
        <v>44467</v>
      </c>
      <c r="Q34" s="2">
        <v>45321</v>
      </c>
      <c r="R34" s="1"/>
    </row>
    <row r="35" spans="1:18" x14ac:dyDescent="0.25">
      <c r="A35" s="1"/>
      <c r="B35" s="1"/>
      <c r="C35" s="1"/>
      <c r="D35" s="1"/>
      <c r="E35" s="1" t="s">
        <v>23</v>
      </c>
      <c r="F35" s="1" t="s">
        <v>18</v>
      </c>
      <c r="G35" s="1" t="s">
        <v>39</v>
      </c>
      <c r="H35" s="2">
        <v>45461</v>
      </c>
      <c r="I35" s="2">
        <v>44510</v>
      </c>
      <c r="J35" s="1" t="s">
        <v>25</v>
      </c>
      <c r="K35" s="1" t="s">
        <v>26</v>
      </c>
      <c r="L35" s="1">
        <v>5</v>
      </c>
      <c r="M35" s="1">
        <v>8</v>
      </c>
      <c r="N35" s="1">
        <v>32</v>
      </c>
      <c r="O35" s="1" t="s">
        <v>30</v>
      </c>
      <c r="P35" s="2">
        <v>45461</v>
      </c>
      <c r="Q35" s="2"/>
      <c r="R35" s="1"/>
    </row>
    <row r="36" spans="1:18" x14ac:dyDescent="0.25">
      <c r="A36" s="1">
        <v>328001</v>
      </c>
      <c r="B36" s="1"/>
      <c r="C36" s="1"/>
      <c r="D36" s="1"/>
      <c r="E36" s="1" t="s">
        <v>23</v>
      </c>
      <c r="F36" s="1" t="s">
        <v>18</v>
      </c>
      <c r="G36" s="1" t="s">
        <v>24</v>
      </c>
      <c r="H36" s="2">
        <v>44565</v>
      </c>
      <c r="I36" s="2">
        <v>44565</v>
      </c>
      <c r="J36" s="1" t="s">
        <v>25</v>
      </c>
      <c r="K36" s="1" t="s">
        <v>26</v>
      </c>
      <c r="L36" s="1">
        <v>5</v>
      </c>
      <c r="M36" s="1">
        <v>6</v>
      </c>
      <c r="N36" s="1">
        <v>0</v>
      </c>
      <c r="O36" s="1" t="s">
        <v>24</v>
      </c>
      <c r="P36" s="2">
        <v>44568</v>
      </c>
      <c r="Q36" s="2"/>
      <c r="R36" s="1" t="s">
        <v>27</v>
      </c>
    </row>
    <row r="37" spans="1:18" x14ac:dyDescent="0.25">
      <c r="A37" s="1">
        <v>300057</v>
      </c>
      <c r="B37" s="1"/>
      <c r="C37" s="1"/>
      <c r="D37" s="1"/>
      <c r="E37" s="1" t="s">
        <v>23</v>
      </c>
      <c r="F37" s="1" t="s">
        <v>18</v>
      </c>
      <c r="G37" s="1" t="s">
        <v>19</v>
      </c>
      <c r="H37" s="2">
        <v>44936</v>
      </c>
      <c r="I37" s="2">
        <v>43235</v>
      </c>
      <c r="J37" s="1" t="s">
        <v>20</v>
      </c>
      <c r="K37" s="1" t="s">
        <v>26</v>
      </c>
      <c r="L37" s="1">
        <v>5</v>
      </c>
      <c r="M37" s="1">
        <v>9</v>
      </c>
      <c r="N37" s="1">
        <v>110</v>
      </c>
      <c r="O37" s="1" t="s">
        <v>30</v>
      </c>
      <c r="P37" s="2">
        <v>45019</v>
      </c>
      <c r="Q37" s="2"/>
      <c r="R37" s="1"/>
    </row>
    <row r="38" spans="1:18" x14ac:dyDescent="0.25">
      <c r="A38" s="1">
        <v>300055</v>
      </c>
      <c r="B38" s="1"/>
      <c r="C38" s="1"/>
      <c r="D38" s="1"/>
      <c r="E38" s="1" t="s">
        <v>23</v>
      </c>
      <c r="F38" s="1" t="s">
        <v>18</v>
      </c>
      <c r="G38" s="1" t="s">
        <v>33</v>
      </c>
      <c r="H38" s="2">
        <v>45348</v>
      </c>
      <c r="I38" s="2">
        <v>44670</v>
      </c>
      <c r="J38" s="1" t="s">
        <v>25</v>
      </c>
      <c r="K38" s="1" t="s">
        <v>26</v>
      </c>
      <c r="L38" s="1">
        <v>5</v>
      </c>
      <c r="M38" s="1">
        <v>5</v>
      </c>
      <c r="N38" s="1">
        <v>102</v>
      </c>
      <c r="O38" s="1" t="s">
        <v>30</v>
      </c>
      <c r="P38" s="2">
        <v>45345</v>
      </c>
      <c r="Q38" s="2"/>
      <c r="R38" s="1"/>
    </row>
    <row r="39" spans="1:18" x14ac:dyDescent="0.25">
      <c r="A39" s="1"/>
      <c r="B39" s="1"/>
      <c r="C39" s="1"/>
      <c r="D39" s="1"/>
      <c r="E39" s="1" t="s">
        <v>23</v>
      </c>
      <c r="F39" s="1" t="s">
        <v>18</v>
      </c>
      <c r="G39" s="1" t="s">
        <v>39</v>
      </c>
      <c r="H39" s="2">
        <v>45384</v>
      </c>
      <c r="I39" s="2">
        <v>44655</v>
      </c>
      <c r="J39" s="1" t="s">
        <v>25</v>
      </c>
      <c r="K39" s="1" t="s">
        <v>26</v>
      </c>
      <c r="L39" s="1">
        <v>7</v>
      </c>
      <c r="M39" s="1">
        <v>10</v>
      </c>
      <c r="N39" s="1">
        <v>37</v>
      </c>
      <c r="O39" s="1" t="s">
        <v>30</v>
      </c>
      <c r="P39" s="2">
        <v>45384</v>
      </c>
      <c r="Q39" s="2"/>
      <c r="R39" s="1"/>
    </row>
    <row r="40" spans="1:18" x14ac:dyDescent="0.25">
      <c r="A40" s="1">
        <v>300063</v>
      </c>
      <c r="B40" s="1"/>
      <c r="C40" s="1"/>
      <c r="D40" s="1"/>
      <c r="E40" s="1" t="s">
        <v>23</v>
      </c>
      <c r="F40" s="1" t="s">
        <v>18</v>
      </c>
      <c r="G40" s="1" t="s">
        <v>19</v>
      </c>
      <c r="H40" s="2">
        <v>44690</v>
      </c>
      <c r="I40" s="2">
        <v>44690</v>
      </c>
      <c r="J40" s="1" t="s">
        <v>25</v>
      </c>
      <c r="K40" s="1" t="s">
        <v>26</v>
      </c>
      <c r="L40" s="1">
        <v>5</v>
      </c>
      <c r="M40" s="1">
        <v>10</v>
      </c>
      <c r="N40" s="1">
        <v>146</v>
      </c>
      <c r="O40" s="1" t="s">
        <v>30</v>
      </c>
      <c r="P40" s="2">
        <v>44697</v>
      </c>
      <c r="Q40" s="2"/>
      <c r="R40" s="1"/>
    </row>
    <row r="41" spans="1:18" x14ac:dyDescent="0.25">
      <c r="A41" s="1">
        <v>325532</v>
      </c>
      <c r="B41" s="1"/>
      <c r="C41" s="1"/>
      <c r="D41" s="1"/>
      <c r="E41" s="1" t="s">
        <v>23</v>
      </c>
      <c r="F41" s="1" t="s">
        <v>18</v>
      </c>
      <c r="G41" s="1" t="s">
        <v>19</v>
      </c>
      <c r="H41" s="2">
        <v>44679</v>
      </c>
      <c r="I41" s="2">
        <v>44679</v>
      </c>
      <c r="J41" s="1" t="s">
        <v>25</v>
      </c>
      <c r="K41" s="1" t="s">
        <v>26</v>
      </c>
      <c r="L41" s="1">
        <v>5</v>
      </c>
      <c r="M41" s="1">
        <v>6</v>
      </c>
      <c r="N41" s="1">
        <v>129</v>
      </c>
      <c r="O41" s="1" t="s">
        <v>30</v>
      </c>
      <c r="P41" s="2">
        <v>44739</v>
      </c>
      <c r="Q41" s="2"/>
      <c r="R41" s="1"/>
    </row>
    <row r="42" spans="1:18" x14ac:dyDescent="0.25">
      <c r="A42" s="1">
        <v>327366</v>
      </c>
      <c r="B42" s="1"/>
      <c r="C42" s="1"/>
      <c r="D42" s="1"/>
      <c r="E42" s="1" t="s">
        <v>23</v>
      </c>
      <c r="F42" s="1" t="s">
        <v>18</v>
      </c>
      <c r="G42" s="1" t="s">
        <v>24</v>
      </c>
      <c r="H42" s="2">
        <v>44784</v>
      </c>
      <c r="I42" s="2">
        <v>44784</v>
      </c>
      <c r="J42" s="1" t="s">
        <v>25</v>
      </c>
      <c r="K42" s="1" t="s">
        <v>26</v>
      </c>
      <c r="L42" s="1">
        <v>5</v>
      </c>
      <c r="M42" s="1">
        <v>4</v>
      </c>
      <c r="N42" s="1">
        <v>0</v>
      </c>
      <c r="O42" s="1" t="s">
        <v>24</v>
      </c>
      <c r="P42" s="2">
        <v>44803</v>
      </c>
      <c r="Q42" s="2"/>
      <c r="R42" s="1" t="s">
        <v>27</v>
      </c>
    </row>
    <row r="43" spans="1:18" x14ac:dyDescent="0.25">
      <c r="A43" s="1">
        <v>300027</v>
      </c>
      <c r="B43" s="1"/>
      <c r="C43" s="1"/>
      <c r="D43" s="1"/>
      <c r="E43" s="1" t="s">
        <v>23</v>
      </c>
      <c r="F43" s="1" t="s">
        <v>18</v>
      </c>
      <c r="G43" s="1" t="s">
        <v>19</v>
      </c>
      <c r="H43" s="2">
        <v>45113</v>
      </c>
      <c r="I43" s="2">
        <v>44770</v>
      </c>
      <c r="J43" s="1" t="s">
        <v>25</v>
      </c>
      <c r="K43" s="1" t="s">
        <v>26</v>
      </c>
      <c r="L43" s="1">
        <v>5</v>
      </c>
      <c r="M43" s="1">
        <v>7</v>
      </c>
      <c r="N43" s="1">
        <v>134</v>
      </c>
      <c r="O43" s="1" t="s">
        <v>30</v>
      </c>
      <c r="P43" s="2">
        <v>45159</v>
      </c>
      <c r="Q43" s="2"/>
      <c r="R43" s="1"/>
    </row>
    <row r="44" spans="1:18" x14ac:dyDescent="0.25">
      <c r="A44" s="1">
        <v>329190</v>
      </c>
      <c r="B44" s="1"/>
      <c r="C44" s="1"/>
      <c r="D44" s="1"/>
      <c r="E44" s="1"/>
      <c r="F44" s="1" t="s">
        <v>18</v>
      </c>
      <c r="G44" s="1" t="s">
        <v>37</v>
      </c>
      <c r="H44" s="2">
        <v>45293</v>
      </c>
      <c r="I44" s="2">
        <v>44999</v>
      </c>
      <c r="J44" s="1" t="s">
        <v>25</v>
      </c>
      <c r="K44" s="1" t="s">
        <v>31</v>
      </c>
      <c r="L44" s="1">
        <v>2</v>
      </c>
      <c r="M44" s="1">
        <v>7</v>
      </c>
      <c r="N44" s="1">
        <v>134</v>
      </c>
      <c r="O44" s="1"/>
      <c r="P44" s="2">
        <v>45293</v>
      </c>
      <c r="Q44" s="2"/>
      <c r="R44" s="1"/>
    </row>
    <row r="45" spans="1:18" x14ac:dyDescent="0.25">
      <c r="A45" s="1"/>
      <c r="B45" s="1"/>
      <c r="C45" s="1"/>
      <c r="D45" s="1"/>
      <c r="E45" s="1" t="s">
        <v>23</v>
      </c>
      <c r="F45" s="1" t="s">
        <v>18</v>
      </c>
      <c r="G45" s="1" t="s">
        <v>39</v>
      </c>
      <c r="H45" s="2">
        <v>45536</v>
      </c>
      <c r="I45" s="2">
        <v>44830</v>
      </c>
      <c r="J45" s="1" t="s">
        <v>25</v>
      </c>
      <c r="K45" s="1" t="s">
        <v>26</v>
      </c>
      <c r="L45" s="1">
        <v>5</v>
      </c>
      <c r="M45" s="1">
        <v>11</v>
      </c>
      <c r="N45" s="1">
        <v>29</v>
      </c>
      <c r="O45" s="1" t="s">
        <v>30</v>
      </c>
      <c r="P45" s="2">
        <v>45536</v>
      </c>
      <c r="Q45" s="2"/>
      <c r="R45" s="1"/>
    </row>
    <row r="46" spans="1:18" x14ac:dyDescent="0.25">
      <c r="A46" s="1">
        <v>329105</v>
      </c>
      <c r="B46" s="1"/>
      <c r="C46" s="1"/>
      <c r="D46" s="1"/>
      <c r="E46" s="1" t="s">
        <v>23</v>
      </c>
      <c r="F46" s="1" t="s">
        <v>18</v>
      </c>
      <c r="G46" s="1" t="s">
        <v>33</v>
      </c>
      <c r="H46" s="2">
        <v>44951</v>
      </c>
      <c r="I46" s="2">
        <v>44816</v>
      </c>
      <c r="J46" s="1" t="s">
        <v>25</v>
      </c>
      <c r="K46" s="1" t="s">
        <v>26</v>
      </c>
      <c r="L46" s="1">
        <v>5</v>
      </c>
      <c r="M46" s="1">
        <v>5</v>
      </c>
      <c r="N46" s="1">
        <v>92</v>
      </c>
      <c r="O46" s="1" t="s">
        <v>30</v>
      </c>
      <c r="P46" s="2">
        <v>44951</v>
      </c>
      <c r="Q46" s="2"/>
      <c r="R46" s="1"/>
    </row>
    <row r="47" spans="1:18" x14ac:dyDescent="0.25">
      <c r="A47" s="1"/>
      <c r="B47" s="1"/>
      <c r="C47" s="1"/>
      <c r="D47" s="1"/>
      <c r="E47" s="1" t="s">
        <v>23</v>
      </c>
      <c r="F47" s="1" t="s">
        <v>18</v>
      </c>
      <c r="G47" s="1" t="s">
        <v>19</v>
      </c>
      <c r="H47" s="2">
        <v>45546</v>
      </c>
      <c r="I47" s="2">
        <v>44854</v>
      </c>
      <c r="J47" s="1" t="s">
        <v>25</v>
      </c>
      <c r="K47" s="1" t="s">
        <v>26</v>
      </c>
      <c r="L47" s="1">
        <v>5</v>
      </c>
      <c r="M47" s="1">
        <v>6</v>
      </c>
      <c r="N47" s="1">
        <v>114</v>
      </c>
      <c r="O47" s="1" t="s">
        <v>30</v>
      </c>
      <c r="P47" s="2">
        <v>45546</v>
      </c>
      <c r="Q47" s="2"/>
      <c r="R47" s="1"/>
    </row>
    <row r="48" spans="1:18" x14ac:dyDescent="0.25">
      <c r="A48" s="1"/>
      <c r="B48" s="1"/>
      <c r="C48" s="1"/>
      <c r="D48" s="1"/>
      <c r="E48" s="1" t="s">
        <v>23</v>
      </c>
      <c r="F48" s="1" t="s">
        <v>18</v>
      </c>
      <c r="G48" s="1" t="s">
        <v>24</v>
      </c>
      <c r="H48" s="2">
        <v>45291</v>
      </c>
      <c r="I48" s="2">
        <v>44904</v>
      </c>
      <c r="J48" s="1" t="s">
        <v>25</v>
      </c>
      <c r="K48" s="1" t="s">
        <v>26</v>
      </c>
      <c r="L48" s="1">
        <v>5</v>
      </c>
      <c r="M48" s="1">
        <v>6</v>
      </c>
      <c r="N48" s="1">
        <v>0</v>
      </c>
      <c r="O48" s="1" t="s">
        <v>24</v>
      </c>
      <c r="P48" s="2">
        <v>45292</v>
      </c>
      <c r="Q48" s="2"/>
      <c r="R48" s="1" t="s">
        <v>27</v>
      </c>
    </row>
    <row r="49" spans="1:18" x14ac:dyDescent="0.25">
      <c r="A49" s="1">
        <v>300018</v>
      </c>
      <c r="B49" s="1"/>
      <c r="C49" s="1"/>
      <c r="D49" s="1"/>
      <c r="E49" s="1" t="s">
        <v>23</v>
      </c>
      <c r="F49" s="1" t="s">
        <v>18</v>
      </c>
      <c r="G49" s="1" t="s">
        <v>33</v>
      </c>
      <c r="H49" s="2">
        <v>45349</v>
      </c>
      <c r="I49" s="2">
        <v>44910</v>
      </c>
      <c r="J49" s="1" t="s">
        <v>25</v>
      </c>
      <c r="K49" s="1" t="s">
        <v>26</v>
      </c>
      <c r="L49" s="1">
        <v>5</v>
      </c>
      <c r="M49" s="1">
        <v>5</v>
      </c>
      <c r="N49" s="1">
        <v>111</v>
      </c>
      <c r="O49" s="1" t="s">
        <v>30</v>
      </c>
      <c r="P49" s="2">
        <v>45349</v>
      </c>
      <c r="Q49" s="2"/>
      <c r="R49" s="1"/>
    </row>
    <row r="50" spans="1:18" x14ac:dyDescent="0.25">
      <c r="A50" s="1">
        <v>329508</v>
      </c>
      <c r="B50" s="1"/>
      <c r="C50" s="1"/>
      <c r="D50" s="1"/>
      <c r="E50" s="1" t="s">
        <v>23</v>
      </c>
      <c r="F50" s="1" t="s">
        <v>18</v>
      </c>
      <c r="G50" s="1" t="s">
        <v>19</v>
      </c>
      <c r="H50" s="2">
        <v>45394</v>
      </c>
      <c r="I50" s="2">
        <v>42507</v>
      </c>
      <c r="J50" s="1" t="s">
        <v>20</v>
      </c>
      <c r="K50" s="1" t="s">
        <v>26</v>
      </c>
      <c r="L50" s="1">
        <v>5</v>
      </c>
      <c r="M50" s="1">
        <v>4</v>
      </c>
      <c r="N50" s="1">
        <v>85</v>
      </c>
      <c r="O50" s="1" t="s">
        <v>30</v>
      </c>
      <c r="P50" s="2">
        <v>45300</v>
      </c>
      <c r="Q50" s="2"/>
      <c r="R50" s="1"/>
    </row>
    <row r="51" spans="1:18" x14ac:dyDescent="0.25">
      <c r="A51" s="1">
        <v>300047</v>
      </c>
      <c r="B51" s="1"/>
      <c r="C51" s="1"/>
      <c r="D51" s="1"/>
      <c r="E51" s="1" t="s">
        <v>23</v>
      </c>
      <c r="F51" s="1" t="s">
        <v>18</v>
      </c>
      <c r="G51" s="1" t="s">
        <v>24</v>
      </c>
      <c r="H51" s="2">
        <v>44985</v>
      </c>
      <c r="I51" s="2">
        <v>44985</v>
      </c>
      <c r="J51" s="1" t="s">
        <v>25</v>
      </c>
      <c r="K51" s="1" t="s">
        <v>26</v>
      </c>
      <c r="L51" s="1">
        <v>5</v>
      </c>
      <c r="M51" s="1">
        <v>11</v>
      </c>
      <c r="N51" s="1">
        <v>0</v>
      </c>
      <c r="O51" s="1" t="s">
        <v>24</v>
      </c>
      <c r="P51" s="2">
        <v>45022</v>
      </c>
      <c r="Q51" s="2"/>
      <c r="R51" s="1" t="s">
        <v>27</v>
      </c>
    </row>
    <row r="52" spans="1:18" x14ac:dyDescent="0.25">
      <c r="A52" s="1">
        <v>300059</v>
      </c>
      <c r="B52" s="1"/>
      <c r="C52" s="1"/>
      <c r="D52" s="1"/>
      <c r="E52" s="1" t="s">
        <v>23</v>
      </c>
      <c r="F52" s="1" t="s">
        <v>18</v>
      </c>
      <c r="G52" s="1" t="s">
        <v>19</v>
      </c>
      <c r="H52" s="2">
        <v>45125</v>
      </c>
      <c r="I52" s="2">
        <v>44672</v>
      </c>
      <c r="J52" s="1" t="s">
        <v>25</v>
      </c>
      <c r="K52" s="1" t="s">
        <v>26</v>
      </c>
      <c r="L52" s="1">
        <v>5</v>
      </c>
      <c r="M52" s="1">
        <v>7</v>
      </c>
      <c r="N52" s="1">
        <v>138</v>
      </c>
      <c r="O52" s="1" t="s">
        <v>30</v>
      </c>
      <c r="P52" s="2">
        <v>45089</v>
      </c>
      <c r="Q52" s="2"/>
      <c r="R52" s="1"/>
    </row>
    <row r="53" spans="1:18" x14ac:dyDescent="0.25">
      <c r="A53" s="1"/>
      <c r="B53" s="1"/>
      <c r="C53" s="1"/>
      <c r="D53" s="1"/>
      <c r="E53" s="1" t="s">
        <v>23</v>
      </c>
      <c r="F53" s="1" t="s">
        <v>18</v>
      </c>
      <c r="G53" s="1" t="s">
        <v>19</v>
      </c>
      <c r="H53" s="2">
        <v>45463</v>
      </c>
      <c r="I53" s="2">
        <v>45139</v>
      </c>
      <c r="J53" s="1" t="s">
        <v>25</v>
      </c>
      <c r="K53" s="1" t="s">
        <v>26</v>
      </c>
      <c r="L53" s="1">
        <v>5</v>
      </c>
      <c r="M53" s="1">
        <v>8</v>
      </c>
      <c r="N53" s="1">
        <v>134</v>
      </c>
      <c r="O53" s="1" t="s">
        <v>30</v>
      </c>
      <c r="P53" s="2">
        <v>45463</v>
      </c>
      <c r="Q53" s="2"/>
      <c r="R53" s="1"/>
    </row>
    <row r="54" spans="1:18" x14ac:dyDescent="0.25">
      <c r="A54" s="1">
        <v>329511</v>
      </c>
      <c r="B54" s="1"/>
      <c r="C54" s="1"/>
      <c r="D54" s="1"/>
      <c r="E54" s="1" t="s">
        <v>23</v>
      </c>
      <c r="F54" s="1" t="s">
        <v>18</v>
      </c>
      <c r="G54" s="1" t="s">
        <v>19</v>
      </c>
      <c r="H54" s="2">
        <v>45119</v>
      </c>
      <c r="I54" s="2">
        <v>44676</v>
      </c>
      <c r="J54" s="1" t="s">
        <v>25</v>
      </c>
      <c r="K54" s="1" t="s">
        <v>26</v>
      </c>
      <c r="L54" s="1">
        <v>5</v>
      </c>
      <c r="M54" s="1">
        <v>5</v>
      </c>
      <c r="N54" s="1">
        <v>109</v>
      </c>
      <c r="O54" s="1" t="s">
        <v>30</v>
      </c>
      <c r="P54" s="2">
        <v>45175</v>
      </c>
      <c r="Q54" s="2"/>
      <c r="R54" s="1"/>
    </row>
    <row r="55" spans="1:18" x14ac:dyDescent="0.25">
      <c r="A55" s="1">
        <v>329016</v>
      </c>
      <c r="B55" s="1"/>
      <c r="C55" s="1"/>
      <c r="D55" s="1"/>
      <c r="E55" s="1" t="s">
        <v>23</v>
      </c>
      <c r="F55" s="1" t="s">
        <v>18</v>
      </c>
      <c r="G55" s="1" t="s">
        <v>24</v>
      </c>
      <c r="H55" s="2">
        <v>45182</v>
      </c>
      <c r="I55" s="2">
        <v>45182</v>
      </c>
      <c r="J55" s="1" t="s">
        <v>25</v>
      </c>
      <c r="K55" s="1" t="s">
        <v>26</v>
      </c>
      <c r="L55" s="1">
        <v>5</v>
      </c>
      <c r="M55" s="1">
        <v>6</v>
      </c>
      <c r="N55" s="1">
        <v>0</v>
      </c>
      <c r="O55" s="1" t="s">
        <v>24</v>
      </c>
      <c r="P55" s="2">
        <v>45278</v>
      </c>
      <c r="Q55" s="2"/>
      <c r="R55" s="1" t="s">
        <v>27</v>
      </c>
    </row>
    <row r="56" spans="1:18" x14ac:dyDescent="0.25">
      <c r="A56" s="1">
        <v>329105</v>
      </c>
      <c r="B56" s="1"/>
      <c r="C56" s="1"/>
      <c r="D56" s="1"/>
      <c r="E56" s="1" t="s">
        <v>23</v>
      </c>
      <c r="F56" s="1" t="s">
        <v>18</v>
      </c>
      <c r="G56" s="1" t="s">
        <v>24</v>
      </c>
      <c r="H56" s="2">
        <v>45250</v>
      </c>
      <c r="I56" s="2">
        <v>45250</v>
      </c>
      <c r="J56" s="1" t="s">
        <v>25</v>
      </c>
      <c r="K56" s="1" t="s">
        <v>26</v>
      </c>
      <c r="L56" s="1">
        <v>5</v>
      </c>
      <c r="M56" s="1">
        <v>4</v>
      </c>
      <c r="N56" s="1">
        <v>0</v>
      </c>
      <c r="O56" s="1" t="s">
        <v>24</v>
      </c>
      <c r="P56" s="2">
        <v>45261</v>
      </c>
      <c r="Q56" s="2"/>
      <c r="R56" s="1"/>
    </row>
    <row r="57" spans="1:18" x14ac:dyDescent="0.25">
      <c r="A57" s="1">
        <v>300058</v>
      </c>
      <c r="B57" s="1"/>
      <c r="C57" s="1"/>
      <c r="D57" s="1"/>
      <c r="E57" s="1" t="s">
        <v>23</v>
      </c>
      <c r="F57" s="1" t="s">
        <v>18</v>
      </c>
      <c r="G57" s="1" t="s">
        <v>39</v>
      </c>
      <c r="H57" s="2">
        <v>45324</v>
      </c>
      <c r="I57" s="2">
        <v>44384</v>
      </c>
      <c r="J57" s="1" t="s">
        <v>25</v>
      </c>
      <c r="K57" s="1" t="s">
        <v>26</v>
      </c>
      <c r="L57" s="1">
        <v>5</v>
      </c>
      <c r="M57" s="1">
        <v>10</v>
      </c>
      <c r="N57" s="1">
        <v>31</v>
      </c>
      <c r="O57" s="1" t="s">
        <v>30</v>
      </c>
      <c r="P57" s="2">
        <v>45324</v>
      </c>
      <c r="Q57" s="2"/>
      <c r="R57" s="1"/>
    </row>
    <row r="58" spans="1:18" x14ac:dyDescent="0.25">
      <c r="A58" s="1">
        <v>329415</v>
      </c>
      <c r="B58" s="1"/>
      <c r="C58" s="1"/>
      <c r="D58" s="1"/>
      <c r="E58" s="1" t="s">
        <v>23</v>
      </c>
      <c r="F58" s="1" t="s">
        <v>18</v>
      </c>
      <c r="G58" s="1" t="s">
        <v>19</v>
      </c>
      <c r="H58" s="2">
        <v>45300</v>
      </c>
      <c r="I58" s="2">
        <v>41985</v>
      </c>
      <c r="J58" s="1" t="s">
        <v>20</v>
      </c>
      <c r="K58" s="1" t="s">
        <v>26</v>
      </c>
      <c r="L58" s="1">
        <v>5</v>
      </c>
      <c r="M58" s="1">
        <v>5</v>
      </c>
      <c r="N58" s="1">
        <v>116</v>
      </c>
      <c r="O58" s="1" t="s">
        <v>35</v>
      </c>
      <c r="P58" s="2">
        <v>45300</v>
      </c>
      <c r="Q58" s="2"/>
      <c r="R58" s="1"/>
    </row>
    <row r="59" spans="1:18" x14ac:dyDescent="0.25">
      <c r="A59" s="1"/>
      <c r="B59" s="1"/>
      <c r="C59" s="1"/>
      <c r="D59" s="1"/>
      <c r="E59" s="1" t="s">
        <v>23</v>
      </c>
      <c r="F59" s="1" t="s">
        <v>18</v>
      </c>
      <c r="G59" s="1" t="s">
        <v>24</v>
      </c>
      <c r="H59" s="2">
        <v>45443</v>
      </c>
      <c r="I59" s="2">
        <v>45434</v>
      </c>
      <c r="J59" s="1" t="s">
        <v>25</v>
      </c>
      <c r="K59" s="1" t="s">
        <v>26</v>
      </c>
      <c r="L59" s="1">
        <v>5</v>
      </c>
      <c r="M59" s="1">
        <v>6</v>
      </c>
      <c r="N59" s="1">
        <v>0</v>
      </c>
      <c r="O59" s="1" t="s">
        <v>24</v>
      </c>
      <c r="P59" s="2">
        <v>45443</v>
      </c>
      <c r="Q59" s="2"/>
      <c r="R59" s="1"/>
    </row>
    <row r="60" spans="1:18" x14ac:dyDescent="0.25">
      <c r="A60" s="1">
        <v>329415</v>
      </c>
      <c r="B60" s="1"/>
      <c r="C60" s="1"/>
      <c r="D60" s="1"/>
      <c r="E60" s="1" t="s">
        <v>23</v>
      </c>
      <c r="F60" s="1" t="s">
        <v>18</v>
      </c>
      <c r="G60" s="1" t="s">
        <v>24</v>
      </c>
      <c r="H60" s="2">
        <v>45505</v>
      </c>
      <c r="I60" s="2">
        <v>45505</v>
      </c>
      <c r="J60" s="1" t="s">
        <v>25</v>
      </c>
      <c r="K60" s="1" t="s">
        <v>26</v>
      </c>
      <c r="L60" s="1">
        <v>5</v>
      </c>
      <c r="M60" s="1">
        <v>5</v>
      </c>
      <c r="N60" s="1">
        <v>0</v>
      </c>
      <c r="O60" s="1" t="s">
        <v>24</v>
      </c>
      <c r="P60" s="2">
        <v>45505</v>
      </c>
      <c r="Q60" s="2"/>
      <c r="R60" s="1"/>
    </row>
    <row r="61" spans="1:18" x14ac:dyDescent="0.25">
      <c r="A61" s="5">
        <v>300029</v>
      </c>
      <c r="B61" s="5"/>
      <c r="C61" s="5"/>
      <c r="D61" s="5"/>
      <c r="E61" s="5" t="s">
        <v>23</v>
      </c>
      <c r="F61" s="5" t="s">
        <v>18</v>
      </c>
      <c r="G61" s="5" t="s">
        <v>39</v>
      </c>
      <c r="H61" s="6">
        <v>45261</v>
      </c>
      <c r="I61" s="6">
        <v>44124</v>
      </c>
      <c r="J61" s="5" t="s">
        <v>25</v>
      </c>
      <c r="K61" s="5" t="s">
        <v>26</v>
      </c>
      <c r="L61" s="5">
        <v>5</v>
      </c>
      <c r="M61" s="5">
        <v>8</v>
      </c>
      <c r="N61" s="5">
        <v>24</v>
      </c>
      <c r="O61" s="5" t="s">
        <v>30</v>
      </c>
      <c r="P61" s="6">
        <v>45261</v>
      </c>
      <c r="Q61" s="6"/>
      <c r="R61" s="5"/>
    </row>
  </sheetData>
  <autoFilter ref="A1:R61" xr:uid="{ACCB2A07-9B29-4D13-B28C-56CB5F96CDA0}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FF0F6-9C53-4F02-BD10-FACC6D0CBADD}">
  <sheetPr codeName="Feuil3"/>
  <dimension ref="A1:Y7"/>
  <sheetViews>
    <sheetView workbookViewId="0">
      <selection activeCell="A2" sqref="A2"/>
    </sheetView>
  </sheetViews>
  <sheetFormatPr defaultColWidth="11.42578125" defaultRowHeight="15" x14ac:dyDescent="0.25"/>
  <cols>
    <col min="2" max="2" width="14.85546875" bestFit="1" customWidth="1"/>
    <col min="5" max="5" width="14.7109375" bestFit="1" customWidth="1"/>
  </cols>
  <sheetData>
    <row r="1" spans="1:25" ht="56.25" x14ac:dyDescent="0.25">
      <c r="A1" s="7" t="s">
        <v>68</v>
      </c>
      <c r="B1" s="7" t="s">
        <v>43</v>
      </c>
      <c r="C1" s="7" t="s">
        <v>1</v>
      </c>
      <c r="D1" s="7" t="s">
        <v>2</v>
      </c>
      <c r="E1" s="8" t="s">
        <v>6</v>
      </c>
      <c r="F1" s="8" t="s">
        <v>7</v>
      </c>
      <c r="G1" s="8" t="s">
        <v>14</v>
      </c>
      <c r="H1" s="8" t="s">
        <v>49</v>
      </c>
      <c r="I1" s="8" t="s">
        <v>15</v>
      </c>
      <c r="J1" s="23" t="s">
        <v>50</v>
      </c>
      <c r="K1" s="8" t="s">
        <v>47</v>
      </c>
      <c r="L1" s="18" t="s">
        <v>63</v>
      </c>
      <c r="M1" s="18" t="s">
        <v>51</v>
      </c>
      <c r="N1" s="14"/>
      <c r="O1" s="8" t="s">
        <v>45</v>
      </c>
      <c r="P1" s="8" t="s">
        <v>46</v>
      </c>
      <c r="Q1" s="7" t="s">
        <v>3</v>
      </c>
      <c r="R1" s="7" t="s">
        <v>5</v>
      </c>
      <c r="S1" s="7" t="s">
        <v>8</v>
      </c>
      <c r="T1" s="7" t="s">
        <v>9</v>
      </c>
      <c r="U1" s="7" t="s">
        <v>10</v>
      </c>
      <c r="V1" s="7" t="s">
        <v>11</v>
      </c>
      <c r="W1" s="7" t="s">
        <v>12</v>
      </c>
      <c r="X1" s="7" t="s">
        <v>13</v>
      </c>
      <c r="Y1" s="7" t="s">
        <v>16</v>
      </c>
    </row>
    <row r="2" spans="1:25" x14ac:dyDescent="0.25">
      <c r="A2" s="1"/>
      <c r="B2" s="1"/>
      <c r="C2" s="1"/>
      <c r="D2" s="1"/>
      <c r="E2" s="2">
        <v>44433</v>
      </c>
      <c r="F2" s="2">
        <v>44433</v>
      </c>
      <c r="G2" s="2">
        <v>44455</v>
      </c>
      <c r="H2" s="2">
        <f>+EDATE(G2,36)-1</f>
        <v>45550</v>
      </c>
      <c r="I2" s="2">
        <v>45366</v>
      </c>
      <c r="J2" s="17"/>
      <c r="K2" s="2" t="s">
        <v>64</v>
      </c>
      <c r="L2" s="16"/>
      <c r="M2" s="16"/>
      <c r="N2" s="14"/>
      <c r="O2" s="17"/>
      <c r="P2" s="17"/>
      <c r="Q2" s="1" t="s">
        <v>23</v>
      </c>
      <c r="R2" s="1" t="s">
        <v>19</v>
      </c>
      <c r="S2" s="1" t="s">
        <v>25</v>
      </c>
      <c r="T2" s="1" t="s">
        <v>26</v>
      </c>
      <c r="U2" s="1">
        <v>5</v>
      </c>
      <c r="V2" s="1">
        <v>7</v>
      </c>
      <c r="W2" s="1">
        <v>140</v>
      </c>
      <c r="X2" s="1" t="s">
        <v>30</v>
      </c>
      <c r="Y2" s="1"/>
    </row>
    <row r="3" spans="1:25" x14ac:dyDescent="0.25">
      <c r="A3" s="1"/>
      <c r="B3" s="1"/>
      <c r="C3" s="1"/>
      <c r="D3" s="1"/>
      <c r="E3" s="2">
        <v>45292</v>
      </c>
      <c r="F3" s="2">
        <v>44270</v>
      </c>
      <c r="G3" s="2">
        <v>45292</v>
      </c>
      <c r="H3" s="2"/>
      <c r="I3" s="2">
        <v>45411</v>
      </c>
      <c r="J3" s="17"/>
      <c r="K3" s="2"/>
      <c r="L3" s="16"/>
      <c r="M3" s="16"/>
      <c r="N3" s="14"/>
      <c r="O3" s="17">
        <v>129509</v>
      </c>
      <c r="P3" s="17"/>
      <c r="Q3" s="1"/>
      <c r="R3" s="1" t="s">
        <v>19</v>
      </c>
      <c r="S3" s="1" t="s">
        <v>25</v>
      </c>
      <c r="T3" s="1" t="s">
        <v>31</v>
      </c>
      <c r="U3" s="1">
        <v>2</v>
      </c>
      <c r="V3" s="1">
        <v>5</v>
      </c>
      <c r="W3" s="1">
        <v>105</v>
      </c>
      <c r="X3" s="1"/>
      <c r="Y3" s="1" t="s">
        <v>32</v>
      </c>
    </row>
    <row r="4" spans="1:25" x14ac:dyDescent="0.25">
      <c r="A4" s="1"/>
      <c r="B4" s="27"/>
      <c r="C4" s="1"/>
      <c r="D4" s="1"/>
      <c r="E4" s="2">
        <v>45292</v>
      </c>
      <c r="F4" s="2">
        <v>44270</v>
      </c>
      <c r="G4" s="2">
        <v>45292</v>
      </c>
      <c r="H4" s="2"/>
      <c r="I4" s="2">
        <v>45401</v>
      </c>
      <c r="J4" s="17"/>
      <c r="K4" s="2"/>
      <c r="L4" s="16"/>
      <c r="M4" s="16"/>
      <c r="N4" s="14"/>
      <c r="O4" s="17"/>
      <c r="P4" s="17"/>
      <c r="Q4" s="1"/>
      <c r="R4" s="1" t="s">
        <v>19</v>
      </c>
      <c r="S4" s="1" t="s">
        <v>25</v>
      </c>
      <c r="T4" s="1" t="s">
        <v>31</v>
      </c>
      <c r="U4" s="1">
        <v>2</v>
      </c>
      <c r="V4" s="1">
        <v>5</v>
      </c>
      <c r="W4" s="1">
        <v>105</v>
      </c>
      <c r="X4" s="1"/>
      <c r="Y4" s="1" t="s">
        <v>32</v>
      </c>
    </row>
    <row r="5" spans="1:25" x14ac:dyDescent="0.25">
      <c r="A5" s="1"/>
      <c r="B5" s="27"/>
      <c r="C5" s="1"/>
      <c r="D5" s="1"/>
      <c r="E5" s="2">
        <v>45292</v>
      </c>
      <c r="F5" s="2">
        <v>44249</v>
      </c>
      <c r="G5" s="2">
        <v>45292</v>
      </c>
      <c r="H5" s="2"/>
      <c r="I5" s="2">
        <v>45373</v>
      </c>
      <c r="J5" s="17"/>
      <c r="K5" s="2"/>
      <c r="L5" s="16"/>
      <c r="M5" s="16"/>
      <c r="N5" s="14"/>
      <c r="O5" s="17">
        <v>100250</v>
      </c>
      <c r="P5" s="17"/>
      <c r="Q5" s="1"/>
      <c r="R5" s="1" t="s">
        <v>19</v>
      </c>
      <c r="S5" s="1" t="s">
        <v>25</v>
      </c>
      <c r="T5" s="1" t="s">
        <v>31</v>
      </c>
      <c r="U5" s="1">
        <v>2</v>
      </c>
      <c r="V5" s="1">
        <v>5</v>
      </c>
      <c r="W5" s="1">
        <v>105</v>
      </c>
      <c r="X5" s="1"/>
      <c r="Y5" s="1" t="s">
        <v>32</v>
      </c>
    </row>
    <row r="6" spans="1:25" x14ac:dyDescent="0.25">
      <c r="A6" s="1"/>
      <c r="B6" s="27"/>
      <c r="C6" s="1"/>
      <c r="D6" s="1"/>
      <c r="E6" s="2" t="s">
        <v>38</v>
      </c>
      <c r="F6" s="2">
        <v>44523</v>
      </c>
      <c r="G6" s="2">
        <v>45292</v>
      </c>
      <c r="H6" s="2"/>
      <c r="I6" s="2">
        <v>45495</v>
      </c>
      <c r="J6" s="17"/>
      <c r="K6" s="2" t="s">
        <v>52</v>
      </c>
      <c r="L6" s="16"/>
      <c r="M6" s="16"/>
      <c r="N6" s="14"/>
      <c r="O6" s="17"/>
      <c r="P6" s="17"/>
      <c r="Q6" s="1"/>
      <c r="R6" s="1" t="s">
        <v>19</v>
      </c>
      <c r="S6" s="1" t="s">
        <v>25</v>
      </c>
      <c r="T6" s="1" t="s">
        <v>31</v>
      </c>
      <c r="U6" s="1">
        <v>2</v>
      </c>
      <c r="V6" s="1">
        <v>5</v>
      </c>
      <c r="W6" s="1">
        <v>106</v>
      </c>
      <c r="X6" s="1"/>
      <c r="Y6" s="1" t="s">
        <v>32</v>
      </c>
    </row>
    <row r="7" spans="1:25" x14ac:dyDescent="0.25">
      <c r="A7" s="1"/>
      <c r="B7" s="1"/>
      <c r="C7" s="1"/>
      <c r="D7" s="1"/>
      <c r="E7" s="2">
        <v>44546</v>
      </c>
      <c r="F7" s="2">
        <v>44546</v>
      </c>
      <c r="G7" s="2">
        <v>44560</v>
      </c>
      <c r="H7" s="2">
        <f>+EDATE(G7,24)-1</f>
        <v>45289</v>
      </c>
      <c r="I7" s="2">
        <v>45460</v>
      </c>
      <c r="J7" s="17">
        <v>144000</v>
      </c>
      <c r="K7" s="2" t="s">
        <v>52</v>
      </c>
      <c r="L7" s="16">
        <f>+M7/1.2</f>
        <v>871.02500000000009</v>
      </c>
      <c r="M7" s="16">
        <v>1045.23</v>
      </c>
      <c r="N7" s="14"/>
      <c r="O7" s="17"/>
      <c r="P7" s="17"/>
      <c r="Q7" s="1" t="s">
        <v>23</v>
      </c>
      <c r="R7" s="1" t="s">
        <v>19</v>
      </c>
      <c r="S7" s="1" t="s">
        <v>25</v>
      </c>
      <c r="T7" s="1" t="s">
        <v>26</v>
      </c>
      <c r="U7" s="1">
        <v>5</v>
      </c>
      <c r="V7" s="1">
        <v>8</v>
      </c>
      <c r="W7" s="1">
        <v>148</v>
      </c>
      <c r="X7" s="1" t="s">
        <v>30</v>
      </c>
      <c r="Y7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54BFB-ECDA-4776-A317-3CDB4D2BB721}">
  <sheetPr codeName="Feuil4"/>
  <dimension ref="A2:X7"/>
  <sheetViews>
    <sheetView workbookViewId="0">
      <selection activeCell="C3" sqref="C3"/>
    </sheetView>
  </sheetViews>
  <sheetFormatPr defaultColWidth="11.42578125" defaultRowHeight="15" x14ac:dyDescent="0.25"/>
  <cols>
    <col min="12" max="12" width="38.140625" bestFit="1" customWidth="1"/>
  </cols>
  <sheetData>
    <row r="2" spans="1:24" ht="56.25" x14ac:dyDescent="0.25">
      <c r="A2" s="7" t="s">
        <v>68</v>
      </c>
      <c r="B2" s="7" t="s">
        <v>43</v>
      </c>
      <c r="C2" s="7" t="s">
        <v>1</v>
      </c>
      <c r="D2" s="7" t="s">
        <v>2</v>
      </c>
      <c r="E2" s="8" t="s">
        <v>6</v>
      </c>
      <c r="F2" s="8" t="s">
        <v>7</v>
      </c>
      <c r="G2" s="8" t="s">
        <v>14</v>
      </c>
      <c r="H2" s="8" t="s">
        <v>49</v>
      </c>
      <c r="I2" s="8" t="s">
        <v>15</v>
      </c>
      <c r="J2" s="23" t="s">
        <v>50</v>
      </c>
      <c r="K2" s="8" t="s">
        <v>47</v>
      </c>
      <c r="L2" s="18" t="s">
        <v>51</v>
      </c>
      <c r="M2" s="14"/>
      <c r="N2" s="8" t="s">
        <v>45</v>
      </c>
      <c r="O2" s="8" t="s">
        <v>46</v>
      </c>
      <c r="P2" s="7" t="s">
        <v>3</v>
      </c>
      <c r="Q2" s="7" t="s">
        <v>5</v>
      </c>
      <c r="R2" s="7" t="s">
        <v>8</v>
      </c>
      <c r="S2" s="7" t="s">
        <v>9</v>
      </c>
      <c r="T2" s="7" t="s">
        <v>10</v>
      </c>
      <c r="U2" s="7" t="s">
        <v>11</v>
      </c>
      <c r="V2" s="7" t="s">
        <v>12</v>
      </c>
      <c r="W2" s="7" t="s">
        <v>13</v>
      </c>
      <c r="X2" s="7" t="s">
        <v>16</v>
      </c>
    </row>
    <row r="3" spans="1:24" x14ac:dyDescent="0.25">
      <c r="B3" s="28"/>
      <c r="C3" s="28" t="s">
        <v>55</v>
      </c>
      <c r="H3" s="33" t="s">
        <v>58</v>
      </c>
      <c r="L3" s="36" t="s">
        <v>59</v>
      </c>
    </row>
    <row r="4" spans="1:24" x14ac:dyDescent="0.25">
      <c r="B4" s="28"/>
      <c r="C4" s="28" t="s">
        <v>56</v>
      </c>
      <c r="H4" s="34" t="s">
        <v>58</v>
      </c>
      <c r="L4" s="36" t="s">
        <v>60</v>
      </c>
    </row>
    <row r="5" spans="1:24" ht="27" x14ac:dyDescent="0.25">
      <c r="B5" s="31"/>
      <c r="C5" s="29" t="s">
        <v>34</v>
      </c>
      <c r="H5" s="34" t="s">
        <v>58</v>
      </c>
      <c r="L5" s="37" t="s">
        <v>61</v>
      </c>
    </row>
    <row r="6" spans="1:24" ht="40.5" x14ac:dyDescent="0.25">
      <c r="B6" s="31"/>
      <c r="C6" s="30" t="s">
        <v>57</v>
      </c>
      <c r="H6" s="35" t="s">
        <v>58</v>
      </c>
      <c r="L6" s="38" t="s">
        <v>62</v>
      </c>
    </row>
    <row r="7" spans="1:24" x14ac:dyDescent="0.25">
      <c r="B7" s="32"/>
      <c r="C7" s="29" t="s">
        <v>56</v>
      </c>
      <c r="H7" s="33" t="s">
        <v>58</v>
      </c>
      <c r="L7" s="36" t="s">
        <v>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En cours Sté</vt:lpstr>
      <vt:lpstr>En cours Perso</vt:lpstr>
      <vt:lpstr>Restitués</vt:lpstr>
      <vt:lpstr>En cdes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2024-10-29T13:12:35Z</dcterms:created>
  <dcterms:modified xsi:type="dcterms:W3CDTF">2024-10-29T13:12:38Z</dcterms:modified>
</cp:coreProperties>
</file>