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0395"/>
  </bookViews>
  <sheets>
    <sheet name="Avt chantier XXXX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3" i="1" l="1"/>
  <c r="R33" i="1"/>
  <c r="P33" i="1"/>
  <c r="N33" i="1"/>
  <c r="L33" i="1"/>
  <c r="T15" i="1"/>
  <c r="L34" i="1" l="1"/>
  <c r="J33" i="1"/>
  <c r="T31" i="1"/>
  <c r="R31" i="1"/>
  <c r="P31" i="1"/>
  <c r="N31" i="1"/>
  <c r="L31" i="1"/>
  <c r="T29" i="1"/>
  <c r="R29" i="1"/>
  <c r="P29" i="1"/>
  <c r="N29" i="1"/>
  <c r="L29" i="1"/>
  <c r="T27" i="1"/>
  <c r="R27" i="1"/>
  <c r="P27" i="1"/>
  <c r="N27" i="1"/>
  <c r="L27" i="1"/>
  <c r="T25" i="1"/>
  <c r="R25" i="1"/>
  <c r="P25" i="1"/>
  <c r="N25" i="1"/>
  <c r="L25" i="1"/>
  <c r="T23" i="1"/>
  <c r="R23" i="1"/>
  <c r="P23" i="1"/>
  <c r="N23" i="1"/>
  <c r="L23" i="1"/>
  <c r="T21" i="1"/>
  <c r="R21" i="1"/>
  <c r="P21" i="1"/>
  <c r="N21" i="1"/>
  <c r="L21" i="1"/>
  <c r="T19" i="1"/>
  <c r="R19" i="1"/>
  <c r="P19" i="1"/>
  <c r="N19" i="1"/>
  <c r="L19" i="1"/>
  <c r="T17" i="1"/>
  <c r="R17" i="1"/>
  <c r="P17" i="1"/>
  <c r="N17" i="1"/>
  <c r="L17" i="1"/>
  <c r="R15" i="1"/>
  <c r="P15" i="1"/>
  <c r="N15" i="1"/>
  <c r="L15" i="1"/>
  <c r="I8" i="1"/>
  <c r="N34" i="1" l="1"/>
  <c r="P34" i="1" s="1"/>
  <c r="R34" i="1" s="1"/>
  <c r="T34" i="1" s="1"/>
</calcChain>
</file>

<file path=xl/sharedStrings.xml><?xml version="1.0" encoding="utf-8"?>
<sst xmlns="http://schemas.openxmlformats.org/spreadsheetml/2006/main" count="41" uniqueCount="37">
  <si>
    <t>ID CHANTIER</t>
  </si>
  <si>
    <t>Le % d'avancement est à saisir chaque mois dans la colonne "vierge"
Par exemple, si la ligne 2 d'un devis est à 0% mais que d'autres avancements ont eu lieu, 
il ne faudra pas saisir en avancement 1 mais dans la continuité du nombre d'avancement</t>
  </si>
  <si>
    <t>Client</t>
  </si>
  <si>
    <t>Réf.devis</t>
  </si>
  <si>
    <t>Libellé du chantier</t>
  </si>
  <si>
    <t>Construction d'un restaurant et d'un internat</t>
  </si>
  <si>
    <t>Montant total HT</t>
  </si>
  <si>
    <t>mutualisé</t>
  </si>
  <si>
    <t>Remise</t>
  </si>
  <si>
    <t>Montant total TTC</t>
  </si>
  <si>
    <t>Adresse chantier</t>
  </si>
  <si>
    <t>Montant initial</t>
  </si>
  <si>
    <t>Avt 1 (%)</t>
  </si>
  <si>
    <t>Montant de l'avancement 1</t>
  </si>
  <si>
    <t>Avt 2 (%)</t>
  </si>
  <si>
    <t>Montant de l'avancement 2</t>
  </si>
  <si>
    <t>Avt 3 (%)</t>
  </si>
  <si>
    <t>Montant de l'avancement 3</t>
  </si>
  <si>
    <t>Avt 4 (%)</t>
  </si>
  <si>
    <t>Montant de l'avancement 4</t>
  </si>
  <si>
    <t>Avt 5 (%)</t>
  </si>
  <si>
    <t>Montant de l'avancement 5</t>
  </si>
  <si>
    <r>
      <t xml:space="preserve">Carnet de détails de bardage simple peau, avec plans de repérage correspondants comprenant :
</t>
    </r>
    <r>
      <rPr>
        <b/>
        <sz val="11"/>
        <color theme="1"/>
        <rFont val="Aptos Narrow"/>
        <family val="2"/>
        <scheme val="minor"/>
      </rPr>
      <t>Bardage simple peau type Cassette Larson
Façade polycarbonate
Panneaux acoustiques
Capotage Larson</t>
    </r>
  </si>
  <si>
    <t>BATIMENT 1A</t>
  </si>
  <si>
    <t>Calepinage des bardages simple peau définis ci-dessus, avec nomenclatures correspondantes pour le bâtiment 1A comprenant :
Calepinages des différents bardages et ossatures
Nomenclatures des différents bardages</t>
  </si>
  <si>
    <t>Réalisation de plan de fabrication des cassettes pour le bâtiment 1A</t>
  </si>
  <si>
    <t>Nomenclatures des pliages laqués et galva de bardage pour lebâtiment 1A</t>
  </si>
  <si>
    <t>Quantitatif des fixations et éléments de bardage pour le bâtiment 1A</t>
  </si>
  <si>
    <t>BATIMENT 1B</t>
  </si>
  <si>
    <t>Calepinage des bardages simple peau définis ci-dessus, avecnomenclatures correspondantes pour le bâtiment 1B comprenant :
- Calepinages des différents bardages et ossatures
- Nomenclatures des différents bardages</t>
  </si>
  <si>
    <t>Réalisation de plan de fabrication des cassettes pour le bâtiment 1B</t>
  </si>
  <si>
    <t>Nomenclatures des pliages laqués et galva de bardage pour le bâtiment 1B</t>
  </si>
  <si>
    <t>Quantitatif des fixations et éléments de bardage pour le bâtiment 1B</t>
  </si>
  <si>
    <t>SOMME DE L'AVANCEMENT</t>
  </si>
  <si>
    <t>RESTE A FACTURER</t>
  </si>
  <si>
    <t>XXXX</t>
  </si>
  <si>
    <t>D-xxxx du 22/07/2024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</si>
</sst>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i/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164" fontId="0" fillId="0" borderId="0" xfId="0" applyNumberFormat="1"/>
    <xf numFmtId="9" fontId="0" fillId="0" borderId="0" xfId="2" applyFont="1" applyAlignment="1">
      <alignment horizontal="center" vertical="center"/>
    </xf>
    <xf numFmtId="0" fontId="4" fillId="0" borderId="1" xfId="0" applyFont="1" applyBorder="1"/>
    <xf numFmtId="0" fontId="6" fillId="0" borderId="2" xfId="3" applyFont="1" applyBorder="1"/>
    <xf numFmtId="0" fontId="0" fillId="0" borderId="2" xfId="0" applyBorder="1"/>
    <xf numFmtId="0" fontId="0" fillId="0" borderId="3" xfId="0" applyBorder="1"/>
    <xf numFmtId="0" fontId="7" fillId="0" borderId="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/>
    <xf numFmtId="0" fontId="7" fillId="0" borderId="4" xfId="0" applyFont="1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7" fillId="0" borderId="4" xfId="0" applyFont="1" applyBorder="1"/>
    <xf numFmtId="44" fontId="0" fillId="0" borderId="5" xfId="1" applyFont="1" applyBorder="1"/>
    <xf numFmtId="0" fontId="2" fillId="0" borderId="0" xfId="0" applyFont="1" applyAlignment="1">
      <alignment vertical="top" wrapText="1"/>
    </xf>
    <xf numFmtId="0" fontId="8" fillId="0" borderId="4" xfId="0" applyFont="1" applyBorder="1" applyAlignment="1">
      <alignment vertical="top"/>
    </xf>
    <xf numFmtId="44" fontId="9" fillId="0" borderId="5" xfId="0" applyNumberFormat="1" applyFont="1" applyBorder="1" applyAlignment="1">
      <alignment vertical="top"/>
    </xf>
    <xf numFmtId="0" fontId="0" fillId="0" borderId="4" xfId="0" applyBorder="1"/>
    <xf numFmtId="0" fontId="0" fillId="0" borderId="0" xfId="0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10" fillId="0" borderId="0" xfId="0" applyNumberFormat="1" applyFont="1" applyAlignment="1">
      <alignment horizontal="right"/>
    </xf>
    <xf numFmtId="9" fontId="0" fillId="0" borderId="0" xfId="2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/>
    </xf>
    <xf numFmtId="164" fontId="0" fillId="0" borderId="16" xfId="1" applyNumberFormat="1" applyFont="1" applyBorder="1" applyAlignment="1">
      <alignment vertical="center"/>
    </xf>
    <xf numFmtId="10" fontId="9" fillId="2" borderId="17" xfId="2" applyNumberFormat="1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0" fontId="9" fillId="2" borderId="18" xfId="2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3" fillId="2" borderId="4" xfId="0" applyFont="1" applyFill="1" applyBorder="1"/>
    <xf numFmtId="0" fontId="11" fillId="2" borderId="0" xfId="0" applyFont="1" applyFill="1"/>
    <xf numFmtId="0" fontId="3" fillId="2" borderId="0" xfId="0" applyFont="1" applyFill="1"/>
    <xf numFmtId="0" fontId="3" fillId="2" borderId="14" xfId="0" applyFont="1" applyFill="1" applyBorder="1"/>
    <xf numFmtId="0" fontId="3" fillId="2" borderId="15" xfId="0" applyFont="1" applyFill="1" applyBorder="1"/>
    <xf numFmtId="164" fontId="0" fillId="0" borderId="20" xfId="1" applyNumberFormat="1" applyFont="1" applyBorder="1" applyAlignment="1">
      <alignment vertical="center"/>
    </xf>
    <xf numFmtId="10" fontId="9" fillId="2" borderId="21" xfId="2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0" fontId="9" fillId="2" borderId="22" xfId="2" applyNumberFormat="1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164" fontId="0" fillId="0" borderId="24" xfId="1" applyNumberFormat="1" applyFont="1" applyBorder="1" applyAlignment="1">
      <alignment vertical="center"/>
    </xf>
    <xf numFmtId="10" fontId="9" fillId="2" borderId="25" xfId="2" applyNumberFormat="1" applyFont="1" applyFill="1" applyBorder="1" applyAlignment="1">
      <alignment horizontal="center" vertical="center"/>
    </xf>
    <xf numFmtId="10" fontId="9" fillId="2" borderId="26" xfId="2" applyNumberFormat="1" applyFont="1" applyFill="1" applyBorder="1" applyAlignment="1">
      <alignment horizontal="center" vertical="center"/>
    </xf>
    <xf numFmtId="0" fontId="3" fillId="2" borderId="13" xfId="0" applyFont="1" applyFill="1" applyBorder="1"/>
    <xf numFmtId="0" fontId="3" fillId="0" borderId="6" xfId="0" applyFont="1" applyBorder="1" applyAlignment="1">
      <alignment horizontal="center" vertical="center"/>
    </xf>
    <xf numFmtId="164" fontId="0" fillId="0" borderId="27" xfId="1" applyNumberFormat="1" applyFont="1" applyBorder="1" applyAlignment="1">
      <alignment vertical="center"/>
    </xf>
    <xf numFmtId="10" fontId="9" fillId="2" borderId="28" xfId="2" applyNumberFormat="1" applyFon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0" fontId="9" fillId="2" borderId="30" xfId="2" applyNumberFormat="1" applyFont="1" applyFill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9" fontId="0" fillId="0" borderId="0" xfId="2" applyFont="1"/>
    <xf numFmtId="0" fontId="0" fillId="0" borderId="14" xfId="0" applyBorder="1" applyAlignment="1">
      <alignment horizontal="left" vertical="top" wrapText="1" indent="2"/>
    </xf>
    <xf numFmtId="0" fontId="0" fillId="0" borderId="15" xfId="0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2"/>
    </xf>
    <xf numFmtId="0" fontId="0" fillId="0" borderId="8" xfId="0" applyBorder="1" applyAlignment="1">
      <alignment horizontal="left" vertical="top" wrapText="1" indent="2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 wrapText="1"/>
    </xf>
    <xf numFmtId="9" fontId="0" fillId="0" borderId="6" xfId="2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9" fontId="3" fillId="0" borderId="9" xfId="2" applyFont="1" applyBorder="1" applyAlignment="1">
      <alignment horizontal="center" vertical="center" wrapText="1"/>
    </xf>
    <xf numFmtId="9" fontId="0" fillId="0" borderId="11" xfId="2" applyFont="1" applyBorder="1" applyAlignment="1">
      <alignment horizontal="center" vertical="center" wrapText="1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B5B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</xdr:colOff>
      <xdr:row>2</xdr:row>
      <xdr:rowOff>190499</xdr:rowOff>
    </xdr:from>
    <xdr:to>
      <xdr:col>10</xdr:col>
      <xdr:colOff>83344</xdr:colOff>
      <xdr:row>5</xdr:row>
      <xdr:rowOff>35718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6183B2-5537-4CB6-91A1-268846BE78A9}"/>
            </a:ext>
          </a:extLst>
        </xdr:cNvPr>
        <xdr:cNvSpPr/>
      </xdr:nvSpPr>
      <xdr:spPr>
        <a:xfrm>
          <a:off x="7720012" y="571499"/>
          <a:ext cx="1012032" cy="426244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  <xdr:twoCellAnchor editAs="oneCell">
    <xdr:from>
      <xdr:col>13</xdr:col>
      <xdr:colOff>500062</xdr:colOff>
      <xdr:row>3</xdr:row>
      <xdr:rowOff>71437</xdr:rowOff>
    </xdr:from>
    <xdr:to>
      <xdr:col>13</xdr:col>
      <xdr:colOff>928687</xdr:colOff>
      <xdr:row>5</xdr:row>
      <xdr:rowOff>119062</xdr:rowOff>
    </xdr:to>
    <xdr:pic>
      <xdr:nvPicPr>
        <xdr:cNvPr id="3" name="Graphique 2" descr="Avertissement contour">
          <a:extLst>
            <a:ext uri="{FF2B5EF4-FFF2-40B4-BE49-F238E27FC236}">
              <a16:creationId xmlns:a16="http://schemas.microsoft.com/office/drawing/2014/main" id="{51BCED50-017C-47CE-B144-2B0E0756E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11434762" y="652462"/>
          <a:ext cx="4286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35"/>
  <sheetViews>
    <sheetView showGridLines="0" tabSelected="1" topLeftCell="B1" zoomScale="80" zoomScaleNormal="80" workbookViewId="0">
      <pane ySplit="14" topLeftCell="A27" activePane="bottomLeft" state="frozen"/>
      <selection activeCell="B30" sqref="B30:H30"/>
      <selection pane="bottomLeft" activeCell="P34" sqref="P34"/>
    </sheetView>
  </sheetViews>
  <sheetFormatPr defaultColWidth="11" defaultRowHeight="14.25"/>
  <cols>
    <col min="1" max="1" width="3.625" hidden="1" customWidth="1"/>
    <col min="2" max="2" width="3.625" customWidth="1"/>
    <col min="3" max="3" width="14.375" customWidth="1"/>
    <col min="4" max="4" width="16.625" customWidth="1"/>
    <col min="7" max="7" width="6.25" customWidth="1"/>
    <col min="8" max="8" width="15.875" customWidth="1"/>
    <col min="9" max="9" width="35.875" customWidth="1"/>
    <col min="10" max="10" width="14.25" style="1" bestFit="1" customWidth="1"/>
    <col min="11" max="11" width="8.375" style="2" customWidth="1"/>
    <col min="12" max="12" width="14.375" customWidth="1"/>
    <col min="14" max="14" width="15.625" customWidth="1"/>
    <col min="16" max="16" width="15.625" customWidth="1"/>
    <col min="18" max="18" width="15" customWidth="1"/>
    <col min="20" max="20" width="14.75" customWidth="1"/>
  </cols>
  <sheetData>
    <row r="3" spans="2:21" ht="15" thickBot="1"/>
    <row r="4" spans="2:21" ht="15" customHeight="1">
      <c r="C4" s="3" t="s">
        <v>0</v>
      </c>
      <c r="D4" s="4" t="s">
        <v>35</v>
      </c>
      <c r="E4" s="5"/>
      <c r="F4" s="5"/>
      <c r="G4" s="6"/>
      <c r="H4" s="7"/>
      <c r="I4" s="8"/>
      <c r="O4" s="65" t="s">
        <v>1</v>
      </c>
      <c r="P4" s="65"/>
      <c r="Q4" s="65"/>
      <c r="R4" s="65"/>
      <c r="S4" s="65"/>
      <c r="T4" s="65"/>
      <c r="U4" s="65"/>
    </row>
    <row r="5" spans="2:21">
      <c r="C5" s="9" t="s">
        <v>2</v>
      </c>
      <c r="D5" s="10" t="s">
        <v>35</v>
      </c>
      <c r="G5" s="11"/>
      <c r="H5" s="12" t="s">
        <v>3</v>
      </c>
      <c r="I5" s="13" t="s">
        <v>36</v>
      </c>
      <c r="O5" s="65"/>
      <c r="P5" s="65"/>
      <c r="Q5" s="65"/>
      <c r="R5" s="65"/>
      <c r="S5" s="65"/>
      <c r="T5" s="65"/>
      <c r="U5" s="65"/>
    </row>
    <row r="6" spans="2:21">
      <c r="C6" s="14" t="s">
        <v>4</v>
      </c>
      <c r="D6" t="s">
        <v>5</v>
      </c>
      <c r="G6" s="11"/>
      <c r="H6" s="14" t="s">
        <v>6</v>
      </c>
      <c r="I6" s="15">
        <v>11696</v>
      </c>
      <c r="O6" s="65"/>
      <c r="P6" s="65"/>
      <c r="Q6" s="65"/>
      <c r="R6" s="65"/>
      <c r="S6" s="65"/>
      <c r="T6" s="65"/>
      <c r="U6" s="65"/>
    </row>
    <row r="7" spans="2:21">
      <c r="C7" s="14"/>
      <c r="D7" t="s">
        <v>7</v>
      </c>
      <c r="G7" s="11"/>
      <c r="H7" s="14" t="s">
        <v>8</v>
      </c>
      <c r="I7" s="15">
        <v>0</v>
      </c>
      <c r="O7" s="16"/>
      <c r="P7" s="16"/>
      <c r="Q7" s="16"/>
      <c r="R7" s="16"/>
      <c r="S7" s="16"/>
      <c r="T7" s="16"/>
      <c r="U7" s="16"/>
    </row>
    <row r="8" spans="2:21">
      <c r="C8" s="14"/>
      <c r="G8" s="11"/>
      <c r="H8" s="14" t="s">
        <v>9</v>
      </c>
      <c r="I8" s="15">
        <f>I6*1.2</f>
        <v>14035.199999999999</v>
      </c>
      <c r="O8" s="16"/>
      <c r="P8" s="16"/>
      <c r="Q8" s="16"/>
      <c r="R8" s="16"/>
      <c r="S8" s="16"/>
      <c r="T8" s="16"/>
      <c r="U8" s="16"/>
    </row>
    <row r="9" spans="2:21" ht="27.75" customHeight="1">
      <c r="C9" s="9" t="s">
        <v>10</v>
      </c>
      <c r="D9" s="66" t="s">
        <v>35</v>
      </c>
      <c r="E9" s="66"/>
      <c r="G9" s="11"/>
      <c r="H9" s="17"/>
      <c r="I9" s="18"/>
    </row>
    <row r="10" spans="2:21">
      <c r="C10" s="19"/>
      <c r="D10" s="20" t="s">
        <v>35</v>
      </c>
      <c r="G10" s="11"/>
      <c r="H10" s="19"/>
      <c r="I10" s="11"/>
    </row>
    <row r="11" spans="2:21" ht="15" thickBot="1">
      <c r="C11" s="21"/>
      <c r="D11" s="22" t="s">
        <v>35</v>
      </c>
      <c r="E11" s="22"/>
      <c r="F11" s="22"/>
      <c r="G11" s="23"/>
      <c r="H11" s="21"/>
      <c r="I11" s="23"/>
    </row>
    <row r="12" spans="2:21" ht="15" thickBot="1">
      <c r="J12" s="24"/>
      <c r="K12" s="25"/>
    </row>
    <row r="13" spans="2:21" ht="15" customHeight="1">
      <c r="J13" s="59" t="s">
        <v>11</v>
      </c>
      <c r="K13" s="67" t="s">
        <v>12</v>
      </c>
      <c r="L13" s="59" t="s">
        <v>13</v>
      </c>
      <c r="M13" s="67" t="s">
        <v>14</v>
      </c>
      <c r="N13" s="59" t="s">
        <v>15</v>
      </c>
      <c r="O13" s="67" t="s">
        <v>16</v>
      </c>
      <c r="P13" s="59" t="s">
        <v>17</v>
      </c>
      <c r="Q13" s="67" t="s">
        <v>18</v>
      </c>
      <c r="R13" s="59" t="s">
        <v>19</v>
      </c>
      <c r="S13" s="61" t="s">
        <v>20</v>
      </c>
      <c r="T13" s="63" t="s">
        <v>21</v>
      </c>
      <c r="U13" s="26"/>
    </row>
    <row r="14" spans="2:21" ht="15" thickBot="1">
      <c r="J14" s="60"/>
      <c r="K14" s="68"/>
      <c r="L14" s="60"/>
      <c r="M14" s="68"/>
      <c r="N14" s="60"/>
      <c r="O14" s="68"/>
      <c r="P14" s="60"/>
      <c r="Q14" s="68"/>
      <c r="R14" s="60"/>
      <c r="S14" s="62"/>
      <c r="T14" s="64"/>
      <c r="U14" s="26"/>
    </row>
    <row r="15" spans="2:21" ht="78.75" customHeight="1" thickBot="1">
      <c r="B15" s="27">
        <v>1</v>
      </c>
      <c r="C15" s="55" t="s">
        <v>22</v>
      </c>
      <c r="D15" s="55"/>
      <c r="E15" s="55"/>
      <c r="F15" s="55"/>
      <c r="G15" s="55"/>
      <c r="H15" s="55"/>
      <c r="I15" s="56"/>
      <c r="J15" s="28">
        <v>3753.6</v>
      </c>
      <c r="K15" s="29">
        <v>0.1</v>
      </c>
      <c r="L15" s="30">
        <f>J15*K15</f>
        <v>375.36</v>
      </c>
      <c r="M15" s="29">
        <v>0</v>
      </c>
      <c r="N15" s="30">
        <f>J15*M15</f>
        <v>0</v>
      </c>
      <c r="O15" s="29">
        <v>0.5</v>
      </c>
      <c r="P15" s="30">
        <f>J15*O15</f>
        <v>1876.8</v>
      </c>
      <c r="Q15" s="29">
        <v>0.9</v>
      </c>
      <c r="R15" s="30">
        <f>J15*Q15</f>
        <v>3378.24</v>
      </c>
      <c r="S15" s="31">
        <v>1</v>
      </c>
      <c r="T15" s="32">
        <f>J15*(S15-Q15)</f>
        <v>375.3599999999999</v>
      </c>
    </row>
    <row r="16" spans="2:21" ht="21" thickBot="1">
      <c r="B16" s="33"/>
      <c r="C16" s="34" t="s">
        <v>23</v>
      </c>
      <c r="D16" s="35"/>
      <c r="E16" s="35"/>
      <c r="F16" s="35"/>
      <c r="G16" s="35"/>
      <c r="H16" s="35"/>
      <c r="I16" s="35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7"/>
    </row>
    <row r="17" spans="2:20" ht="63" customHeight="1" thickBot="1">
      <c r="B17" s="27">
        <v>2</v>
      </c>
      <c r="C17" s="55" t="s">
        <v>24</v>
      </c>
      <c r="D17" s="55"/>
      <c r="E17" s="55"/>
      <c r="F17" s="55"/>
      <c r="G17" s="55"/>
      <c r="H17" s="55"/>
      <c r="I17" s="56"/>
      <c r="J17" s="38">
        <v>1618.4</v>
      </c>
      <c r="K17" s="39">
        <v>0.1</v>
      </c>
      <c r="L17" s="40">
        <f t="shared" ref="L17:L25" si="0">J17*K17</f>
        <v>161.84000000000003</v>
      </c>
      <c r="M17" s="39">
        <v>0</v>
      </c>
      <c r="N17" s="40">
        <f t="shared" ref="N17:N25" si="1">J17*M17</f>
        <v>0</v>
      </c>
      <c r="O17" s="39">
        <v>0.2</v>
      </c>
      <c r="P17" s="40">
        <f t="shared" ref="P17:P25" si="2">J17*O17</f>
        <v>323.68000000000006</v>
      </c>
      <c r="Q17" s="39">
        <v>0.8</v>
      </c>
      <c r="R17" s="40">
        <f t="shared" ref="R17:R25" si="3">J17*Q17</f>
        <v>1294.7200000000003</v>
      </c>
      <c r="S17" s="41">
        <v>1</v>
      </c>
      <c r="T17" s="42">
        <f t="shared" ref="T17:T25" si="4">J17*S17</f>
        <v>1618.4</v>
      </c>
    </row>
    <row r="18" spans="2:20" ht="15.75" thickBot="1">
      <c r="B18" s="33"/>
      <c r="C18" s="35"/>
      <c r="D18" s="35"/>
      <c r="E18" s="35"/>
      <c r="F18" s="35"/>
      <c r="G18" s="35"/>
      <c r="H18" s="35"/>
      <c r="I18" s="35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7"/>
    </row>
    <row r="19" spans="2:20" ht="15.75" thickBot="1">
      <c r="B19" s="43">
        <v>3</v>
      </c>
      <c r="C19" s="55" t="s">
        <v>25</v>
      </c>
      <c r="D19" s="55"/>
      <c r="E19" s="55"/>
      <c r="F19" s="55"/>
      <c r="G19" s="55"/>
      <c r="H19" s="55"/>
      <c r="I19" s="56"/>
      <c r="J19" s="44">
        <v>204</v>
      </c>
      <c r="K19" s="45">
        <v>0.1</v>
      </c>
      <c r="L19" s="40">
        <f t="shared" si="0"/>
        <v>20.400000000000002</v>
      </c>
      <c r="M19" s="45">
        <v>1</v>
      </c>
      <c r="N19" s="40">
        <f t="shared" si="1"/>
        <v>204</v>
      </c>
      <c r="O19" s="45">
        <v>0</v>
      </c>
      <c r="P19" s="40">
        <f t="shared" si="2"/>
        <v>0</v>
      </c>
      <c r="Q19" s="45">
        <v>0</v>
      </c>
      <c r="R19" s="40">
        <f t="shared" si="3"/>
        <v>0</v>
      </c>
      <c r="S19" s="46">
        <v>0</v>
      </c>
      <c r="T19" s="42">
        <f t="shared" si="4"/>
        <v>0</v>
      </c>
    </row>
    <row r="20" spans="2:20" ht="15.75" thickBot="1">
      <c r="B20" s="33"/>
      <c r="C20" s="35"/>
      <c r="D20" s="35"/>
      <c r="E20" s="35"/>
      <c r="F20" s="35"/>
      <c r="G20" s="35"/>
      <c r="H20" s="35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7"/>
    </row>
    <row r="21" spans="2:20" ht="15.75" thickBot="1">
      <c r="B21" s="43">
        <v>4</v>
      </c>
      <c r="C21" s="55" t="s">
        <v>26</v>
      </c>
      <c r="D21" s="55"/>
      <c r="E21" s="55"/>
      <c r="F21" s="55"/>
      <c r="G21" s="55"/>
      <c r="H21" s="55"/>
      <c r="I21" s="56"/>
      <c r="J21" s="44">
        <v>544</v>
      </c>
      <c r="K21" s="45">
        <v>0.1</v>
      </c>
      <c r="L21" s="40">
        <f t="shared" si="0"/>
        <v>54.400000000000006</v>
      </c>
      <c r="M21" s="45">
        <v>0.3</v>
      </c>
      <c r="N21" s="40">
        <f t="shared" si="1"/>
        <v>163.19999999999999</v>
      </c>
      <c r="O21" s="45">
        <v>1</v>
      </c>
      <c r="P21" s="40">
        <f t="shared" si="2"/>
        <v>544</v>
      </c>
      <c r="Q21" s="45">
        <v>0</v>
      </c>
      <c r="R21" s="40">
        <f t="shared" si="3"/>
        <v>0</v>
      </c>
      <c r="S21" s="46">
        <v>0</v>
      </c>
      <c r="T21" s="42">
        <f t="shared" si="4"/>
        <v>0</v>
      </c>
    </row>
    <row r="22" spans="2:20" ht="15.75" thickBot="1">
      <c r="B22" s="4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7"/>
    </row>
    <row r="23" spans="2:20" ht="15.75" thickBot="1">
      <c r="B23" s="48">
        <v>5</v>
      </c>
      <c r="C23" s="57" t="s">
        <v>27</v>
      </c>
      <c r="D23" s="57"/>
      <c r="E23" s="57"/>
      <c r="F23" s="57"/>
      <c r="G23" s="57"/>
      <c r="H23" s="57"/>
      <c r="I23" s="58"/>
      <c r="J23" s="38">
        <v>442</v>
      </c>
      <c r="K23" s="39">
        <v>0.1</v>
      </c>
      <c r="L23" s="40">
        <f t="shared" si="0"/>
        <v>44.2</v>
      </c>
      <c r="M23" s="39">
        <v>0.5</v>
      </c>
      <c r="N23" s="40">
        <f t="shared" si="1"/>
        <v>221</v>
      </c>
      <c r="O23" s="39">
        <v>1</v>
      </c>
      <c r="P23" s="40">
        <f t="shared" si="2"/>
        <v>442</v>
      </c>
      <c r="Q23" s="39">
        <v>0</v>
      </c>
      <c r="R23" s="40">
        <f t="shared" si="3"/>
        <v>0</v>
      </c>
      <c r="S23" s="41">
        <v>0</v>
      </c>
      <c r="T23" s="42">
        <f t="shared" si="4"/>
        <v>0</v>
      </c>
    </row>
    <row r="24" spans="2:20" ht="21" thickBot="1">
      <c r="B24" s="33"/>
      <c r="C24" s="34" t="s">
        <v>28</v>
      </c>
      <c r="D24" s="35"/>
      <c r="E24" s="35"/>
      <c r="F24" s="35"/>
      <c r="G24" s="35"/>
      <c r="H24" s="35"/>
      <c r="I24" s="35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7"/>
    </row>
    <row r="25" spans="2:20" ht="69" customHeight="1" thickBot="1">
      <c r="B25" s="27">
        <v>6</v>
      </c>
      <c r="C25" s="55" t="s">
        <v>29</v>
      </c>
      <c r="D25" s="55"/>
      <c r="E25" s="55"/>
      <c r="F25" s="55"/>
      <c r="G25" s="55"/>
      <c r="H25" s="55"/>
      <c r="I25" s="56"/>
      <c r="J25" s="49">
        <v>2652</v>
      </c>
      <c r="K25" s="50">
        <v>0</v>
      </c>
      <c r="L25" s="51">
        <f t="shared" si="0"/>
        <v>0</v>
      </c>
      <c r="M25" s="50">
        <v>0.1</v>
      </c>
      <c r="N25" s="51">
        <f t="shared" si="1"/>
        <v>265.2</v>
      </c>
      <c r="O25" s="50">
        <v>0.8</v>
      </c>
      <c r="P25" s="51">
        <f t="shared" si="2"/>
        <v>2121.6</v>
      </c>
      <c r="Q25" s="50">
        <v>1</v>
      </c>
      <c r="R25" s="51">
        <f t="shared" si="3"/>
        <v>2652</v>
      </c>
      <c r="S25" s="52">
        <v>0</v>
      </c>
      <c r="T25" s="53">
        <f t="shared" si="4"/>
        <v>0</v>
      </c>
    </row>
    <row r="26" spans="2:20" ht="15.75" thickBot="1">
      <c r="B26" s="47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7"/>
    </row>
    <row r="27" spans="2:20" ht="15.75" thickBot="1">
      <c r="B27" s="48">
        <v>7</v>
      </c>
      <c r="C27" s="57" t="s">
        <v>30</v>
      </c>
      <c r="D27" s="57"/>
      <c r="E27" s="57"/>
      <c r="F27" s="57"/>
      <c r="G27" s="57"/>
      <c r="H27" s="57"/>
      <c r="I27" s="58"/>
      <c r="J27" s="38">
        <v>816</v>
      </c>
      <c r="K27" s="39">
        <v>0.1</v>
      </c>
      <c r="L27" s="40">
        <f t="shared" ref="L27" si="5">J27*K27</f>
        <v>81.600000000000009</v>
      </c>
      <c r="M27" s="39">
        <v>0.2</v>
      </c>
      <c r="N27" s="40">
        <f t="shared" ref="N27" si="6">J27*M27</f>
        <v>163.20000000000002</v>
      </c>
      <c r="O27" s="39">
        <v>0.9</v>
      </c>
      <c r="P27" s="40">
        <f t="shared" ref="P27" si="7">J27*O27</f>
        <v>734.4</v>
      </c>
      <c r="Q27" s="39">
        <v>1</v>
      </c>
      <c r="R27" s="40">
        <f t="shared" ref="R27" si="8">J27*Q27</f>
        <v>816</v>
      </c>
      <c r="S27" s="41">
        <v>0</v>
      </c>
      <c r="T27" s="42">
        <f t="shared" ref="T27" si="9">J27*S27</f>
        <v>0</v>
      </c>
    </row>
    <row r="28" spans="2:20" ht="15.75" thickBot="1">
      <c r="B28" s="4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7"/>
    </row>
    <row r="29" spans="2:20" ht="15.75" thickBot="1">
      <c r="B29" s="48">
        <v>8</v>
      </c>
      <c r="C29" s="57" t="s">
        <v>31</v>
      </c>
      <c r="D29" s="57"/>
      <c r="E29" s="57"/>
      <c r="F29" s="57"/>
      <c r="G29" s="57"/>
      <c r="H29" s="57"/>
      <c r="I29" s="58"/>
      <c r="J29" s="38">
        <v>952</v>
      </c>
      <c r="K29" s="39">
        <v>0</v>
      </c>
      <c r="L29" s="40">
        <f t="shared" ref="L29" si="10">J29*K29</f>
        <v>0</v>
      </c>
      <c r="M29" s="39">
        <v>0</v>
      </c>
      <c r="N29" s="40">
        <f t="shared" ref="N29" si="11">J29*M29</f>
        <v>0</v>
      </c>
      <c r="O29" s="39">
        <v>0.5</v>
      </c>
      <c r="P29" s="40">
        <f t="shared" ref="P29" si="12">J29*O29</f>
        <v>476</v>
      </c>
      <c r="Q29" s="39">
        <v>0.9</v>
      </c>
      <c r="R29" s="40">
        <f t="shared" ref="R29" si="13">J29*Q29</f>
        <v>856.80000000000007</v>
      </c>
      <c r="S29" s="41">
        <v>1</v>
      </c>
      <c r="T29" s="42">
        <f t="shared" ref="T29" si="14">J29*S29</f>
        <v>952</v>
      </c>
    </row>
    <row r="30" spans="2:20" ht="15.75" thickBot="1">
      <c r="B30" s="4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7"/>
    </row>
    <row r="31" spans="2:20" ht="15.75" thickBot="1">
      <c r="B31" s="48">
        <v>9</v>
      </c>
      <c r="C31" s="57" t="s">
        <v>32</v>
      </c>
      <c r="D31" s="57"/>
      <c r="E31" s="57"/>
      <c r="F31" s="57"/>
      <c r="G31" s="57"/>
      <c r="H31" s="57"/>
      <c r="I31" s="58"/>
      <c r="J31" s="38">
        <v>714</v>
      </c>
      <c r="K31" s="39">
        <v>0.2</v>
      </c>
      <c r="L31" s="40">
        <f t="shared" ref="L31" si="15">J31*K31</f>
        <v>142.80000000000001</v>
      </c>
      <c r="M31" s="39">
        <v>0.5</v>
      </c>
      <c r="N31" s="40">
        <f t="shared" ref="N31" si="16">J31*M31</f>
        <v>357</v>
      </c>
      <c r="O31" s="39">
        <v>1</v>
      </c>
      <c r="P31" s="40">
        <f t="shared" ref="P31" si="17">J31*O31</f>
        <v>714</v>
      </c>
      <c r="Q31" s="39">
        <v>0</v>
      </c>
      <c r="R31" s="40">
        <f t="shared" ref="R31" si="18">J31*Q31</f>
        <v>0</v>
      </c>
      <c r="S31" s="41">
        <v>0</v>
      </c>
      <c r="T31" s="42">
        <f t="shared" ref="T31" si="19">J31*S31</f>
        <v>0</v>
      </c>
    </row>
    <row r="33" spans="6:20">
      <c r="I33" t="s">
        <v>33</v>
      </c>
      <c r="J33" s="1">
        <f>J15+J17+J19+J21+J23+J25+J27+J29+J31</f>
        <v>11696</v>
      </c>
      <c r="K33" s="1"/>
      <c r="L33" s="1">
        <f>SUM(L15:L31)</f>
        <v>880.60000000000014</v>
      </c>
      <c r="M33" s="1"/>
      <c r="N33" s="1">
        <f>SUM(N15:N31)-L33</f>
        <v>493</v>
      </c>
      <c r="O33" s="1"/>
      <c r="P33" s="1">
        <f>SUM(P15:P31)-N33</f>
        <v>6739.48</v>
      </c>
      <c r="Q33" s="1"/>
      <c r="R33" s="1">
        <f>SUM(R15:R31)-P33</f>
        <v>2258.2800000000007</v>
      </c>
      <c r="S33" s="1"/>
      <c r="T33" s="1">
        <f>SUM(T15:T31)-R33</f>
        <v>687.47999999999956</v>
      </c>
    </row>
    <row r="34" spans="6:20">
      <c r="I34" t="s">
        <v>34</v>
      </c>
      <c r="L34" s="1">
        <f>J33-L33</f>
        <v>10815.4</v>
      </c>
      <c r="M34" s="1"/>
      <c r="N34" s="1">
        <f>L34-N33</f>
        <v>10322.4</v>
      </c>
      <c r="O34" s="1"/>
      <c r="P34" s="1">
        <f>N34-P33</f>
        <v>3582.92</v>
      </c>
      <c r="Q34" s="1"/>
      <c r="R34" s="1">
        <f>P34-R33</f>
        <v>1324.6399999999994</v>
      </c>
      <c r="S34" s="1"/>
      <c r="T34" s="1">
        <f>R34-T33</f>
        <v>637.15999999999985</v>
      </c>
    </row>
    <row r="35" spans="6:20">
      <c r="F35" s="54"/>
    </row>
  </sheetData>
  <mergeCells count="22">
    <mergeCell ref="O4:U6"/>
    <mergeCell ref="D9:E9"/>
    <mergeCell ref="J13:J14"/>
    <mergeCell ref="K13:K14"/>
    <mergeCell ref="L13:L14"/>
    <mergeCell ref="M13:M14"/>
    <mergeCell ref="N13:N14"/>
    <mergeCell ref="O13:O14"/>
    <mergeCell ref="P13:P14"/>
    <mergeCell ref="Q13:Q14"/>
    <mergeCell ref="C31:I31"/>
    <mergeCell ref="R13:R14"/>
    <mergeCell ref="S13:S14"/>
    <mergeCell ref="T13:T14"/>
    <mergeCell ref="C15:I15"/>
    <mergeCell ref="C17:I17"/>
    <mergeCell ref="C19:I19"/>
    <mergeCell ref="C21:I21"/>
    <mergeCell ref="C23:I23"/>
    <mergeCell ref="C25:I25"/>
    <mergeCell ref="C27:I27"/>
    <mergeCell ref="C29:I29"/>
  </mergeCells>
  <conditionalFormatting sqref="C15:T15 C17:T17 C19:T19 C21:T21 C25:T25 C23:T23">
    <cfRule type="cellIs" dxfId="11" priority="7" operator="equal">
      <formula>0</formula>
    </cfRule>
  </conditionalFormatting>
  <conditionalFormatting sqref="D5:E11">
    <cfRule type="cellIs" dxfId="10" priority="12" operator="equal">
      <formula>0</formula>
    </cfRule>
  </conditionalFormatting>
  <conditionalFormatting sqref="I4">
    <cfRule type="beginsWith" dxfId="9" priority="9" operator="beginsWith" text="terminée">
      <formula>LEFT(I4,LEN("terminée"))="terminée"</formula>
    </cfRule>
    <cfRule type="beginsWith" dxfId="8" priority="10" operator="beginsWith" text="Non commencée">
      <formula>LEFT(I4,LEN("Non commencée"))="Non commencée"</formula>
    </cfRule>
    <cfRule type="beginsWith" dxfId="7" priority="11" operator="beginsWith" text="En cours">
      <formula>LEFT(I4,LEN("En cours"))="En cours"</formula>
    </cfRule>
  </conditionalFormatting>
  <conditionalFormatting sqref="K15 M15 O15 Q15 S15 K17 M17 O17 Q17 S17 K19 M19 O19 Q19 S19 K21 M21 O21 Q21 S21 K25 M25 O25 Q25 S25 S23 Q23 O23 M23 K23">
    <cfRule type="cellIs" dxfId="6" priority="8" operator="equal">
      <formula>1</formula>
    </cfRule>
  </conditionalFormatting>
  <conditionalFormatting sqref="C27:T27">
    <cfRule type="cellIs" dxfId="5" priority="5" operator="equal">
      <formula>0</formula>
    </cfRule>
  </conditionalFormatting>
  <conditionalFormatting sqref="S27 Q27 O27 M27 K27">
    <cfRule type="cellIs" dxfId="4" priority="6" operator="equal">
      <formula>1</formula>
    </cfRule>
  </conditionalFormatting>
  <conditionalFormatting sqref="C29:T29">
    <cfRule type="cellIs" dxfId="3" priority="3" operator="equal">
      <formula>0</formula>
    </cfRule>
  </conditionalFormatting>
  <conditionalFormatting sqref="S29 Q29 O29 M29 K29">
    <cfRule type="cellIs" dxfId="2" priority="4" operator="equal">
      <formula>1</formula>
    </cfRule>
  </conditionalFormatting>
  <conditionalFormatting sqref="C31:T31">
    <cfRule type="cellIs" dxfId="1" priority="1" operator="equal">
      <formula>0</formula>
    </cfRule>
  </conditionalFormatting>
  <conditionalFormatting sqref="S31 Q31 O31 M31 K31"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Avt chantier XXXX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Gaspard Sourgen</cp:lastModifiedBy>
  <dcterms:created xsi:type="dcterms:W3CDTF">2024-07-29T09:36:50Z</dcterms:created>
  <dcterms:modified xsi:type="dcterms:W3CDTF">2024-07-29T10:40:47Z</dcterms:modified>
</cp:coreProperties>
</file>