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8030" windowHeight="5835" tabRatio="808"/>
  </bookViews>
  <sheets>
    <sheet name="PlanningCycleComplet" sheetId="1" r:id="rId1"/>
    <sheet name="Sheet1" sheetId="2" r:id="rId2"/>
  </sheets>
  <definedNames>
    <definedName name="CATEGORIE">#REF!</definedName>
    <definedName name="civ">#REF!</definedName>
    <definedName name="contrat">#REF!</definedName>
    <definedName name="EMPLOITYPE">#REF!</definedName>
    <definedName name="INDICEBASE">#REF!</definedName>
    <definedName name="_xlnm.Print_Area" localSheetId="0">PlanningCycleComplet!$A$1:$BZ$65</definedName>
    <definedName name="ReferencePlanning">#REF!</definedName>
    <definedName name="REGION">#REF!</definedName>
    <definedName name="TYPEEMPLOYE">#REF!</definedName>
  </definedNames>
  <calcPr calcId="162913"/>
</workbook>
</file>

<file path=xl/calcChain.xml><?xml version="1.0" encoding="utf-8"?>
<calcChain xmlns="http://schemas.openxmlformats.org/spreadsheetml/2006/main">
  <c r="L16" i="1" l="1"/>
  <c r="A16" i="1"/>
  <c r="A17" i="1" s="1"/>
  <c r="L19" i="1"/>
  <c r="R19" i="1" s="1"/>
  <c r="X19" i="1" s="1"/>
  <c r="AD19" i="1" s="1"/>
  <c r="AJ19" i="1" s="1"/>
  <c r="AP19" i="1" s="1"/>
  <c r="AV19" i="1" s="1"/>
  <c r="BB19" i="1" s="1"/>
  <c r="BH19" i="1" s="1"/>
  <c r="BN19" i="1" s="1"/>
  <c r="BT19" i="1" s="1"/>
  <c r="BZ19" i="1" s="1"/>
  <c r="K19" i="1"/>
  <c r="Q19" i="1" s="1"/>
  <c r="W19" i="1" s="1"/>
  <c r="AC19" i="1" s="1"/>
  <c r="AI19" i="1" s="1"/>
  <c r="AO19" i="1" s="1"/>
  <c r="AU19" i="1" s="1"/>
  <c r="BA19" i="1" s="1"/>
  <c r="BG19" i="1" s="1"/>
  <c r="BM19" i="1" s="1"/>
  <c r="BS19" i="1" s="1"/>
  <c r="BY19" i="1" s="1"/>
  <c r="CC91" i="1" l="1"/>
  <c r="F51" i="1" l="1"/>
  <c r="E52" i="1" s="1"/>
  <c r="E51" i="1"/>
  <c r="L51" i="1" l="1"/>
  <c r="K51" i="1"/>
  <c r="K52" i="1" l="1"/>
  <c r="F81" i="1"/>
  <c r="F16" i="1" l="1"/>
  <c r="G16" i="1"/>
  <c r="I20" i="1" l="1"/>
  <c r="I21" i="1" s="1"/>
  <c r="I22" i="1" s="1"/>
  <c r="I23" i="1" s="1"/>
  <c r="I24" i="1" s="1"/>
  <c r="M16" i="1"/>
  <c r="G18" i="1"/>
  <c r="G17" i="1"/>
  <c r="G20" i="1"/>
  <c r="M20" i="1" l="1"/>
  <c r="M17" i="1"/>
  <c r="M18" i="1"/>
  <c r="O20" i="1"/>
  <c r="O21" i="1" s="1"/>
  <c r="O22" i="1" s="1"/>
  <c r="O23" i="1" s="1"/>
  <c r="O24" i="1" s="1"/>
  <c r="S16" i="1"/>
  <c r="Y16" i="1" s="1"/>
  <c r="Y17" i="1" s="1"/>
  <c r="G21" i="1"/>
  <c r="J20" i="1"/>
  <c r="F84" i="1"/>
  <c r="BZ51" i="1"/>
  <c r="BY51" i="1"/>
  <c r="BT51" i="1"/>
  <c r="BS51" i="1"/>
  <c r="BN51" i="1"/>
  <c r="BM51" i="1"/>
  <c r="BH51" i="1"/>
  <c r="BG51" i="1"/>
  <c r="BB51" i="1"/>
  <c r="BA51" i="1"/>
  <c r="AV51" i="1"/>
  <c r="AU51" i="1"/>
  <c r="AP51" i="1"/>
  <c r="AO51" i="1"/>
  <c r="AJ51" i="1"/>
  <c r="AI51" i="1"/>
  <c r="AD51" i="1"/>
  <c r="AC51" i="1"/>
  <c r="X51" i="1"/>
  <c r="W51" i="1"/>
  <c r="R51" i="1"/>
  <c r="Q51" i="1"/>
  <c r="G22" i="1" l="1"/>
  <c r="J21" i="1"/>
  <c r="M21" i="1"/>
  <c r="P20" i="1"/>
  <c r="CL7" i="1"/>
  <c r="CN7" i="1"/>
  <c r="BY52" i="1"/>
  <c r="BM52" i="1"/>
  <c r="BS52" i="1"/>
  <c r="BG52" i="1"/>
  <c r="BA52" i="1"/>
  <c r="AU52" i="1"/>
  <c r="AI52" i="1"/>
  <c r="W52" i="1"/>
  <c r="AO52" i="1"/>
  <c r="AC52" i="1"/>
  <c r="Q52" i="1"/>
  <c r="G23" i="1" l="1"/>
  <c r="J22" i="1"/>
  <c r="P21" i="1"/>
  <c r="M22" i="1"/>
  <c r="CL2" i="1"/>
  <c r="CR2" i="1"/>
  <c r="CP2" i="1"/>
  <c r="CN2" i="1"/>
  <c r="J23" i="1" l="1"/>
  <c r="G24" i="1"/>
  <c r="J24" i="1" s="1"/>
  <c r="P22" i="1"/>
  <c r="M23" i="1"/>
  <c r="AE16" i="1"/>
  <c r="P23" i="1" l="1"/>
  <c r="M24" i="1"/>
  <c r="P24" i="1" s="1"/>
  <c r="AK16" i="1"/>
  <c r="AQ16" i="1" s="1"/>
  <c r="AW16" i="1" s="1"/>
  <c r="BC16" i="1" s="1"/>
  <c r="BI16" i="1" s="1"/>
  <c r="BO16" i="1" s="1"/>
  <c r="BU16" i="1" s="1"/>
  <c r="CO39" i="1" l="1"/>
  <c r="CI7" i="1"/>
  <c r="CI5" i="1"/>
  <c r="CJ11" i="1"/>
  <c r="CJ9" i="1"/>
  <c r="BV20" i="1"/>
  <c r="CK21" i="1"/>
  <c r="CK24" i="1"/>
  <c r="R82" i="1"/>
  <c r="X82" i="1"/>
  <c r="AD82" i="1"/>
  <c r="AJ82" i="1"/>
  <c r="AP82" i="1"/>
  <c r="AV82" i="1"/>
  <c r="BB82" i="1"/>
  <c r="BH82" i="1"/>
  <c r="BN82" i="1"/>
  <c r="BT82" i="1"/>
  <c r="L82" i="1"/>
  <c r="F82" i="1"/>
  <c r="CR3" i="1"/>
  <c r="CR1" i="1"/>
  <c r="CP1" i="1"/>
  <c r="CN1" i="1"/>
  <c r="CL1" i="1"/>
  <c r="CL3" i="1"/>
  <c r="L81" i="1"/>
  <c r="R81" i="1"/>
  <c r="X81" i="1"/>
  <c r="AD81" i="1"/>
  <c r="AJ81" i="1"/>
  <c r="AP81" i="1"/>
  <c r="AV81" i="1"/>
  <c r="BB81" i="1"/>
  <c r="BH81" i="1"/>
  <c r="BN81" i="1"/>
  <c r="BT81" i="1"/>
  <c r="AL20" i="1"/>
  <c r="AR20" i="1"/>
  <c r="AR21" i="1" s="1"/>
  <c r="AX20" i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BD20" i="1"/>
  <c r="BJ20" i="1"/>
  <c r="BP20" i="1"/>
  <c r="AF21" i="1"/>
  <c r="CL4" i="1" l="1"/>
  <c r="CN4" i="1" s="1"/>
  <c r="BD21" i="1"/>
  <c r="BJ21" i="1"/>
  <c r="A20" i="1"/>
  <c r="CC82" i="1"/>
  <c r="B50" i="1"/>
  <c r="CJ7" i="1"/>
  <c r="BJ22" i="1"/>
  <c r="BV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AF22" i="1"/>
  <c r="CC81" i="1"/>
  <c r="CN3" i="1"/>
  <c r="A18" i="1"/>
  <c r="BP21" i="1"/>
  <c r="AR22" i="1"/>
  <c r="AL21" i="1"/>
  <c r="BD22" i="1" l="1"/>
  <c r="AF23" i="1"/>
  <c r="BJ23" i="1"/>
  <c r="BV22" i="1"/>
  <c r="A21" i="1"/>
  <c r="B48" i="1"/>
  <c r="F87" i="1"/>
  <c r="F86" i="1"/>
  <c r="H50" i="1"/>
  <c r="F85" i="1"/>
  <c r="BP22" i="1"/>
  <c r="AR23" i="1"/>
  <c r="AL22" i="1"/>
  <c r="BV23" i="1"/>
  <c r="BD23" i="1" l="1"/>
  <c r="BJ24" i="1"/>
  <c r="AF24" i="1"/>
  <c r="B49" i="1"/>
  <c r="A22" i="1"/>
  <c r="H48" i="1"/>
  <c r="O25" i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L86" i="1"/>
  <c r="L87" i="1"/>
  <c r="R84" i="1"/>
  <c r="N50" i="1"/>
  <c r="D20" i="1"/>
  <c r="F89" i="1"/>
  <c r="F90" i="1"/>
  <c r="F88" i="1"/>
  <c r="L85" i="1"/>
  <c r="L84" i="1"/>
  <c r="BD24" i="1"/>
  <c r="BP23" i="1"/>
  <c r="AR24" i="1"/>
  <c r="BV24" i="1"/>
  <c r="AL23" i="1"/>
  <c r="AF25" i="1" l="1"/>
  <c r="BJ25" i="1"/>
  <c r="D22" i="1"/>
  <c r="H49" i="1"/>
  <c r="D21" i="1"/>
  <c r="A23" i="1"/>
  <c r="L89" i="1"/>
  <c r="L88" i="1"/>
  <c r="L90" i="1"/>
  <c r="R85" i="1"/>
  <c r="R87" i="1"/>
  <c r="S20" i="1"/>
  <c r="T50" i="1"/>
  <c r="S17" i="1"/>
  <c r="R86" i="1"/>
  <c r="U20" i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S18" i="1"/>
  <c r="X85" i="1"/>
  <c r="N48" i="1"/>
  <c r="AL24" i="1"/>
  <c r="AF26" i="1"/>
  <c r="BD25" i="1"/>
  <c r="BP24" i="1"/>
  <c r="BV25" i="1"/>
  <c r="AR25" i="1"/>
  <c r="BJ26" i="1" l="1"/>
  <c r="A24" i="1"/>
  <c r="X84" i="1"/>
  <c r="R89" i="1"/>
  <c r="R90" i="1"/>
  <c r="R88" i="1"/>
  <c r="N49" i="1"/>
  <c r="S21" i="1"/>
  <c r="AA20" i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Y18" i="1"/>
  <c r="X87" i="1"/>
  <c r="Y20" i="1"/>
  <c r="X86" i="1"/>
  <c r="Z50" i="1"/>
  <c r="AD84" i="1"/>
  <c r="T48" i="1"/>
  <c r="BD26" i="1"/>
  <c r="BP25" i="1"/>
  <c r="AF27" i="1"/>
  <c r="AL25" i="1"/>
  <c r="AR26" i="1"/>
  <c r="BV26" i="1"/>
  <c r="BJ27" i="1"/>
  <c r="T49" i="1" l="1"/>
  <c r="D23" i="1"/>
  <c r="A25" i="1"/>
  <c r="AD85" i="1"/>
  <c r="X90" i="1"/>
  <c r="X89" i="1"/>
  <c r="X88" i="1"/>
  <c r="AE17" i="1"/>
  <c r="AJ84" i="1"/>
  <c r="AD87" i="1"/>
  <c r="AE18" i="1"/>
  <c r="AE20" i="1"/>
  <c r="AD86" i="1"/>
  <c r="AF50" i="1"/>
  <c r="AG20" i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Y21" i="1"/>
  <c r="Z48" i="1"/>
  <c r="S22" i="1"/>
  <c r="AR27" i="1"/>
  <c r="AL26" i="1"/>
  <c r="AF28" i="1"/>
  <c r="BD27" i="1"/>
  <c r="BJ28" i="1"/>
  <c r="BV27" i="1"/>
  <c r="BP26" i="1"/>
  <c r="D24" i="1" l="1"/>
  <c r="A26" i="1"/>
  <c r="AD89" i="1"/>
  <c r="AD90" i="1"/>
  <c r="AD88" i="1"/>
  <c r="G25" i="1"/>
  <c r="I25" i="1"/>
  <c r="S23" i="1"/>
  <c r="Y22" i="1"/>
  <c r="AE21" i="1"/>
  <c r="AJ85" i="1"/>
  <c r="AL50" i="1"/>
  <c r="AM20" i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K18" i="1"/>
  <c r="AJ87" i="1"/>
  <c r="AJ86" i="1"/>
  <c r="AK17" i="1"/>
  <c r="AP84" i="1"/>
  <c r="AK20" i="1"/>
  <c r="Z49" i="1"/>
  <c r="BJ29" i="1"/>
  <c r="BD28" i="1"/>
  <c r="AL27" i="1"/>
  <c r="BP27" i="1"/>
  <c r="BV28" i="1"/>
  <c r="AR28" i="1"/>
  <c r="AF29" i="1"/>
  <c r="D25" i="1" l="1"/>
  <c r="A27" i="1"/>
  <c r="AK21" i="1"/>
  <c r="AE22" i="1"/>
  <c r="AJ90" i="1"/>
  <c r="AJ89" i="1"/>
  <c r="AJ88" i="1"/>
  <c r="I26" i="1"/>
  <c r="M25" i="1"/>
  <c r="S24" i="1"/>
  <c r="G26" i="1"/>
  <c r="AP85" i="1"/>
  <c r="AR50" i="1"/>
  <c r="AP86" i="1"/>
  <c r="AQ17" i="1"/>
  <c r="AQ18" i="1"/>
  <c r="AP87" i="1"/>
  <c r="AS20" i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Q20" i="1"/>
  <c r="Y23" i="1"/>
  <c r="AR29" i="1"/>
  <c r="BV29" i="1"/>
  <c r="BD29" i="1"/>
  <c r="AL28" i="1"/>
  <c r="BP28" i="1"/>
  <c r="AF30" i="1"/>
  <c r="BJ30" i="1"/>
  <c r="D26" i="1" l="1"/>
  <c r="A28" i="1"/>
  <c r="AP90" i="1"/>
  <c r="AP89" i="1"/>
  <c r="AP88" i="1"/>
  <c r="M26" i="1"/>
  <c r="AK22" i="1"/>
  <c r="S25" i="1"/>
  <c r="I27" i="1"/>
  <c r="AE23" i="1"/>
  <c r="Y24" i="1"/>
  <c r="AV85" i="1"/>
  <c r="AX50" i="1"/>
  <c r="BB85" i="1"/>
  <c r="AY20" i="1"/>
  <c r="AY21" i="1" s="1"/>
  <c r="AY22" i="1" s="1"/>
  <c r="AY23" i="1" s="1"/>
  <c r="AY24" i="1" s="1"/>
  <c r="AY25" i="1" s="1"/>
  <c r="AY26" i="1" s="1"/>
  <c r="AY27" i="1" s="1"/>
  <c r="AY28" i="1" s="1"/>
  <c r="AY29" i="1" s="1"/>
  <c r="AY30" i="1" s="1"/>
  <c r="AY31" i="1" s="1"/>
  <c r="AY32" i="1" s="1"/>
  <c r="AY33" i="1" s="1"/>
  <c r="AY34" i="1" s="1"/>
  <c r="AY35" i="1" s="1"/>
  <c r="AY36" i="1" s="1"/>
  <c r="AY37" i="1" s="1"/>
  <c r="AY38" i="1" s="1"/>
  <c r="AY39" i="1" s="1"/>
  <c r="AY40" i="1" s="1"/>
  <c r="AY41" i="1" s="1"/>
  <c r="AY42" i="1" s="1"/>
  <c r="AY43" i="1" s="1"/>
  <c r="AY44" i="1" s="1"/>
  <c r="AY45" i="1" s="1"/>
  <c r="AY46" i="1" s="1"/>
  <c r="AY47" i="1" s="1"/>
  <c r="AY48" i="1" s="1"/>
  <c r="AY49" i="1" s="1"/>
  <c r="AY50" i="1" s="1"/>
  <c r="AW18" i="1"/>
  <c r="AW17" i="1"/>
  <c r="AV87" i="1"/>
  <c r="AV86" i="1"/>
  <c r="AW20" i="1"/>
  <c r="G27" i="1"/>
  <c r="AV84" i="1"/>
  <c r="AQ21" i="1"/>
  <c r="AF31" i="1"/>
  <c r="BD30" i="1"/>
  <c r="BV30" i="1"/>
  <c r="BJ31" i="1"/>
  <c r="BP29" i="1"/>
  <c r="AL29" i="1"/>
  <c r="AR30" i="1"/>
  <c r="D27" i="1" l="1"/>
  <c r="A29" i="1"/>
  <c r="AW21" i="1"/>
  <c r="BB84" i="1"/>
  <c r="I28" i="1"/>
  <c r="G28" i="1"/>
  <c r="Y25" i="1"/>
  <c r="AK23" i="1"/>
  <c r="AQ22" i="1"/>
  <c r="AV88" i="1"/>
  <c r="AV89" i="1"/>
  <c r="AV90" i="1"/>
  <c r="AE24" i="1"/>
  <c r="S26" i="1"/>
  <c r="AX48" i="1"/>
  <c r="AX49" i="1" s="1"/>
  <c r="M27" i="1"/>
  <c r="BB86" i="1"/>
  <c r="BD50" i="1"/>
  <c r="BC20" i="1"/>
  <c r="BC18" i="1"/>
  <c r="BC17" i="1"/>
  <c r="BE20" i="1"/>
  <c r="BE21" i="1" s="1"/>
  <c r="BE22" i="1" s="1"/>
  <c r="BE23" i="1" s="1"/>
  <c r="BE24" i="1" s="1"/>
  <c r="BE25" i="1" s="1"/>
  <c r="BE26" i="1" s="1"/>
  <c r="BE27" i="1" s="1"/>
  <c r="BE28" i="1" s="1"/>
  <c r="BE29" i="1" s="1"/>
  <c r="BE30" i="1" s="1"/>
  <c r="BE31" i="1" s="1"/>
  <c r="BE32" i="1" s="1"/>
  <c r="BE33" i="1" s="1"/>
  <c r="BE34" i="1" s="1"/>
  <c r="BE35" i="1" s="1"/>
  <c r="BE36" i="1" s="1"/>
  <c r="BE37" i="1" s="1"/>
  <c r="BE38" i="1" s="1"/>
  <c r="BE39" i="1" s="1"/>
  <c r="BE40" i="1" s="1"/>
  <c r="BE41" i="1" s="1"/>
  <c r="BE42" i="1" s="1"/>
  <c r="BE43" i="1" s="1"/>
  <c r="BE44" i="1" s="1"/>
  <c r="BE45" i="1" s="1"/>
  <c r="BE46" i="1" s="1"/>
  <c r="BE47" i="1" s="1"/>
  <c r="BE48" i="1" s="1"/>
  <c r="BE49" i="1" s="1"/>
  <c r="BE50" i="1" s="1"/>
  <c r="BH85" i="1"/>
  <c r="BB87" i="1"/>
  <c r="AL30" i="1"/>
  <c r="AF32" i="1"/>
  <c r="AR31" i="1"/>
  <c r="BJ32" i="1"/>
  <c r="BP30" i="1"/>
  <c r="BV31" i="1"/>
  <c r="BD31" i="1"/>
  <c r="D28" i="1" l="1"/>
  <c r="A30" i="1"/>
  <c r="AW22" i="1"/>
  <c r="BH84" i="1"/>
  <c r="BB89" i="1"/>
  <c r="BB88" i="1"/>
  <c r="BB90" i="1"/>
  <c r="BC21" i="1"/>
  <c r="I29" i="1"/>
  <c r="AQ23" i="1"/>
  <c r="G29" i="1"/>
  <c r="AK24" i="1"/>
  <c r="S27" i="1"/>
  <c r="Y26" i="1"/>
  <c r="AE25" i="1"/>
  <c r="BN84" i="1"/>
  <c r="BK20" i="1"/>
  <c r="BK21" i="1" s="1"/>
  <c r="BK22" i="1" s="1"/>
  <c r="BK23" i="1" s="1"/>
  <c r="BK24" i="1" s="1"/>
  <c r="BK25" i="1" s="1"/>
  <c r="BK26" i="1" s="1"/>
  <c r="BK27" i="1" s="1"/>
  <c r="BK28" i="1" s="1"/>
  <c r="BK29" i="1" s="1"/>
  <c r="BK30" i="1" s="1"/>
  <c r="BK31" i="1" s="1"/>
  <c r="BK32" i="1" s="1"/>
  <c r="BK33" i="1" s="1"/>
  <c r="BK34" i="1" s="1"/>
  <c r="BK35" i="1" s="1"/>
  <c r="BK36" i="1" s="1"/>
  <c r="BK37" i="1" s="1"/>
  <c r="BK38" i="1" s="1"/>
  <c r="BK39" i="1" s="1"/>
  <c r="BK40" i="1" s="1"/>
  <c r="BK41" i="1" s="1"/>
  <c r="BK42" i="1" s="1"/>
  <c r="BK43" i="1" s="1"/>
  <c r="BK44" i="1" s="1"/>
  <c r="BK45" i="1" s="1"/>
  <c r="BK46" i="1" s="1"/>
  <c r="BK47" i="1" s="1"/>
  <c r="BK48" i="1" s="1"/>
  <c r="BK49" i="1" s="1"/>
  <c r="BK50" i="1" s="1"/>
  <c r="BJ50" i="1"/>
  <c r="BH86" i="1"/>
  <c r="BH87" i="1"/>
  <c r="BI18" i="1"/>
  <c r="BI20" i="1"/>
  <c r="BI17" i="1"/>
  <c r="M28" i="1"/>
  <c r="BP31" i="1"/>
  <c r="AF33" i="1"/>
  <c r="BV32" i="1"/>
  <c r="AL31" i="1"/>
  <c r="BD32" i="1"/>
  <c r="AR32" i="1"/>
  <c r="BJ33" i="1"/>
  <c r="D29" i="1" l="1"/>
  <c r="A31" i="1"/>
  <c r="AW23" i="1"/>
  <c r="BH90" i="1"/>
  <c r="BH88" i="1"/>
  <c r="BH89" i="1"/>
  <c r="G30" i="1"/>
  <c r="S28" i="1"/>
  <c r="BC22" i="1"/>
  <c r="BN86" i="1"/>
  <c r="BO17" i="1"/>
  <c r="BO20" i="1"/>
  <c r="BT84" i="1"/>
  <c r="BQ20" i="1"/>
  <c r="BQ21" i="1" s="1"/>
  <c r="BQ22" i="1" s="1"/>
  <c r="BQ23" i="1" s="1"/>
  <c r="BQ24" i="1" s="1"/>
  <c r="BQ25" i="1" s="1"/>
  <c r="BQ26" i="1" s="1"/>
  <c r="BQ27" i="1" s="1"/>
  <c r="BQ28" i="1" s="1"/>
  <c r="BQ29" i="1" s="1"/>
  <c r="BQ30" i="1" s="1"/>
  <c r="BQ31" i="1" s="1"/>
  <c r="BQ32" i="1" s="1"/>
  <c r="BQ33" i="1" s="1"/>
  <c r="BQ34" i="1" s="1"/>
  <c r="BQ35" i="1" s="1"/>
  <c r="BQ36" i="1" s="1"/>
  <c r="BQ37" i="1" s="1"/>
  <c r="BQ38" i="1" s="1"/>
  <c r="BQ39" i="1" s="1"/>
  <c r="BQ40" i="1" s="1"/>
  <c r="BQ41" i="1" s="1"/>
  <c r="BQ42" i="1" s="1"/>
  <c r="BQ43" i="1" s="1"/>
  <c r="BQ44" i="1" s="1"/>
  <c r="BQ45" i="1" s="1"/>
  <c r="BQ46" i="1" s="1"/>
  <c r="BQ47" i="1" s="1"/>
  <c r="BQ48" i="1" s="1"/>
  <c r="BQ49" i="1" s="1"/>
  <c r="BQ50" i="1" s="1"/>
  <c r="BP50" i="1"/>
  <c r="BO18" i="1"/>
  <c r="BN87" i="1"/>
  <c r="AQ24" i="1"/>
  <c r="I30" i="1"/>
  <c r="BN85" i="1"/>
  <c r="Y27" i="1"/>
  <c r="AK25" i="1"/>
  <c r="AE26" i="1"/>
  <c r="M29" i="1"/>
  <c r="BI21" i="1"/>
  <c r="BJ34" i="1"/>
  <c r="BV33" i="1"/>
  <c r="AL32" i="1"/>
  <c r="BD33" i="1"/>
  <c r="BP32" i="1"/>
  <c r="AR33" i="1"/>
  <c r="AF34" i="1"/>
  <c r="D30" i="1" l="1"/>
  <c r="A32" i="1"/>
  <c r="AW24" i="1"/>
  <c r="BN90" i="1"/>
  <c r="BN88" i="1"/>
  <c r="BN89" i="1"/>
  <c r="S29" i="1"/>
  <c r="M30" i="1"/>
  <c r="AE27" i="1"/>
  <c r="BC23" i="1"/>
  <c r="Y28" i="1"/>
  <c r="AK26" i="1"/>
  <c r="I31" i="1"/>
  <c r="G31" i="1"/>
  <c r="AQ25" i="1"/>
  <c r="BI22" i="1"/>
  <c r="BT85" i="1"/>
  <c r="BU17" i="1"/>
  <c r="BZ85" i="1"/>
  <c r="BT86" i="1"/>
  <c r="BW20" i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BV50" i="1"/>
  <c r="BU20" i="1"/>
  <c r="BT87" i="1"/>
  <c r="BU18" i="1"/>
  <c r="CA15" i="1"/>
  <c r="BZ84" i="1" s="1"/>
  <c r="CC84" i="1" s="1"/>
  <c r="BO21" i="1"/>
  <c r="AF35" i="1"/>
  <c r="AL33" i="1"/>
  <c r="BV34" i="1"/>
  <c r="BD34" i="1"/>
  <c r="BJ35" i="1"/>
  <c r="BP33" i="1"/>
  <c r="AR34" i="1"/>
  <c r="D31" i="1" l="1"/>
  <c r="A33" i="1"/>
  <c r="AW25" i="1"/>
  <c r="BT88" i="1"/>
  <c r="BT89" i="1"/>
  <c r="BT90" i="1"/>
  <c r="BI23" i="1"/>
  <c r="G32" i="1"/>
  <c r="AE28" i="1"/>
  <c r="BU21" i="1"/>
  <c r="S30" i="1"/>
  <c r="I32" i="1"/>
  <c r="BO22" i="1"/>
  <c r="Y29" i="1"/>
  <c r="M31" i="1"/>
  <c r="CC85" i="1"/>
  <c r="AK27" i="1"/>
  <c r="BC24" i="1"/>
  <c r="BZ86" i="1"/>
  <c r="BZ87" i="1"/>
  <c r="CC87" i="1" s="1"/>
  <c r="AQ26" i="1"/>
  <c r="AL34" i="1"/>
  <c r="BJ36" i="1"/>
  <c r="BD35" i="1"/>
  <c r="BV35" i="1"/>
  <c r="AR35" i="1"/>
  <c r="BP34" i="1"/>
  <c r="AF36" i="1"/>
  <c r="D32" i="1" l="1"/>
  <c r="A34" i="1"/>
  <c r="AW26" i="1"/>
  <c r="AK28" i="1"/>
  <c r="BU22" i="1"/>
  <c r="BZ89" i="1"/>
  <c r="CC89" i="1" s="1"/>
  <c r="BZ88" i="1"/>
  <c r="CC88" i="1" s="1"/>
  <c r="BZ90" i="1"/>
  <c r="CC90" i="1" s="1"/>
  <c r="M32" i="1"/>
  <c r="S31" i="1"/>
  <c r="G33" i="1"/>
  <c r="CC86" i="1"/>
  <c r="BO23" i="1"/>
  <c r="AE29" i="1"/>
  <c r="I33" i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AQ27" i="1"/>
  <c r="BC25" i="1"/>
  <c r="Y30" i="1"/>
  <c r="BI24" i="1"/>
  <c r="BV36" i="1"/>
  <c r="BJ37" i="1"/>
  <c r="AF37" i="1"/>
  <c r="BP35" i="1"/>
  <c r="AR36" i="1"/>
  <c r="AL35" i="1"/>
  <c r="BD36" i="1"/>
  <c r="CC92" i="1" l="1"/>
  <c r="D33" i="1"/>
  <c r="A35" i="1"/>
  <c r="AW27" i="1"/>
  <c r="AE30" i="1"/>
  <c r="S32" i="1"/>
  <c r="BO24" i="1"/>
  <c r="G34" i="1"/>
  <c r="BU23" i="1"/>
  <c r="BI25" i="1"/>
  <c r="AK29" i="1"/>
  <c r="BC26" i="1"/>
  <c r="AQ28" i="1"/>
  <c r="M33" i="1"/>
  <c r="Y31" i="1"/>
  <c r="AF38" i="1"/>
  <c r="BP36" i="1"/>
  <c r="AL36" i="1"/>
  <c r="BD37" i="1"/>
  <c r="AR37" i="1"/>
  <c r="BJ38" i="1"/>
  <c r="BV37" i="1"/>
  <c r="D34" i="1" l="1"/>
  <c r="A36" i="1"/>
  <c r="AW28" i="1"/>
  <c r="AQ29" i="1"/>
  <c r="S33" i="1"/>
  <c r="AK30" i="1"/>
  <c r="BU24" i="1"/>
  <c r="BC27" i="1"/>
  <c r="M34" i="1"/>
  <c r="AE31" i="1"/>
  <c r="BI26" i="1"/>
  <c r="Y32" i="1"/>
  <c r="BO25" i="1"/>
  <c r="CK23" i="1"/>
  <c r="G35" i="1"/>
  <c r="AL37" i="1"/>
  <c r="BD38" i="1"/>
  <c r="BP37" i="1"/>
  <c r="AF39" i="1"/>
  <c r="AR38" i="1"/>
  <c r="BV38" i="1"/>
  <c r="BJ39" i="1"/>
  <c r="D35" i="1" l="1"/>
  <c r="A37" i="1"/>
  <c r="AW29" i="1"/>
  <c r="M35" i="1"/>
  <c r="S34" i="1"/>
  <c r="BU25" i="1"/>
  <c r="BI27" i="1"/>
  <c r="BO26" i="1"/>
  <c r="AQ30" i="1"/>
  <c r="G36" i="1"/>
  <c r="BC28" i="1"/>
  <c r="Y33" i="1"/>
  <c r="AK31" i="1"/>
  <c r="AE32" i="1"/>
  <c r="AL38" i="1"/>
  <c r="BJ40" i="1"/>
  <c r="BV39" i="1"/>
  <c r="AF40" i="1"/>
  <c r="BD39" i="1"/>
  <c r="AR39" i="1"/>
  <c r="BP38" i="1"/>
  <c r="D36" i="1" l="1"/>
  <c r="A38" i="1"/>
  <c r="AW30" i="1"/>
  <c r="BC29" i="1"/>
  <c r="BI28" i="1"/>
  <c r="AQ31" i="1"/>
  <c r="AK32" i="1"/>
  <c r="S35" i="1"/>
  <c r="G37" i="1"/>
  <c r="BO27" i="1"/>
  <c r="AE33" i="1"/>
  <c r="BU26" i="1"/>
  <c r="M36" i="1"/>
  <c r="Y34" i="1"/>
  <c r="BJ41" i="1"/>
  <c r="AL39" i="1"/>
  <c r="AF41" i="1"/>
  <c r="BV40" i="1"/>
  <c r="BP39" i="1"/>
  <c r="AR40" i="1"/>
  <c r="BD40" i="1"/>
  <c r="D37" i="1" l="1"/>
  <c r="A39" i="1"/>
  <c r="AW31" i="1"/>
  <c r="AE34" i="1"/>
  <c r="G38" i="1"/>
  <c r="BI29" i="1"/>
  <c r="M37" i="1"/>
  <c r="AK33" i="1"/>
  <c r="BU27" i="1"/>
  <c r="Y35" i="1"/>
  <c r="BO28" i="1"/>
  <c r="AQ32" i="1"/>
  <c r="BC30" i="1"/>
  <c r="S36" i="1"/>
  <c r="BD41" i="1"/>
  <c r="BV41" i="1"/>
  <c r="AL40" i="1"/>
  <c r="AR41" i="1"/>
  <c r="BJ42" i="1"/>
  <c r="BP40" i="1"/>
  <c r="AF42" i="1"/>
  <c r="D38" i="1" l="1"/>
  <c r="A40" i="1"/>
  <c r="AW32" i="1"/>
  <c r="BC31" i="1"/>
  <c r="BO29" i="1"/>
  <c r="M38" i="1"/>
  <c r="G39" i="1"/>
  <c r="Y36" i="1"/>
  <c r="AK34" i="1"/>
  <c r="S37" i="1"/>
  <c r="AQ33" i="1"/>
  <c r="BU28" i="1"/>
  <c r="BI30" i="1"/>
  <c r="AE35" i="1"/>
  <c r="BV42" i="1"/>
  <c r="BJ43" i="1"/>
  <c r="AR42" i="1"/>
  <c r="BP41" i="1"/>
  <c r="BD42" i="1"/>
  <c r="AF43" i="1"/>
  <c r="AL41" i="1"/>
  <c r="D39" i="1" l="1"/>
  <c r="A41" i="1"/>
  <c r="AW33" i="1"/>
  <c r="BI31" i="1"/>
  <c r="AQ34" i="1"/>
  <c r="AK35" i="1"/>
  <c r="BO30" i="1"/>
  <c r="G40" i="1"/>
  <c r="AE36" i="1"/>
  <c r="S38" i="1"/>
  <c r="M39" i="1"/>
  <c r="BU29" i="1"/>
  <c r="BC32" i="1"/>
  <c r="Y37" i="1"/>
  <c r="BP42" i="1"/>
  <c r="BV43" i="1"/>
  <c r="BJ44" i="1"/>
  <c r="AL42" i="1"/>
  <c r="BD43" i="1"/>
  <c r="AR43" i="1"/>
  <c r="AF44" i="1"/>
  <c r="D40" i="1" l="1"/>
  <c r="A42" i="1"/>
  <c r="AW34" i="1"/>
  <c r="AQ35" i="1"/>
  <c r="M40" i="1"/>
  <c r="AE37" i="1"/>
  <c r="BO31" i="1"/>
  <c r="BU30" i="1"/>
  <c r="S39" i="1"/>
  <c r="AK36" i="1"/>
  <c r="Y38" i="1"/>
  <c r="G41" i="1"/>
  <c r="BI32" i="1"/>
  <c r="BC33" i="1"/>
  <c r="BP43" i="1"/>
  <c r="AF45" i="1"/>
  <c r="AL43" i="1"/>
  <c r="BV44" i="1"/>
  <c r="BJ45" i="1"/>
  <c r="AR44" i="1"/>
  <c r="BD44" i="1"/>
  <c r="D41" i="1" l="1"/>
  <c r="A43" i="1"/>
  <c r="AW35" i="1"/>
  <c r="BI33" i="1"/>
  <c r="Y39" i="1"/>
  <c r="M41" i="1"/>
  <c r="S40" i="1"/>
  <c r="BO32" i="1"/>
  <c r="BC34" i="1"/>
  <c r="AK37" i="1"/>
  <c r="AE38" i="1"/>
  <c r="G42" i="1"/>
  <c r="AQ36" i="1"/>
  <c r="BU31" i="1"/>
  <c r="AR45" i="1"/>
  <c r="BP44" i="1"/>
  <c r="BV45" i="1"/>
  <c r="BJ46" i="1"/>
  <c r="BD45" i="1"/>
  <c r="AL44" i="1"/>
  <c r="AF46" i="1"/>
  <c r="D42" i="1" l="1"/>
  <c r="A44" i="1"/>
  <c r="AW36" i="1"/>
  <c r="Y40" i="1"/>
  <c r="AQ37" i="1"/>
  <c r="S41" i="1"/>
  <c r="AE39" i="1"/>
  <c r="BC35" i="1"/>
  <c r="AK38" i="1"/>
  <c r="BU32" i="1"/>
  <c r="BI34" i="1"/>
  <c r="BO33" i="1"/>
  <c r="M42" i="1"/>
  <c r="G43" i="1"/>
  <c r="BJ47" i="1"/>
  <c r="BV46" i="1"/>
  <c r="BP45" i="1"/>
  <c r="AL45" i="1"/>
  <c r="AR46" i="1"/>
  <c r="BD46" i="1"/>
  <c r="AF47" i="1"/>
  <c r="AF48" i="1" l="1"/>
  <c r="D43" i="1"/>
  <c r="A45" i="1"/>
  <c r="AW37" i="1"/>
  <c r="AQ38" i="1"/>
  <c r="AK39" i="1"/>
  <c r="BI35" i="1"/>
  <c r="M43" i="1"/>
  <c r="AE40" i="1"/>
  <c r="BU33" i="1"/>
  <c r="G44" i="1"/>
  <c r="S42" i="1"/>
  <c r="BO34" i="1"/>
  <c r="Y41" i="1"/>
  <c r="BC36" i="1"/>
  <c r="AL46" i="1"/>
  <c r="BD47" i="1"/>
  <c r="BP46" i="1"/>
  <c r="AR47" i="1"/>
  <c r="BV47" i="1"/>
  <c r="BJ48" i="1"/>
  <c r="AF49" i="1" l="1"/>
  <c r="D44" i="1"/>
  <c r="A46" i="1"/>
  <c r="AW38" i="1"/>
  <c r="BU34" i="1"/>
  <c r="M44" i="1"/>
  <c r="AK40" i="1"/>
  <c r="Y42" i="1"/>
  <c r="BI36" i="1"/>
  <c r="BO35" i="1"/>
  <c r="AE41" i="1"/>
  <c r="AQ39" i="1"/>
  <c r="G45" i="1"/>
  <c r="S43" i="1"/>
  <c r="BC37" i="1"/>
  <c r="BD48" i="1"/>
  <c r="AL47" i="1"/>
  <c r="BV48" i="1"/>
  <c r="AR48" i="1"/>
  <c r="BP47" i="1"/>
  <c r="BJ49" i="1"/>
  <c r="D45" i="1" l="1"/>
  <c r="A47" i="1"/>
  <c r="AW39" i="1"/>
  <c r="AQ40" i="1"/>
  <c r="S44" i="1"/>
  <c r="BO36" i="1"/>
  <c r="Y43" i="1"/>
  <c r="M45" i="1"/>
  <c r="BC38" i="1"/>
  <c r="G46" i="1"/>
  <c r="AE42" i="1"/>
  <c r="BI37" i="1"/>
  <c r="AK41" i="1"/>
  <c r="BU35" i="1"/>
  <c r="BV49" i="1"/>
  <c r="AR49" i="1"/>
  <c r="BP48" i="1"/>
  <c r="BD49" i="1"/>
  <c r="AL48" i="1"/>
  <c r="D46" i="1" l="1"/>
  <c r="A48" i="1"/>
  <c r="AW40" i="1"/>
  <c r="AK42" i="1"/>
  <c r="Y44" i="1"/>
  <c r="BC39" i="1"/>
  <c r="AE43" i="1"/>
  <c r="S45" i="1"/>
  <c r="BI38" i="1"/>
  <c r="M46" i="1"/>
  <c r="BO37" i="1"/>
  <c r="G47" i="1"/>
  <c r="AQ41" i="1"/>
  <c r="BU36" i="1"/>
  <c r="BP49" i="1"/>
  <c r="AL49" i="1"/>
  <c r="CR7" i="1" l="1"/>
  <c r="CP7" i="1"/>
  <c r="D47" i="1"/>
  <c r="A49" i="1"/>
  <c r="AW41" i="1"/>
  <c r="Y45" i="1"/>
  <c r="BO38" i="1"/>
  <c r="BI39" i="1"/>
  <c r="BU37" i="1"/>
  <c r="G48" i="1"/>
  <c r="AK43" i="1"/>
  <c r="AQ42" i="1"/>
  <c r="M47" i="1"/>
  <c r="BC40" i="1"/>
  <c r="S46" i="1"/>
  <c r="AE44" i="1"/>
  <c r="D48" i="1" l="1"/>
  <c r="A50" i="1"/>
  <c r="AW42" i="1"/>
  <c r="BO39" i="1"/>
  <c r="G49" i="1"/>
  <c r="S47" i="1"/>
  <c r="BC41" i="1"/>
  <c r="BU38" i="1"/>
  <c r="Y46" i="1"/>
  <c r="AK44" i="1"/>
  <c r="BI40" i="1"/>
  <c r="M48" i="1"/>
  <c r="AE45" i="1"/>
  <c r="AQ43" i="1"/>
  <c r="D49" i="1" l="1"/>
  <c r="AW43" i="1"/>
  <c r="BI41" i="1"/>
  <c r="AE46" i="1"/>
  <c r="G50" i="1"/>
  <c r="BC42" i="1"/>
  <c r="Y47" i="1"/>
  <c r="AQ44" i="1"/>
  <c r="M49" i="1"/>
  <c r="BU39" i="1"/>
  <c r="AK45" i="1"/>
  <c r="BO40" i="1"/>
  <c r="S48" i="1"/>
  <c r="M50" i="1" l="1"/>
  <c r="AW44" i="1"/>
  <c r="AE47" i="1"/>
  <c r="BU40" i="1"/>
  <c r="S49" i="1"/>
  <c r="BC43" i="1"/>
  <c r="Y48" i="1"/>
  <c r="AQ45" i="1"/>
  <c r="BO41" i="1"/>
  <c r="AK46" i="1"/>
  <c r="BI42" i="1"/>
  <c r="D50" i="1" l="1"/>
  <c r="AE48" i="1"/>
  <c r="AW45" i="1"/>
  <c r="BC44" i="1"/>
  <c r="BU41" i="1"/>
  <c r="BO42" i="1"/>
  <c r="AQ46" i="1"/>
  <c r="Y49" i="1"/>
  <c r="S50" i="1"/>
  <c r="BI43" i="1"/>
  <c r="AK47" i="1"/>
  <c r="AE49" i="1" l="1"/>
  <c r="AW46" i="1"/>
  <c r="BU42" i="1"/>
  <c r="BI44" i="1"/>
  <c r="Y50" i="1"/>
  <c r="BO43" i="1"/>
  <c r="BC45" i="1"/>
  <c r="AK48" i="1"/>
  <c r="AQ47" i="1"/>
  <c r="AE50" i="1" l="1"/>
  <c r="AW47" i="1"/>
  <c r="BI45" i="1"/>
  <c r="AK49" i="1"/>
  <c r="BO44" i="1"/>
  <c r="AQ48" i="1"/>
  <c r="BC46" i="1"/>
  <c r="BU43" i="1"/>
  <c r="AW48" i="1" l="1"/>
  <c r="AK50" i="1"/>
  <c r="BC47" i="1"/>
  <c r="BI46" i="1"/>
  <c r="AQ49" i="1"/>
  <c r="BO45" i="1"/>
  <c r="BU44" i="1"/>
  <c r="AQ50" i="1" l="1"/>
  <c r="AW49" i="1"/>
  <c r="BC48" i="1"/>
  <c r="BU45" i="1"/>
  <c r="BO46" i="1"/>
  <c r="BI47" i="1"/>
  <c r="AW50" i="1" l="1"/>
  <c r="BO47" i="1"/>
  <c r="BU46" i="1"/>
  <c r="BI48" i="1"/>
  <c r="BC49" i="1"/>
  <c r="BC50" i="1" l="1"/>
  <c r="BU47" i="1"/>
  <c r="BI49" i="1"/>
  <c r="BO48" i="1"/>
  <c r="BU48" i="1" l="1"/>
  <c r="BO49" i="1"/>
  <c r="BI50" i="1"/>
  <c r="BO50" i="1" l="1"/>
  <c r="BU49" i="1"/>
  <c r="BU50" i="1" l="1"/>
  <c r="J25" i="1" l="1"/>
  <c r="AB23" i="1"/>
  <c r="V23" i="1"/>
  <c r="AH20" i="1"/>
  <c r="V24" i="1"/>
  <c r="V22" i="1"/>
  <c r="AB20" i="1"/>
  <c r="P26" i="1"/>
  <c r="AT20" i="1"/>
  <c r="AH21" i="1"/>
  <c r="J27" i="1"/>
  <c r="J26" i="1"/>
  <c r="AN23" i="1"/>
  <c r="AB24" i="1"/>
  <c r="V21" i="1"/>
  <c r="AB22" i="1"/>
  <c r="AN21" i="1"/>
  <c r="V20" i="1"/>
  <c r="J29" i="1"/>
  <c r="AB21" i="1"/>
  <c r="AZ22" i="1"/>
  <c r="AN22" i="1"/>
  <c r="BF21" i="1"/>
  <c r="AB26" i="1"/>
  <c r="V27" i="1"/>
  <c r="V25" i="1"/>
  <c r="P28" i="1"/>
  <c r="AN26" i="1"/>
  <c r="AZ23" i="1"/>
  <c r="P25" i="1"/>
  <c r="J28" i="1"/>
  <c r="AH22" i="1"/>
  <c r="AB25" i="1"/>
  <c r="AH26" i="1"/>
  <c r="AN24" i="1"/>
  <c r="AZ20" i="1"/>
  <c r="AH23" i="1"/>
  <c r="AT21" i="1"/>
  <c r="BF20" i="1"/>
  <c r="AH25" i="1"/>
  <c r="J30" i="1"/>
  <c r="AH24" i="1"/>
  <c r="AT23" i="1"/>
  <c r="BX20" i="1"/>
  <c r="BR20" i="1"/>
  <c r="V29" i="1"/>
  <c r="BF23" i="1"/>
  <c r="AB27" i="1"/>
  <c r="AB29" i="1"/>
  <c r="P31" i="1"/>
  <c r="AB28" i="1"/>
  <c r="P27" i="1"/>
  <c r="AT22" i="1"/>
  <c r="BL20" i="1"/>
  <c r="AZ21" i="1"/>
  <c r="V26" i="1"/>
  <c r="BL22" i="1"/>
  <c r="BF22" i="1"/>
  <c r="AB30" i="1"/>
  <c r="BF25" i="1"/>
  <c r="P29" i="1"/>
  <c r="AH29" i="1"/>
  <c r="AB31" i="1"/>
  <c r="AH27" i="1"/>
  <c r="AN25" i="1"/>
  <c r="AN27" i="1"/>
  <c r="BL21" i="1"/>
  <c r="V28" i="1"/>
  <c r="AT24" i="1"/>
  <c r="AT25" i="1"/>
  <c r="AZ24" i="1"/>
  <c r="J32" i="1"/>
  <c r="P30" i="1"/>
  <c r="BR21" i="1"/>
  <c r="BL23" i="1"/>
  <c r="J31" i="1"/>
  <c r="BX21" i="1"/>
  <c r="AT27" i="1"/>
  <c r="J33" i="1"/>
  <c r="AH28" i="1"/>
  <c r="V31" i="1"/>
  <c r="BX22" i="1"/>
  <c r="BR23" i="1"/>
  <c r="AB32" i="1"/>
  <c r="AZ26" i="1"/>
  <c r="AN28" i="1"/>
  <c r="V30" i="1"/>
  <c r="P32" i="1"/>
  <c r="AT26" i="1"/>
  <c r="AZ27" i="1"/>
  <c r="AT28" i="1"/>
  <c r="AB33" i="1"/>
  <c r="BF24" i="1"/>
  <c r="AZ25" i="1"/>
  <c r="J34" i="1"/>
  <c r="BR22" i="1"/>
  <c r="BL24" i="1"/>
  <c r="BL25" i="1"/>
  <c r="J38" i="1"/>
  <c r="V33" i="1"/>
  <c r="P33" i="1"/>
  <c r="BR24" i="1"/>
  <c r="BF26" i="1"/>
  <c r="AZ28" i="1"/>
  <c r="J35" i="1"/>
  <c r="AN30" i="1"/>
  <c r="AB34" i="1"/>
  <c r="AN29" i="1"/>
  <c r="AH30" i="1"/>
  <c r="AT29" i="1"/>
  <c r="BF27" i="1"/>
  <c r="V32" i="1"/>
  <c r="BL27" i="1"/>
  <c r="BL26" i="1"/>
  <c r="P34" i="1"/>
  <c r="BX23" i="1"/>
  <c r="AT30" i="1"/>
  <c r="BR26" i="1"/>
  <c r="AT31" i="1"/>
  <c r="V34" i="1"/>
  <c r="AH32" i="1"/>
  <c r="AB37" i="1"/>
  <c r="J37" i="1"/>
  <c r="AZ29" i="1"/>
  <c r="BL31" i="1"/>
  <c r="J36" i="1"/>
  <c r="V35" i="1"/>
  <c r="BF28" i="1"/>
  <c r="BR25" i="1"/>
  <c r="BF29" i="1"/>
  <c r="AN32" i="1"/>
  <c r="AH31" i="1"/>
  <c r="AN34" i="1"/>
  <c r="AZ30" i="1"/>
  <c r="AB35" i="1"/>
  <c r="AN31" i="1"/>
  <c r="AZ33" i="1"/>
  <c r="AH35" i="1"/>
  <c r="V36" i="1"/>
  <c r="P35" i="1"/>
  <c r="BR28" i="1"/>
  <c r="J40" i="1"/>
  <c r="AN33" i="1"/>
  <c r="AT32" i="1"/>
  <c r="BL29" i="1"/>
  <c r="AZ31" i="1"/>
  <c r="V37" i="1"/>
  <c r="AB36" i="1"/>
  <c r="J39" i="1"/>
  <c r="P38" i="1"/>
  <c r="BF30" i="1"/>
  <c r="AH33" i="1"/>
  <c r="P37" i="1"/>
  <c r="AH34" i="1"/>
  <c r="BR27" i="1"/>
  <c r="AH37" i="1"/>
  <c r="AH36" i="1"/>
  <c r="BR29" i="1"/>
  <c r="P36" i="1"/>
  <c r="BL28" i="1"/>
  <c r="AB39" i="1"/>
  <c r="AT34" i="1"/>
  <c r="AN35" i="1"/>
  <c r="AZ32" i="1"/>
  <c r="AT33" i="1"/>
  <c r="AN36" i="1"/>
  <c r="BR32" i="1"/>
  <c r="J43" i="1"/>
  <c r="BL30" i="1"/>
  <c r="J41" i="1"/>
  <c r="BR30" i="1"/>
  <c r="P39" i="1"/>
  <c r="BF31" i="1"/>
  <c r="AT36" i="1"/>
  <c r="BF32" i="1"/>
  <c r="AB41" i="1"/>
  <c r="BF33" i="1"/>
  <c r="J44" i="1"/>
  <c r="BL34" i="1"/>
  <c r="P41" i="1"/>
  <c r="V38" i="1"/>
  <c r="AB38" i="1"/>
  <c r="BL32" i="1"/>
  <c r="P42" i="1"/>
  <c r="AB40" i="1"/>
  <c r="V39" i="1"/>
  <c r="AZ35" i="1"/>
  <c r="BR33" i="1"/>
  <c r="V40" i="1"/>
  <c r="AZ34" i="1"/>
  <c r="AZ36" i="1"/>
  <c r="AT35" i="1"/>
  <c r="BF34" i="1"/>
  <c r="AH38" i="1"/>
  <c r="AN37" i="1"/>
  <c r="J42" i="1"/>
  <c r="V42" i="1"/>
  <c r="AT37" i="1"/>
  <c r="P40" i="1"/>
  <c r="BL33" i="1"/>
  <c r="BR31" i="1"/>
  <c r="V43" i="1"/>
  <c r="AN38" i="1"/>
  <c r="AT38" i="1"/>
  <c r="AH39" i="1"/>
  <c r="BL35" i="1"/>
  <c r="J45" i="1"/>
  <c r="AB43" i="1"/>
  <c r="AZ37" i="1"/>
  <c r="AH40" i="1"/>
  <c r="BR34" i="1"/>
  <c r="BF36" i="1"/>
  <c r="BF35" i="1"/>
  <c r="AB42" i="1"/>
  <c r="AT41" i="1"/>
  <c r="BR35" i="1"/>
  <c r="AN40" i="1"/>
  <c r="P44" i="1"/>
  <c r="P43" i="1"/>
  <c r="V41" i="1"/>
  <c r="BF38" i="1"/>
  <c r="AZ39" i="1"/>
  <c r="J46" i="1"/>
  <c r="AB44" i="1"/>
  <c r="AT40" i="1"/>
  <c r="AN41" i="1"/>
  <c r="AN42" i="1"/>
  <c r="BF37" i="1"/>
  <c r="AZ38" i="1"/>
  <c r="AH41" i="1"/>
  <c r="V44" i="1"/>
  <c r="AT39" i="1"/>
  <c r="J47" i="1"/>
  <c r="BL36" i="1"/>
  <c r="AN39" i="1"/>
  <c r="AH42" i="1"/>
  <c r="AH45" i="1"/>
  <c r="V46" i="1"/>
  <c r="BF41" i="1"/>
  <c r="AZ40" i="1"/>
  <c r="BR38" i="1"/>
  <c r="AN44" i="1"/>
  <c r="AB45" i="1"/>
  <c r="P46" i="1"/>
  <c r="AB48" i="1"/>
  <c r="AH43" i="1"/>
  <c r="AT42" i="1"/>
  <c r="AZ41" i="1"/>
  <c r="P45" i="1"/>
  <c r="BL40" i="1"/>
  <c r="BL37" i="1"/>
  <c r="AN46" i="1"/>
  <c r="BR37" i="1"/>
  <c r="BF40" i="1"/>
  <c r="BL39" i="1"/>
  <c r="BR36" i="1"/>
  <c r="J48" i="1"/>
  <c r="J49" i="1"/>
  <c r="AB46" i="1"/>
  <c r="BF39" i="1"/>
  <c r="BL38" i="1"/>
  <c r="V45" i="1"/>
  <c r="BF42" i="1"/>
  <c r="J50" i="1"/>
  <c r="AZ42" i="1"/>
  <c r="AB47" i="1"/>
  <c r="P48" i="1"/>
  <c r="AH44" i="1"/>
  <c r="V47" i="1"/>
  <c r="BR39" i="1"/>
  <c r="P47" i="1"/>
  <c r="BF43" i="1"/>
  <c r="AT43" i="1"/>
  <c r="AB50" i="1"/>
  <c r="AN43" i="1"/>
  <c r="AT45" i="1"/>
  <c r="P49" i="1"/>
  <c r="BL42" i="1"/>
  <c r="V49" i="1"/>
  <c r="AZ44" i="1"/>
  <c r="AB49" i="1"/>
  <c r="AN45" i="1"/>
  <c r="AT44" i="1"/>
  <c r="BR40" i="1"/>
  <c r="AH47" i="1"/>
  <c r="AZ43" i="1"/>
  <c r="AH46" i="1"/>
  <c r="V48" i="1"/>
  <c r="AN47" i="1"/>
  <c r="V50" i="1"/>
  <c r="BR42" i="1"/>
  <c r="BR43" i="1"/>
  <c r="BL41" i="1"/>
  <c r="AT46" i="1"/>
  <c r="BF44" i="1"/>
  <c r="AT47" i="1"/>
  <c r="BR41" i="1"/>
  <c r="AN48" i="1"/>
  <c r="AZ46" i="1"/>
  <c r="AZ45" i="1"/>
  <c r="AN50" i="1"/>
  <c r="AH48" i="1"/>
  <c r="BL43" i="1"/>
  <c r="BF46" i="1"/>
  <c r="AZ47" i="1"/>
  <c r="AN49" i="1"/>
  <c r="AZ50" i="1"/>
  <c r="BF45" i="1"/>
  <c r="BL44" i="1"/>
  <c r="AZ48" i="1"/>
  <c r="AT48" i="1"/>
  <c r="BR44" i="1"/>
  <c r="BR46" i="1"/>
  <c r="BL45" i="1"/>
  <c r="BL46" i="1"/>
  <c r="BL48" i="1"/>
  <c r="BF47" i="1"/>
  <c r="BR45" i="1"/>
  <c r="AZ49" i="1"/>
  <c r="BL47" i="1"/>
  <c r="BF48" i="1"/>
  <c r="AT49" i="1"/>
  <c r="BR48" i="1"/>
  <c r="BF49" i="1"/>
  <c r="BL49" i="1"/>
  <c r="BR47" i="1"/>
  <c r="BR49" i="1"/>
  <c r="BL50" i="1"/>
  <c r="BR50" i="1"/>
  <c r="BX24" i="1" l="1"/>
  <c r="P50" i="1"/>
  <c r="AH49" i="1"/>
  <c r="AT50" i="1"/>
  <c r="BF50" i="1"/>
  <c r="BX25" i="1" l="1"/>
  <c r="BX28" i="1"/>
  <c r="BX26" i="1" l="1"/>
  <c r="BX27" i="1" l="1"/>
  <c r="AN20" i="1"/>
  <c r="BX29" i="1"/>
  <c r="AH50" i="1"/>
  <c r="BX30" i="1"/>
  <c r="BX31" i="1" l="1"/>
  <c r="BX33" i="1"/>
  <c r="BX34" i="1"/>
  <c r="BX32" i="1"/>
  <c r="BX36" i="1"/>
  <c r="BX38" i="1"/>
  <c r="BX35" i="1"/>
  <c r="BX37" i="1"/>
  <c r="BX39" i="1"/>
  <c r="BX40" i="1"/>
  <c r="BX41" i="1"/>
  <c r="BX43" i="1"/>
  <c r="BX42" i="1"/>
  <c r="BX44" i="1"/>
  <c r="BX45" i="1"/>
  <c r="BX46" i="1"/>
  <c r="BX47" i="1" l="1"/>
  <c r="BX48" i="1" l="1"/>
  <c r="BX49" i="1" l="1"/>
  <c r="BX50" i="1" l="1"/>
  <c r="CP6" i="1" l="1"/>
  <c r="CR6" i="1"/>
  <c r="CR5" i="1" s="1"/>
  <c r="CP3" i="1"/>
  <c r="CL6" i="1"/>
  <c r="CN6" i="1" l="1"/>
  <c r="CL5" i="1"/>
  <c r="CN5" i="1" l="1"/>
</calcChain>
</file>

<file path=xl/sharedStrings.xml><?xml version="1.0" encoding="utf-8"?>
<sst xmlns="http://schemas.openxmlformats.org/spreadsheetml/2006/main" count="59" uniqueCount="42">
  <si>
    <t xml:space="preserve">TOTAL ANNUEL D'HEURES TRAVAILLEES: </t>
  </si>
  <si>
    <t xml:space="preserve">NOMBRE DE SEMAINES SUR LA PERIODE: </t>
  </si>
  <si>
    <t xml:space="preserve">TEMPS PLEIN SUR LA PERIODE: </t>
  </si>
  <si>
    <t>HORAIRE MENSUEL PAYE:</t>
  </si>
  <si>
    <t>CDI Intermittent</t>
  </si>
  <si>
    <t>CDI Annualisé Ufcv</t>
  </si>
  <si>
    <t>CDI Annualisé Mod.b</t>
  </si>
  <si>
    <t>ETP:</t>
  </si>
  <si>
    <t>TOTAL ANNUEL D'HEURES PAYEES</t>
  </si>
  <si>
    <t>CDD Annualisé Ufcv</t>
  </si>
  <si>
    <t>Ctl C</t>
  </si>
  <si>
    <t>Ctl I</t>
  </si>
  <si>
    <t>Alertes</t>
  </si>
  <si>
    <t xml:space="preserve"> Région ou Nom du salarié ou Horaires non renseigné(s) /</t>
  </si>
  <si>
    <t xml:space="preserve"> Vacacances ou Jours fériés manquants /</t>
  </si>
  <si>
    <t xml:space="preserve"> Période non saisie ou erronée /</t>
  </si>
  <si>
    <t xml:space="preserve"> La période d'annualisation n'est pas saisie</t>
  </si>
  <si>
    <t xml:space="preserve"> L'année des jours fériés saisis est erronée /</t>
  </si>
  <si>
    <t>Fin</t>
  </si>
  <si>
    <t>HEURES TRAVAILLEES PLANNIFIEES:</t>
  </si>
  <si>
    <t>Congés par mois travaille</t>
  </si>
  <si>
    <t>C mois 1</t>
  </si>
  <si>
    <t>Etat C</t>
  </si>
  <si>
    <t>Deb C</t>
  </si>
  <si>
    <t>Fin C</t>
  </si>
  <si>
    <t>Deb/fin</t>
  </si>
  <si>
    <t>Deb</t>
  </si>
  <si>
    <t xml:space="preserve"> Congés erreur /</t>
  </si>
  <si>
    <t>ACTIONS COMPLEMENTAIRES</t>
  </si>
  <si>
    <t>INFOS EVENTUELLES SUR CP</t>
  </si>
  <si>
    <t>HEURES TRAVAILLEES PLANNIFIEES FACE A FACE:</t>
  </si>
  <si>
    <t>Planning</t>
  </si>
  <si>
    <t>Horaires en période scolaire :</t>
  </si>
  <si>
    <t>Horaires pendant les vacances :</t>
  </si>
  <si>
    <t>Réunion</t>
  </si>
  <si>
    <t>Atelier</t>
  </si>
  <si>
    <t xml:space="preserve"> </t>
  </si>
  <si>
    <t>H. AT.</t>
  </si>
  <si>
    <t>Debut</t>
  </si>
  <si>
    <t>SAISIE AUTOMATIQUE DES HEURES ATELIER</t>
  </si>
  <si>
    <t>SAISIE AUTOMATIQUE DES HEURES REUNION</t>
  </si>
  <si>
    <t>nouvelles macros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</si>
</sst>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2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sz val="6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9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8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6D07C"/>
        <bgColor indexed="64"/>
      </patternFill>
    </fill>
    <fill>
      <patternFill patternType="solid">
        <fgColor rgb="FF84E8B6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5">
    <xf numFmtId="0" fontId="0" fillId="0" borderId="0" xfId="0"/>
    <xf numFmtId="0" fontId="4" fillId="2" borderId="0" xfId="0" applyFont="1" applyFill="1" applyProtection="1"/>
    <xf numFmtId="0" fontId="4" fillId="2" borderId="0" xfId="0" applyFont="1" applyFill="1" applyBorder="1" applyProtection="1"/>
    <xf numFmtId="0" fontId="4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/>
    <xf numFmtId="0" fontId="6" fillId="2" borderId="0" xfId="0" applyFont="1" applyFill="1" applyProtection="1"/>
    <xf numFmtId="14" fontId="7" fillId="2" borderId="1" xfId="0" applyNumberFormat="1" applyFont="1" applyFill="1" applyBorder="1" applyAlignment="1" applyProtection="1">
      <alignment vertical="center"/>
    </xf>
    <xf numFmtId="0" fontId="7" fillId="2" borderId="2" xfId="0" applyFont="1" applyFill="1" applyBorder="1" applyAlignment="1" applyProtection="1">
      <alignment vertical="center"/>
    </xf>
    <xf numFmtId="0" fontId="7" fillId="2" borderId="3" xfId="0" applyFont="1" applyFill="1" applyBorder="1" applyAlignment="1" applyProtection="1">
      <alignment vertical="center"/>
    </xf>
    <xf numFmtId="0" fontId="7" fillId="2" borderId="2" xfId="0" applyFont="1" applyFill="1" applyBorder="1" applyAlignment="1" applyProtection="1">
      <alignment horizontal="center" vertical="center"/>
    </xf>
    <xf numFmtId="14" fontId="8" fillId="2" borderId="4" xfId="0" applyNumberFormat="1" applyFont="1" applyFill="1" applyBorder="1" applyAlignment="1" applyProtection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  <protection locked="0"/>
    </xf>
    <xf numFmtId="14" fontId="8" fillId="2" borderId="4" xfId="0" applyNumberFormat="1" applyFont="1" applyFill="1" applyBorder="1" applyProtection="1"/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/>
    </xf>
    <xf numFmtId="0" fontId="11" fillId="4" borderId="1" xfId="0" applyFont="1" applyFill="1" applyBorder="1" applyProtection="1"/>
    <xf numFmtId="0" fontId="11" fillId="4" borderId="2" xfId="0" applyFont="1" applyFill="1" applyBorder="1" applyProtection="1"/>
    <xf numFmtId="0" fontId="13" fillId="2" borderId="0" xfId="0" applyFont="1" applyFill="1" applyProtection="1"/>
    <xf numFmtId="0" fontId="12" fillId="2" borderId="0" xfId="0" applyFont="1" applyFill="1" applyProtection="1"/>
    <xf numFmtId="0" fontId="4" fillId="2" borderId="0" xfId="0" applyFont="1" applyFill="1" applyAlignment="1" applyProtection="1">
      <alignment horizontal="right"/>
    </xf>
    <xf numFmtId="0" fontId="4" fillId="2" borderId="0" xfId="0" applyFont="1" applyFill="1" applyBorder="1" applyAlignment="1" applyProtection="1">
      <alignment horizontal="right" vertical="top"/>
    </xf>
    <xf numFmtId="0" fontId="9" fillId="2" borderId="0" xfId="0" applyFont="1" applyFill="1" applyBorder="1" applyAlignment="1" applyProtection="1">
      <alignment vertical="center" wrapText="1"/>
    </xf>
    <xf numFmtId="0" fontId="16" fillId="2" borderId="0" xfId="0" applyFont="1" applyFill="1" applyProtection="1"/>
    <xf numFmtId="0" fontId="17" fillId="5" borderId="4" xfId="0" applyFont="1" applyFill="1" applyBorder="1" applyAlignment="1" applyProtection="1">
      <alignment horizontal="center" vertical="center"/>
    </xf>
    <xf numFmtId="0" fontId="18" fillId="5" borderId="4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right" vertical="top" wrapText="1"/>
    </xf>
    <xf numFmtId="0" fontId="7" fillId="2" borderId="2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top" wrapText="1"/>
    </xf>
    <xf numFmtId="0" fontId="9" fillId="2" borderId="0" xfId="0" applyFont="1" applyFill="1" applyBorder="1" applyAlignment="1" applyProtection="1">
      <alignment vertical="top" wrapText="1"/>
    </xf>
    <xf numFmtId="0" fontId="8" fillId="2" borderId="0" xfId="0" applyFont="1" applyFill="1" applyProtection="1"/>
    <xf numFmtId="0" fontId="8" fillId="2" borderId="0" xfId="0" applyFont="1" applyFill="1" applyAlignment="1" applyProtection="1">
      <alignment horizontal="center"/>
    </xf>
    <xf numFmtId="0" fontId="19" fillId="2" borderId="0" xfId="0" applyFont="1" applyFill="1" applyProtection="1"/>
    <xf numFmtId="0" fontId="8" fillId="2" borderId="0" xfId="0" applyFont="1" applyFill="1" applyAlignment="1" applyProtection="1">
      <alignment horizontal="left"/>
    </xf>
    <xf numFmtId="0" fontId="8" fillId="2" borderId="0" xfId="0" applyFont="1" applyFill="1" applyBorder="1" applyProtection="1"/>
    <xf numFmtId="0" fontId="21" fillId="2" borderId="0" xfId="0" applyFont="1" applyFill="1" applyProtection="1"/>
    <xf numFmtId="0" fontId="22" fillId="2" borderId="0" xfId="0" applyFont="1" applyFill="1" applyProtection="1"/>
    <xf numFmtId="14" fontId="8" fillId="2" borderId="0" xfId="0" applyNumberFormat="1" applyFont="1" applyFill="1" applyProtection="1"/>
    <xf numFmtId="14" fontId="19" fillId="2" borderId="0" xfId="0" applyNumberFormat="1" applyFont="1" applyFill="1" applyProtection="1"/>
    <xf numFmtId="0" fontId="19" fillId="2" borderId="0" xfId="0" applyFont="1" applyFill="1" applyAlignment="1" applyProtection="1">
      <alignment horizontal="left"/>
    </xf>
    <xf numFmtId="14" fontId="4" fillId="2" borderId="0" xfId="0" applyNumberFormat="1" applyFont="1" applyFill="1" applyProtection="1"/>
    <xf numFmtId="0" fontId="9" fillId="2" borderId="0" xfId="0" applyFont="1" applyFill="1" applyAlignment="1" applyProtection="1">
      <alignment horizontal="left"/>
    </xf>
    <xf numFmtId="0" fontId="23" fillId="2" borderId="0" xfId="0" applyFont="1" applyFill="1" applyProtection="1"/>
    <xf numFmtId="0" fontId="24" fillId="2" borderId="0" xfId="0" applyFont="1" applyFill="1" applyProtection="1"/>
    <xf numFmtId="0" fontId="19" fillId="2" borderId="0" xfId="0" applyFont="1" applyFill="1" applyBorder="1" applyAlignment="1" applyProtection="1">
      <alignment horizontal="left" vertical="center"/>
    </xf>
    <xf numFmtId="0" fontId="8" fillId="2" borderId="4" xfId="0" applyNumberFormat="1" applyFont="1" applyFill="1" applyBorder="1" applyAlignment="1" applyProtection="1">
      <alignment horizontal="center" vertical="center"/>
    </xf>
    <xf numFmtId="2" fontId="8" fillId="2" borderId="0" xfId="0" applyNumberFormat="1" applyFont="1" applyFill="1" applyProtection="1"/>
    <xf numFmtId="0" fontId="15" fillId="2" borderId="0" xfId="0" applyFont="1" applyFill="1" applyProtection="1"/>
    <xf numFmtId="0" fontId="4" fillId="2" borderId="0" xfId="0" applyFont="1" applyFill="1" applyBorder="1" applyAlignment="1" applyProtection="1">
      <alignment horizontal="center"/>
    </xf>
    <xf numFmtId="0" fontId="25" fillId="2" borderId="0" xfId="0" applyFont="1" applyFill="1" applyAlignment="1" applyProtection="1">
      <alignment wrapText="1"/>
    </xf>
    <xf numFmtId="0" fontId="4" fillId="7" borderId="11" xfId="0" applyFont="1" applyFill="1" applyBorder="1" applyProtection="1"/>
    <xf numFmtId="0" fontId="4" fillId="7" borderId="12" xfId="0" applyFont="1" applyFill="1" applyBorder="1" applyProtection="1"/>
    <xf numFmtId="0" fontId="4" fillId="7" borderId="12" xfId="0" applyFont="1" applyFill="1" applyBorder="1" applyAlignment="1" applyProtection="1">
      <alignment horizontal="center"/>
    </xf>
    <xf numFmtId="0" fontId="4" fillId="7" borderId="5" xfId="0" applyFont="1" applyFill="1" applyBorder="1" applyProtection="1"/>
    <xf numFmtId="0" fontId="4" fillId="7" borderId="6" xfId="0" applyFont="1" applyFill="1" applyBorder="1" applyProtection="1"/>
    <xf numFmtId="0" fontId="4" fillId="7" borderId="0" xfId="0" applyFont="1" applyFill="1" applyBorder="1" applyProtection="1"/>
    <xf numFmtId="0" fontId="4" fillId="7" borderId="0" xfId="0" applyFont="1" applyFill="1" applyBorder="1" applyAlignment="1" applyProtection="1">
      <alignment horizontal="center"/>
    </xf>
    <xf numFmtId="0" fontId="4" fillId="7" borderId="7" xfId="0" applyFont="1" applyFill="1" applyBorder="1" applyProtection="1"/>
    <xf numFmtId="0" fontId="10" fillId="7" borderId="0" xfId="0" applyFont="1" applyFill="1" applyBorder="1" applyAlignment="1" applyProtection="1">
      <alignment horizontal="left"/>
    </xf>
    <xf numFmtId="0" fontId="10" fillId="7" borderId="7" xfId="0" applyFont="1" applyFill="1" applyBorder="1" applyAlignment="1" applyProtection="1">
      <alignment horizontal="left"/>
    </xf>
    <xf numFmtId="0" fontId="4" fillId="7" borderId="8" xfId="0" applyFont="1" applyFill="1" applyBorder="1" applyProtection="1"/>
    <xf numFmtId="0" fontId="4" fillId="7" borderId="10" xfId="0" applyFont="1" applyFill="1" applyBorder="1" applyProtection="1"/>
    <xf numFmtId="0" fontId="4" fillId="7" borderId="10" xfId="0" applyFont="1" applyFill="1" applyBorder="1" applyAlignment="1" applyProtection="1">
      <alignment horizontal="center"/>
    </xf>
    <xf numFmtId="0" fontId="4" fillId="7" borderId="9" xfId="0" applyFont="1" applyFill="1" applyBorder="1" applyProtection="1"/>
    <xf numFmtId="0" fontId="7" fillId="2" borderId="2" xfId="0" applyFont="1" applyFill="1" applyBorder="1" applyAlignment="1" applyProtection="1">
      <alignment horizontal="center" vertical="center"/>
    </xf>
    <xf numFmtId="0" fontId="23" fillId="2" borderId="0" xfId="0" applyFont="1" applyFill="1" applyAlignment="1" applyProtection="1">
      <alignment horizontal="center"/>
    </xf>
    <xf numFmtId="0" fontId="19" fillId="2" borderId="0" xfId="0" applyFont="1" applyFill="1" applyBorder="1" applyProtection="1"/>
    <xf numFmtId="0" fontId="8" fillId="2" borderId="0" xfId="0" applyFont="1" applyFill="1" applyBorder="1" applyAlignment="1" applyProtection="1"/>
    <xf numFmtId="0" fontId="9" fillId="2" borderId="0" xfId="0" applyFont="1" applyFill="1" applyAlignment="1" applyProtection="1">
      <alignment horizontal="right" vertical="top" wrapText="1"/>
    </xf>
    <xf numFmtId="0" fontId="7" fillId="2" borderId="2" xfId="0" applyFont="1" applyFill="1" applyBorder="1" applyAlignment="1" applyProtection="1">
      <alignment horizontal="center" vertical="center"/>
    </xf>
    <xf numFmtId="0" fontId="11" fillId="4" borderId="12" xfId="0" applyFont="1" applyFill="1" applyBorder="1" applyProtection="1"/>
    <xf numFmtId="2" fontId="11" fillId="4" borderId="12" xfId="0" applyNumberFormat="1" applyFont="1" applyFill="1" applyBorder="1" applyAlignment="1" applyProtection="1">
      <alignment horizontal="center"/>
    </xf>
    <xf numFmtId="2" fontId="28" fillId="4" borderId="2" xfId="0" applyNumberFormat="1" applyFont="1" applyFill="1" applyBorder="1" applyAlignment="1" applyProtection="1">
      <alignment horizontal="center"/>
    </xf>
    <xf numFmtId="2" fontId="28" fillId="4" borderId="1" xfId="0" applyNumberFormat="1" applyFont="1" applyFill="1" applyBorder="1" applyAlignment="1" applyProtection="1">
      <alignment horizontal="center"/>
    </xf>
    <xf numFmtId="164" fontId="27" fillId="5" borderId="1" xfId="0" applyNumberFormat="1" applyFont="1" applyFill="1" applyBorder="1" applyAlignment="1" applyProtection="1">
      <alignment horizontal="center" vertical="center" wrapText="1"/>
    </xf>
    <xf numFmtId="164" fontId="27" fillId="5" borderId="2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wrapText="1"/>
    </xf>
    <xf numFmtId="0" fontId="8" fillId="2" borderId="0" xfId="0" applyFont="1" applyFill="1" applyAlignment="1" applyProtection="1">
      <alignment wrapText="1"/>
    </xf>
    <xf numFmtId="0" fontId="19" fillId="2" borderId="0" xfId="0" applyFont="1" applyFill="1" applyAlignment="1" applyProtection="1">
      <alignment wrapText="1"/>
    </xf>
    <xf numFmtId="0" fontId="23" fillId="2" borderId="0" xfId="0" applyFont="1" applyFill="1" applyAlignment="1" applyProtection="1">
      <alignment wrapText="1"/>
    </xf>
    <xf numFmtId="0" fontId="9" fillId="2" borderId="0" xfId="0" applyFont="1" applyFill="1" applyAlignment="1" applyProtection="1">
      <alignment horizontal="right" vertical="center" wrapText="1"/>
    </xf>
    <xf numFmtId="0" fontId="9" fillId="2" borderId="0" xfId="0" applyFont="1" applyFill="1" applyBorder="1" applyAlignment="1" applyProtection="1">
      <alignment horizontal="right" vertical="center" wrapText="1"/>
    </xf>
    <xf numFmtId="0" fontId="4" fillId="8" borderId="4" xfId="0" applyNumberFormat="1" applyFont="1" applyFill="1" applyBorder="1" applyAlignment="1" applyProtection="1">
      <alignment horizontal="center" vertical="center"/>
      <protection locked="0"/>
    </xf>
    <xf numFmtId="0" fontId="8" fillId="8" borderId="4" xfId="0" applyNumberFormat="1" applyFont="1" applyFill="1" applyBorder="1" applyAlignment="1" applyProtection="1">
      <alignment horizontal="center" vertical="center"/>
      <protection locked="0"/>
    </xf>
    <xf numFmtId="0" fontId="4" fillId="9" borderId="4" xfId="0" applyFont="1" applyFill="1" applyBorder="1" applyAlignment="1" applyProtection="1">
      <alignment horizontal="center" vertical="center" wrapText="1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2" fontId="28" fillId="10" borderId="4" xfId="0" applyNumberFormat="1" applyFont="1" applyFill="1" applyBorder="1" applyAlignment="1" applyProtection="1"/>
    <xf numFmtId="2" fontId="28" fillId="9" borderId="4" xfId="0" applyNumberFormat="1" applyFont="1" applyFill="1" applyBorder="1" applyAlignment="1" applyProtection="1"/>
    <xf numFmtId="0" fontId="4" fillId="2" borderId="0" xfId="0" applyFont="1" applyFill="1" applyBorder="1" applyAlignment="1" applyProtection="1">
      <alignment vertical="center"/>
    </xf>
    <xf numFmtId="0" fontId="9" fillId="2" borderId="0" xfId="0" applyFont="1" applyFill="1" applyAlignment="1" applyProtection="1">
      <alignment vertical="center" wrapText="1"/>
    </xf>
    <xf numFmtId="0" fontId="9" fillId="2" borderId="0" xfId="0" applyFont="1" applyFill="1" applyBorder="1" applyAlignment="1" applyProtection="1">
      <alignment horizontal="right" vertical="top" wrapText="1"/>
    </xf>
    <xf numFmtId="0" fontId="4" fillId="11" borderId="11" xfId="0" applyFont="1" applyFill="1" applyBorder="1" applyProtection="1"/>
    <xf numFmtId="0" fontId="4" fillId="11" borderId="12" xfId="0" applyFont="1" applyFill="1" applyBorder="1" applyProtection="1"/>
    <xf numFmtId="0" fontId="4" fillId="11" borderId="12" xfId="0" applyFont="1" applyFill="1" applyBorder="1" applyAlignment="1" applyProtection="1">
      <alignment horizontal="center"/>
    </xf>
    <xf numFmtId="0" fontId="4" fillId="11" borderId="5" xfId="0" applyFont="1" applyFill="1" applyBorder="1" applyProtection="1"/>
    <xf numFmtId="0" fontId="4" fillId="11" borderId="6" xfId="0" applyFont="1" applyFill="1" applyBorder="1" applyProtection="1"/>
    <xf numFmtId="0" fontId="4" fillId="11" borderId="0" xfId="0" applyFont="1" applyFill="1" applyBorder="1" applyProtection="1"/>
    <xf numFmtId="0" fontId="4" fillId="11" borderId="0" xfId="0" applyFont="1" applyFill="1" applyBorder="1" applyAlignment="1" applyProtection="1">
      <alignment horizontal="center"/>
    </xf>
    <xf numFmtId="0" fontId="4" fillId="11" borderId="7" xfId="0" applyFont="1" applyFill="1" applyBorder="1" applyProtection="1"/>
    <xf numFmtId="0" fontId="10" fillId="11" borderId="0" xfId="0" applyFont="1" applyFill="1" applyBorder="1" applyAlignment="1" applyProtection="1">
      <alignment horizontal="left"/>
    </xf>
    <xf numFmtId="0" fontId="10" fillId="11" borderId="7" xfId="0" applyFont="1" applyFill="1" applyBorder="1" applyAlignment="1" applyProtection="1">
      <alignment horizontal="left"/>
    </xf>
    <xf numFmtId="0" fontId="4" fillId="11" borderId="8" xfId="0" applyFont="1" applyFill="1" applyBorder="1" applyProtection="1"/>
    <xf numFmtId="0" fontId="4" fillId="11" borderId="10" xfId="0" applyFont="1" applyFill="1" applyBorder="1" applyProtection="1"/>
    <xf numFmtId="0" fontId="4" fillId="11" borderId="10" xfId="0" applyFont="1" applyFill="1" applyBorder="1" applyAlignment="1" applyProtection="1">
      <alignment horizontal="center"/>
    </xf>
    <xf numFmtId="0" fontId="4" fillId="11" borderId="9" xfId="0" applyFont="1" applyFill="1" applyBorder="1" applyProtection="1"/>
    <xf numFmtId="164" fontId="27" fillId="5" borderId="1" xfId="0" applyNumberFormat="1" applyFont="1" applyFill="1" applyBorder="1" applyAlignment="1" applyProtection="1">
      <alignment horizontal="center" vertical="center"/>
    </xf>
    <xf numFmtId="164" fontId="27" fillId="5" borderId="2" xfId="0" applyNumberFormat="1" applyFont="1" applyFill="1" applyBorder="1" applyAlignment="1" applyProtection="1">
      <alignment horizontal="center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14" fontId="7" fillId="2" borderId="2" xfId="0" applyNumberFormat="1" applyFont="1" applyFill="1" applyBorder="1" applyAlignment="1" applyProtection="1">
      <alignment horizontal="center" vertical="center"/>
    </xf>
    <xf numFmtId="14" fontId="7" fillId="2" borderId="3" xfId="0" applyNumberFormat="1" applyFont="1" applyFill="1" applyBorder="1" applyAlignment="1" applyProtection="1">
      <alignment horizontal="center" vertical="center"/>
    </xf>
    <xf numFmtId="0" fontId="26" fillId="5" borderId="1" xfId="0" applyFont="1" applyFill="1" applyBorder="1" applyAlignment="1" applyProtection="1">
      <alignment horizontal="center" vertical="center"/>
    </xf>
    <xf numFmtId="0" fontId="26" fillId="5" borderId="2" xfId="0" applyFont="1" applyFill="1" applyBorder="1" applyAlignment="1" applyProtection="1">
      <alignment horizontal="center" vertical="center"/>
    </xf>
    <xf numFmtId="0" fontId="26" fillId="5" borderId="3" xfId="0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</xf>
    <xf numFmtId="0" fontId="20" fillId="2" borderId="3" xfId="0" applyFont="1" applyFill="1" applyBorder="1" applyAlignment="1" applyProtection="1">
      <alignment horizontal="center"/>
    </xf>
    <xf numFmtId="0" fontId="9" fillId="2" borderId="0" xfId="0" applyFont="1" applyFill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14" fontId="9" fillId="2" borderId="0" xfId="0" applyNumberFormat="1" applyFont="1" applyFill="1" applyBorder="1" applyAlignment="1" applyProtection="1">
      <alignment horizontal="center" vertical="top"/>
    </xf>
    <xf numFmtId="0" fontId="9" fillId="2" borderId="0" xfId="0" applyFont="1" applyFill="1" applyBorder="1" applyAlignment="1" applyProtection="1">
      <alignment horizontal="left" vertical="top" wrapText="1"/>
      <protection locked="0"/>
    </xf>
    <xf numFmtId="0" fontId="14" fillId="2" borderId="12" xfId="0" applyFont="1" applyFill="1" applyBorder="1" applyAlignment="1" applyProtection="1">
      <alignment horizontal="left"/>
    </xf>
    <xf numFmtId="0" fontId="14" fillId="2" borderId="12" xfId="0" applyFont="1" applyFill="1" applyBorder="1" applyAlignment="1" applyProtection="1">
      <alignment horizontal="right"/>
    </xf>
    <xf numFmtId="2" fontId="11" fillId="4" borderId="1" xfId="0" applyNumberFormat="1" applyFont="1" applyFill="1" applyBorder="1" applyAlignment="1" applyProtection="1">
      <alignment horizontal="center"/>
    </xf>
    <xf numFmtId="2" fontId="11" fillId="4" borderId="3" xfId="0" applyNumberFormat="1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left" vertical="top"/>
      <protection locked="0"/>
    </xf>
    <xf numFmtId="0" fontId="3" fillId="6" borderId="1" xfId="0" applyFont="1" applyFill="1" applyBorder="1" applyAlignment="1" applyProtection="1">
      <alignment horizontal="center"/>
    </xf>
    <xf numFmtId="0" fontId="3" fillId="6" borderId="2" xfId="0" applyFont="1" applyFill="1" applyBorder="1" applyAlignment="1" applyProtection="1">
      <alignment horizontal="center"/>
    </xf>
    <xf numFmtId="0" fontId="3" fillId="6" borderId="3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9" fillId="2" borderId="0" xfId="0" applyFont="1" applyFill="1" applyProtection="1"/>
  </cellXfs>
  <cellStyles count="2">
    <cellStyle name="Normal" xfId="0" builtinId="0"/>
    <cellStyle name="Normal 2" xfId="1"/>
  </cellStyles>
  <dxfs count="152"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6" tint="0.39994506668294322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8D0BC"/>
      <color rgb="FF26D07C"/>
      <color rgb="FF84E8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124767</xdr:colOff>
      <xdr:row>37</xdr:row>
      <xdr:rowOff>92864</xdr:rowOff>
    </xdr:from>
    <xdr:to>
      <xdr:col>84</xdr:col>
      <xdr:colOff>1467</xdr:colOff>
      <xdr:row>38</xdr:row>
      <xdr:rowOff>135727</xdr:rowOff>
    </xdr:to>
    <xdr:sp macro="[0]!JourSemai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926367" y="5950739"/>
          <a:ext cx="3420000" cy="204788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Saisir nombre d'heures sur un jour</a:t>
          </a:r>
        </a:p>
      </xdr:txBody>
    </xdr:sp>
    <xdr:clientData/>
  </xdr:twoCellAnchor>
  <xdr:twoCellAnchor>
    <xdr:from>
      <xdr:col>79</xdr:col>
      <xdr:colOff>130806</xdr:colOff>
      <xdr:row>39</xdr:row>
      <xdr:rowOff>54761</xdr:rowOff>
    </xdr:from>
    <xdr:to>
      <xdr:col>84</xdr:col>
      <xdr:colOff>7506</xdr:colOff>
      <xdr:row>40</xdr:row>
      <xdr:rowOff>102387</xdr:rowOff>
    </xdr:to>
    <xdr:sp macro="[0]!JourVacanc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2932406" y="6236486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Saisir nombre d'heures les jours de vacances scolaires</a:t>
          </a:r>
        </a:p>
      </xdr:txBody>
    </xdr:sp>
    <xdr:clientData/>
  </xdr:twoCellAnchor>
  <xdr:twoCellAnchor>
    <xdr:from>
      <xdr:col>79</xdr:col>
      <xdr:colOff>128428</xdr:colOff>
      <xdr:row>41</xdr:row>
      <xdr:rowOff>16658</xdr:rowOff>
    </xdr:from>
    <xdr:to>
      <xdr:col>84</xdr:col>
      <xdr:colOff>5128</xdr:colOff>
      <xdr:row>42</xdr:row>
      <xdr:rowOff>64284</xdr:rowOff>
    </xdr:to>
    <xdr:sp macro="[0]!Rese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2930028" y="6522233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Réinitialiser le planning complet</a:t>
          </a:r>
        </a:p>
      </xdr:txBody>
    </xdr:sp>
    <xdr:clientData/>
  </xdr:twoCellAnchor>
  <xdr:twoCellAnchor>
    <xdr:from>
      <xdr:col>79</xdr:col>
      <xdr:colOff>127489</xdr:colOff>
      <xdr:row>43</xdr:row>
      <xdr:rowOff>2367</xdr:rowOff>
    </xdr:from>
    <xdr:to>
      <xdr:col>84</xdr:col>
      <xdr:colOff>4189</xdr:colOff>
      <xdr:row>44</xdr:row>
      <xdr:rowOff>49993</xdr:rowOff>
    </xdr:to>
    <xdr:sp macro="[0]!ResetPartiel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2929089" y="6831792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Réinitialiser le planning hors période du cycle</a:t>
          </a:r>
        </a:p>
      </xdr:txBody>
    </xdr:sp>
    <xdr:clientData/>
  </xdr:twoCellAnchor>
  <xdr:twoCellAnchor>
    <xdr:from>
      <xdr:col>79</xdr:col>
      <xdr:colOff>124767</xdr:colOff>
      <xdr:row>48</xdr:row>
      <xdr:rowOff>92864</xdr:rowOff>
    </xdr:from>
    <xdr:to>
      <xdr:col>84</xdr:col>
      <xdr:colOff>1467</xdr:colOff>
      <xdr:row>49</xdr:row>
      <xdr:rowOff>135727</xdr:rowOff>
    </xdr:to>
    <xdr:sp macro="[0]!JourSemaine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9908545" y="6414642"/>
          <a:ext cx="3602033" cy="20514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Saisir nombre d'heures sur un jour</a:t>
          </a:r>
        </a:p>
      </xdr:txBody>
    </xdr:sp>
    <xdr:clientData/>
  </xdr:twoCellAnchor>
  <xdr:twoCellAnchor>
    <xdr:from>
      <xdr:col>79</xdr:col>
      <xdr:colOff>130806</xdr:colOff>
      <xdr:row>50</xdr:row>
      <xdr:rowOff>54761</xdr:rowOff>
    </xdr:from>
    <xdr:to>
      <xdr:col>84</xdr:col>
      <xdr:colOff>7506</xdr:colOff>
      <xdr:row>51</xdr:row>
      <xdr:rowOff>102387</xdr:rowOff>
    </xdr:to>
    <xdr:sp macro="[0]!JourVacances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9914584" y="6701094"/>
          <a:ext cx="3602033" cy="209904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Saisir nombre d'heures les jours de vacances scolaires</a:t>
          </a:r>
        </a:p>
      </xdr:txBody>
    </xdr:sp>
    <xdr:clientData/>
  </xdr:twoCellAnchor>
  <xdr:twoCellAnchor>
    <xdr:from>
      <xdr:col>79</xdr:col>
      <xdr:colOff>128428</xdr:colOff>
      <xdr:row>52</xdr:row>
      <xdr:rowOff>16658</xdr:rowOff>
    </xdr:from>
    <xdr:to>
      <xdr:col>84</xdr:col>
      <xdr:colOff>5128</xdr:colOff>
      <xdr:row>53</xdr:row>
      <xdr:rowOff>64284</xdr:rowOff>
    </xdr:to>
    <xdr:sp macro="[0]!Reset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9912206" y="6994602"/>
          <a:ext cx="3602033" cy="209904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Réinitialiser le planning complet</a:t>
          </a:r>
        </a:p>
      </xdr:txBody>
    </xdr:sp>
    <xdr:clientData/>
  </xdr:twoCellAnchor>
  <xdr:twoCellAnchor>
    <xdr:from>
      <xdr:col>79</xdr:col>
      <xdr:colOff>127489</xdr:colOff>
      <xdr:row>54</xdr:row>
      <xdr:rowOff>2367</xdr:rowOff>
    </xdr:from>
    <xdr:to>
      <xdr:col>84</xdr:col>
      <xdr:colOff>4189</xdr:colOff>
      <xdr:row>55</xdr:row>
      <xdr:rowOff>49993</xdr:rowOff>
    </xdr:to>
    <xdr:sp macro="[0]!ResetPartiel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9911267" y="7304867"/>
          <a:ext cx="3602033" cy="209904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Réinitialiser le planning hors période du cycle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80</xdr:col>
          <xdr:colOff>28575</xdr:colOff>
          <xdr:row>21</xdr:row>
          <xdr:rowOff>133350</xdr:rowOff>
        </xdr:from>
        <xdr:to>
          <xdr:col>80</xdr:col>
          <xdr:colOff>1276350</xdr:colOff>
          <xdr:row>24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atelier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80</xdr:col>
          <xdr:colOff>58511</xdr:colOff>
          <xdr:row>25</xdr:row>
          <xdr:rowOff>83004</xdr:rowOff>
        </xdr:from>
        <xdr:to>
          <xdr:col>80</xdr:col>
          <xdr:colOff>1311729</xdr:colOff>
          <xdr:row>28</xdr:row>
          <xdr:rowOff>44904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reunion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ET169"/>
  <sheetViews>
    <sheetView tabSelected="1" topLeftCell="Z14" zoomScale="70" zoomScaleNormal="70" workbookViewId="0">
      <selection activeCell="CC30" sqref="CC30"/>
    </sheetView>
  </sheetViews>
  <sheetFormatPr defaultColWidth="11.42578125" defaultRowHeight="12.75" x14ac:dyDescent="0.2"/>
  <cols>
    <col min="1" max="2" width="3.28515625" style="1" customWidth="1"/>
    <col min="3" max="3" width="0.140625" style="1" customWidth="1"/>
    <col min="4" max="4" width="2.7109375" style="1" customWidth="1"/>
    <col min="5" max="6" width="6.7109375" style="1" customWidth="1"/>
    <col min="7" max="7" width="3.28515625" style="1" bestFit="1" customWidth="1"/>
    <col min="8" max="8" width="3.28515625" style="1" customWidth="1"/>
    <col min="9" max="9" width="0.140625" style="1" customWidth="1"/>
    <col min="10" max="10" width="2.7109375" style="1" customWidth="1"/>
    <col min="11" max="11" width="7.42578125" style="1" customWidth="1"/>
    <col min="12" max="12" width="6.5703125" style="1" customWidth="1"/>
    <col min="13" max="14" width="3.28515625" style="1" customWidth="1"/>
    <col min="15" max="15" width="0.140625" style="1" customWidth="1"/>
    <col min="16" max="16" width="1.5703125" style="1" customWidth="1"/>
    <col min="17" max="17" width="7.5703125" style="1" customWidth="1"/>
    <col min="18" max="18" width="6.5703125" style="1" customWidth="1"/>
    <col min="19" max="20" width="3.28515625" style="1" customWidth="1"/>
    <col min="21" max="21" width="0.140625" style="1" customWidth="1"/>
    <col min="22" max="22" width="1.5703125" style="1" customWidth="1"/>
    <col min="23" max="23" width="7.140625" style="1" customWidth="1"/>
    <col min="24" max="24" width="6.5703125" style="1" customWidth="1"/>
    <col min="25" max="26" width="3.42578125" style="1" customWidth="1"/>
    <col min="27" max="27" width="0.140625" style="1" customWidth="1"/>
    <col min="28" max="28" width="1.5703125" style="1" customWidth="1"/>
    <col min="29" max="29" width="7.42578125" style="1" customWidth="1"/>
    <col min="30" max="30" width="6.5703125" style="1" customWidth="1"/>
    <col min="31" max="32" width="3.28515625" style="1" customWidth="1"/>
    <col min="33" max="33" width="0.140625" style="1" customWidth="1"/>
    <col min="34" max="34" width="1.5703125" style="1" customWidth="1"/>
    <col min="35" max="35" width="6.85546875" style="1" customWidth="1"/>
    <col min="36" max="36" width="6.5703125" style="1" customWidth="1"/>
    <col min="37" max="38" width="3.42578125" style="1" customWidth="1"/>
    <col min="39" max="39" width="0.140625" style="1" customWidth="1"/>
    <col min="40" max="40" width="1.5703125" style="1" customWidth="1"/>
    <col min="41" max="41" width="7.28515625" style="1" customWidth="1"/>
    <col min="42" max="42" width="6.5703125" style="1" customWidth="1"/>
    <col min="43" max="44" width="3.42578125" style="1" customWidth="1"/>
    <col min="45" max="45" width="0.140625" style="1" customWidth="1"/>
    <col min="46" max="46" width="1.5703125" style="1" customWidth="1"/>
    <col min="47" max="47" width="7.140625" style="1" customWidth="1"/>
    <col min="48" max="48" width="6.5703125" style="1" customWidth="1"/>
    <col min="49" max="50" width="3.42578125" style="1" customWidth="1"/>
    <col min="51" max="51" width="0.140625" style="1" customWidth="1"/>
    <col min="52" max="52" width="1.5703125" style="1" customWidth="1"/>
    <col min="53" max="53" width="7.140625" style="1" customWidth="1"/>
    <col min="54" max="54" width="6.5703125" style="1" customWidth="1"/>
    <col min="55" max="56" width="3.42578125" style="1" customWidth="1"/>
    <col min="57" max="57" width="0.140625" style="1" customWidth="1"/>
    <col min="58" max="58" width="1.5703125" style="1" customWidth="1"/>
    <col min="59" max="59" width="7.140625" style="1" customWidth="1"/>
    <col min="60" max="60" width="6.5703125" style="1" customWidth="1"/>
    <col min="61" max="62" width="3.28515625" style="1" customWidth="1"/>
    <col min="63" max="63" width="11.28515625" style="1" hidden="1" customWidth="1"/>
    <col min="64" max="64" width="1.7109375" style="1" customWidth="1"/>
    <col min="65" max="65" width="7.42578125" style="1" customWidth="1"/>
    <col min="66" max="66" width="6.5703125" style="1" customWidth="1"/>
    <col min="67" max="68" width="3.42578125" style="1" customWidth="1"/>
    <col min="69" max="69" width="0.140625" style="1" customWidth="1"/>
    <col min="70" max="70" width="1.5703125" style="1" customWidth="1"/>
    <col min="71" max="71" width="7.42578125" style="1" customWidth="1"/>
    <col min="72" max="72" width="6.5703125" style="1" customWidth="1"/>
    <col min="73" max="74" width="3.42578125" style="1" customWidth="1"/>
    <col min="75" max="75" width="0.140625" style="1" customWidth="1"/>
    <col min="76" max="76" width="1.5703125" style="1" customWidth="1"/>
    <col min="77" max="77" width="7.5703125" style="1" customWidth="1"/>
    <col min="78" max="78" width="6.5703125" style="1" customWidth="1"/>
    <col min="79" max="79" width="0.5703125" style="1" customWidth="1"/>
    <col min="80" max="80" width="4.42578125" style="1" customWidth="1"/>
    <col min="81" max="81" width="21.140625" style="1" customWidth="1"/>
    <col min="82" max="82" width="12.85546875" style="1" customWidth="1"/>
    <col min="83" max="83" width="3.42578125" style="3" customWidth="1"/>
    <col min="84" max="84" width="11.42578125" style="1" customWidth="1"/>
    <col min="85" max="85" width="1.5703125" style="1" customWidth="1"/>
    <col min="86" max="86" width="0.42578125" style="1" customWidth="1"/>
    <col min="87" max="87" width="4.42578125" style="30" customWidth="1"/>
    <col min="88" max="88" width="25.5703125" style="32" customWidth="1"/>
    <col min="89" max="89" width="51.28515625" style="30" bestFit="1" customWidth="1"/>
    <col min="90" max="90" width="21" style="30" customWidth="1"/>
    <col min="91" max="91" width="35.5703125" style="30" customWidth="1"/>
    <col min="92" max="92" width="9" style="30" customWidth="1"/>
    <col min="93" max="93" width="33.5703125" style="30" customWidth="1"/>
    <col min="94" max="94" width="11.5703125" style="30" customWidth="1"/>
    <col min="95" max="95" width="36.42578125" style="30" customWidth="1"/>
    <col min="96" max="96" width="14.5703125" style="30" customWidth="1"/>
    <col min="97" max="97" width="18" style="30" customWidth="1"/>
    <col min="98" max="98" width="4.42578125" style="42" customWidth="1"/>
    <col min="99" max="99" width="3.5703125" style="42" customWidth="1"/>
    <col min="100" max="109" width="11.42578125" style="42"/>
    <col min="110" max="16384" width="11.42578125" style="1"/>
  </cols>
  <sheetData>
    <row r="1" spans="1:109" s="23" customFormat="1" ht="18.75" customHeight="1" x14ac:dyDescent="0.35">
      <c r="A1" s="116" t="s">
        <v>31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8"/>
      <c r="CB1" s="32"/>
      <c r="CC1" s="32"/>
      <c r="CD1" s="32"/>
      <c r="CE1" s="32"/>
      <c r="CF1" s="32"/>
      <c r="CG1" s="32"/>
      <c r="CI1" s="35"/>
      <c r="CJ1" s="36"/>
      <c r="CK1" s="30" t="s">
        <v>9</v>
      </c>
      <c r="CL1" s="30" t="str">
        <f>CK1&amp;" V"</f>
        <v>CDD Annualisé Ufcv V</v>
      </c>
      <c r="CM1" s="30" t="s">
        <v>5</v>
      </c>
      <c r="CN1" s="30" t="str">
        <f>CM1&amp;" V"</f>
        <v>CDI Annualisé Ufcv V</v>
      </c>
      <c r="CO1" s="30" t="s">
        <v>4</v>
      </c>
      <c r="CP1" s="30" t="str">
        <f>CO1&amp;" V"</f>
        <v>CDI Intermittent V</v>
      </c>
      <c r="CQ1" s="30" t="s">
        <v>6</v>
      </c>
      <c r="CR1" s="30" t="str">
        <f>CQ1&amp;" V"</f>
        <v>CDI Annualisé Mod.b V</v>
      </c>
      <c r="CS1" s="30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</row>
    <row r="2" spans="1:109" ht="24" customHeight="1" x14ac:dyDescent="0.2">
      <c r="BR2" s="134"/>
      <c r="BS2" s="134"/>
      <c r="BT2" s="134"/>
      <c r="BU2" s="134"/>
      <c r="BV2" s="133"/>
      <c r="BW2" s="133"/>
      <c r="BX2" s="133"/>
      <c r="BY2" s="133"/>
      <c r="BZ2" s="133"/>
      <c r="CB2" s="32"/>
      <c r="CC2" s="32"/>
      <c r="CD2" s="32"/>
      <c r="CE2" s="32"/>
      <c r="CF2" s="32"/>
      <c r="CG2" s="32"/>
      <c r="CK2" s="44" t="s">
        <v>0</v>
      </c>
      <c r="CL2" s="44">
        <f>SUM(A52:BZ52)+Y57+Y58</f>
        <v>0</v>
      </c>
      <c r="CM2" s="30" t="s">
        <v>0</v>
      </c>
      <c r="CN2" s="44">
        <f>SUM(A52:BZ52)+Y57+Y58</f>
        <v>0</v>
      </c>
      <c r="CO2" s="44" t="s">
        <v>0</v>
      </c>
      <c r="CP2" s="44">
        <f>SUM(A52:BZ52)+Y57+Y58</f>
        <v>0</v>
      </c>
      <c r="CQ2" s="44" t="s">
        <v>0</v>
      </c>
      <c r="CR2" s="44">
        <f>SUM(A52:BZ52)+Y57+Y58</f>
        <v>0</v>
      </c>
    </row>
    <row r="3" spans="1:109" ht="21" customHeight="1" x14ac:dyDescent="0.2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B3" s="32"/>
      <c r="CC3" s="32"/>
      <c r="CD3" s="32"/>
      <c r="CE3" s="32"/>
      <c r="CF3" s="32"/>
      <c r="CG3" s="32"/>
      <c r="CK3" s="44" t="s">
        <v>1</v>
      </c>
      <c r="CL3" s="44">
        <f>IF(OR(BU5&gt;(BU5+365),BU7&lt;=BU5,BU5="",BU7="",BU5&lt;BU5,BU7&gt;(BU5+365+30))=TRUE,"ERREUR PERIODE",IF(IF(BU5="",ROUND((BU7-BU5+1)/7,2))&lt;0,"ERREUR PERIODE",IF(BU5="",0,ROUND((BU7-BU5+1)/7,2))))</f>
        <v>52.14</v>
      </c>
      <c r="CM3" s="30" t="s">
        <v>1</v>
      </c>
      <c r="CN3" s="30">
        <f>CL3</f>
        <v>52.14</v>
      </c>
      <c r="CO3" s="30" t="s">
        <v>8</v>
      </c>
      <c r="CP3" s="44">
        <f>+CP2</f>
        <v>0</v>
      </c>
      <c r="CQ3" s="44" t="s">
        <v>1</v>
      </c>
      <c r="CR3" s="30">
        <f>IF(OR(BU5&gt;(BU5+365),BU7&lt;=BU5,BU5="",BU7="",BU5&lt;BU5,BU7&gt;(BU5+365+30))=TRUE,"ERREUR PERIODE",IF(IF(BU5="",ROUND((BU7-BU5+1)/7,2))&lt;0,"ERREUR PERIODE",IF(BU5="",0,ROUND((BU7-BU5+1)/7,2))))</f>
        <v>52.14</v>
      </c>
    </row>
    <row r="4" spans="1:109" ht="12.75" customHeight="1" x14ac:dyDescent="0.2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B4" s="32"/>
      <c r="CC4" s="32"/>
      <c r="CD4" s="32"/>
      <c r="CE4" s="32"/>
      <c r="CF4" s="32"/>
      <c r="CG4" s="32"/>
      <c r="CK4" s="44" t="s">
        <v>2</v>
      </c>
      <c r="CL4" s="44">
        <f>IF(CL3="ERREUR PERIODE","ERREUR PERIODE",ROUNDDOWN(IF(BU9&lt;&gt;"",BU9,"1561")*MIN(CL3,52)/52,0))</f>
        <v>1561</v>
      </c>
      <c r="CM4" s="30" t="s">
        <v>2</v>
      </c>
      <c r="CN4" s="30">
        <f>CL4</f>
        <v>1561</v>
      </c>
      <c r="CO4" s="44"/>
      <c r="CP4" s="44"/>
      <c r="CQ4" s="44" t="s">
        <v>2</v>
      </c>
      <c r="CR4" s="30">
        <v>770</v>
      </c>
    </row>
    <row r="5" spans="1:109" ht="13.5" customHeight="1" x14ac:dyDescent="0.2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  <c r="BR5" s="90"/>
      <c r="BS5" s="90"/>
      <c r="BT5" s="90" t="s">
        <v>38</v>
      </c>
      <c r="BU5" s="131">
        <v>45536</v>
      </c>
      <c r="BV5" s="131"/>
      <c r="BW5" s="131"/>
      <c r="BX5" s="131"/>
      <c r="BY5" s="131"/>
      <c r="BZ5" s="90"/>
      <c r="CB5" s="32"/>
      <c r="CC5" s="32"/>
      <c r="CD5" s="32"/>
      <c r="CE5" s="32"/>
      <c r="CF5" s="32"/>
      <c r="CG5" s="32"/>
      <c r="CI5" s="37">
        <f>+BU5</f>
        <v>45536</v>
      </c>
      <c r="CJ5" s="47"/>
      <c r="CK5" s="44" t="s">
        <v>3</v>
      </c>
      <c r="CL5" s="44">
        <f>IF(CL4=0,"",IF(CL3="ERREUR PERIODE","ERREUR PERIODE",CL6*151.67))</f>
        <v>0</v>
      </c>
      <c r="CM5" s="30" t="s">
        <v>3</v>
      </c>
      <c r="CN5" s="30">
        <f>CL5</f>
        <v>0</v>
      </c>
      <c r="CP5" s="44"/>
      <c r="CQ5" s="44" t="s">
        <v>3</v>
      </c>
      <c r="CR5" s="44" t="e">
        <f>IF(CR4=0,"",IF(CR3="ERREUR PERIODE","ERREUR PERIODE",CR6*151.67))</f>
        <v>#REF!</v>
      </c>
    </row>
    <row r="6" spans="1:109" ht="12.75" customHeight="1" x14ac:dyDescent="0.35">
      <c r="A6" s="18"/>
      <c r="B6" s="19"/>
      <c r="C6" s="5"/>
      <c r="D6" s="5"/>
      <c r="E6" s="5"/>
      <c r="F6" s="5"/>
      <c r="G6" s="5"/>
      <c r="H6" s="5"/>
      <c r="I6" s="5"/>
      <c r="J6" s="5"/>
      <c r="K6" s="5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20"/>
      <c r="AX6" s="20"/>
      <c r="AY6" s="20"/>
      <c r="AZ6" s="26"/>
      <c r="BA6" s="68"/>
      <c r="BB6" s="28"/>
      <c r="BC6" s="21"/>
      <c r="BD6" s="21"/>
      <c r="BE6" s="21"/>
      <c r="BF6" s="21"/>
      <c r="BG6" s="21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B6" s="32"/>
      <c r="CC6" s="32"/>
      <c r="CD6" s="32"/>
      <c r="CE6" s="32"/>
      <c r="CF6" s="32"/>
      <c r="CG6" s="32"/>
      <c r="CK6" s="33" t="s">
        <v>7</v>
      </c>
      <c r="CL6" s="33">
        <f>IF(CL4=0,"",IF(CL3="ERREUR PERIODE","ERREUR PERIODE",ROUND(CL2/CL4,4)))</f>
        <v>0</v>
      </c>
      <c r="CM6" s="30" t="s">
        <v>7</v>
      </c>
      <c r="CN6" s="30">
        <f>CL6</f>
        <v>0</v>
      </c>
      <c r="CO6" s="33" t="s">
        <v>7</v>
      </c>
      <c r="CP6" s="33">
        <f>CP2/(151.67*12)</f>
        <v>0</v>
      </c>
      <c r="CQ6" s="33" t="s">
        <v>7</v>
      </c>
      <c r="CR6" s="30" t="e">
        <f>CR2/IF(AND(BU9&lt;785,BU9&lt;&gt;""),BU9,VLOOKUP(CQ1,#REF!,2,FALSE))</f>
        <v>#REF!</v>
      </c>
    </row>
    <row r="7" spans="1:109" ht="12.75" customHeight="1" x14ac:dyDescent="0.2">
      <c r="A7" s="119" t="s">
        <v>32</v>
      </c>
      <c r="B7" s="119"/>
      <c r="C7" s="119"/>
      <c r="D7" s="119"/>
      <c r="E7" s="119"/>
      <c r="F7" s="120"/>
      <c r="G7" s="122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4"/>
      <c r="Z7" s="120" t="s">
        <v>33</v>
      </c>
      <c r="AA7" s="120"/>
      <c r="AB7" s="120"/>
      <c r="AC7" s="120"/>
      <c r="AD7" s="121"/>
      <c r="AE7" s="122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4"/>
      <c r="AY7" s="29"/>
      <c r="AZ7" s="29"/>
      <c r="BA7" s="29"/>
      <c r="BB7" s="29"/>
      <c r="BC7" s="29"/>
      <c r="BD7" s="29"/>
      <c r="BE7" s="29"/>
      <c r="BF7" s="29"/>
      <c r="BG7" s="29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 t="s">
        <v>18</v>
      </c>
      <c r="BU7" s="131">
        <v>45900</v>
      </c>
      <c r="BV7" s="131"/>
      <c r="BW7" s="131"/>
      <c r="BX7" s="131"/>
      <c r="BY7" s="131"/>
      <c r="BZ7" s="90"/>
      <c r="CB7" s="32"/>
      <c r="CC7" s="32"/>
      <c r="CD7" s="32"/>
      <c r="CE7" s="32"/>
      <c r="CF7" s="32"/>
      <c r="CG7" s="32"/>
      <c r="CI7" s="37">
        <f>+BU7</f>
        <v>45900</v>
      </c>
      <c r="CJ7" s="38">
        <f>IF(+A16="","",A16)</f>
        <v>45536</v>
      </c>
      <c r="CK7" s="30" t="s">
        <v>30</v>
      </c>
      <c r="CL7" s="46">
        <f>F51+L51+R51+X51+AD51+AJ51+AP51+AV51+BB51+BH51+BN51+BT51+BZ51+Y57</f>
        <v>0</v>
      </c>
      <c r="CM7" s="30" t="s">
        <v>19</v>
      </c>
      <c r="CN7" s="46">
        <f>F51+L51+R51+X51+AD51+AJ51+AP51+AV51+BB51+BH51+BN51+BT51+BZ51</f>
        <v>0</v>
      </c>
      <c r="CO7" s="30" t="s">
        <v>19</v>
      </c>
      <c r="CP7" s="30">
        <f>SUM(A51:BY51)</f>
        <v>0</v>
      </c>
      <c r="CQ7" s="30" t="s">
        <v>19</v>
      </c>
      <c r="CR7" s="30">
        <f>SUM(A51:BY51)</f>
        <v>0</v>
      </c>
    </row>
    <row r="8" spans="1:109" ht="12.75" customHeight="1" x14ac:dyDescent="0.2">
      <c r="A8" s="119"/>
      <c r="B8" s="119"/>
      <c r="C8" s="119"/>
      <c r="D8" s="119"/>
      <c r="E8" s="119"/>
      <c r="F8" s="120"/>
      <c r="G8" s="125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7"/>
      <c r="Z8" s="120"/>
      <c r="AA8" s="120"/>
      <c r="AB8" s="120"/>
      <c r="AC8" s="120"/>
      <c r="AD8" s="121"/>
      <c r="AE8" s="125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7"/>
      <c r="AY8" s="22"/>
      <c r="AZ8" s="22"/>
      <c r="BA8" s="22"/>
      <c r="BB8" s="22"/>
      <c r="BC8" s="22"/>
      <c r="BD8" s="22"/>
      <c r="BE8" s="22"/>
      <c r="BF8" s="22"/>
      <c r="BG8" s="22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B8" s="32"/>
      <c r="CC8" s="32"/>
      <c r="CD8" s="32"/>
      <c r="CE8" s="32"/>
      <c r="CF8" s="32"/>
      <c r="CG8" s="32"/>
      <c r="CK8" s="30" t="s">
        <v>20</v>
      </c>
      <c r="CL8" s="30">
        <v>2.33</v>
      </c>
      <c r="CM8" s="30" t="s">
        <v>20</v>
      </c>
      <c r="CN8" s="30">
        <v>2.33</v>
      </c>
      <c r="CO8" s="30" t="s">
        <v>20</v>
      </c>
      <c r="CP8" s="30">
        <v>2.33</v>
      </c>
    </row>
    <row r="9" spans="1:109" ht="12.75" customHeight="1" x14ac:dyDescent="0.2">
      <c r="A9" s="119"/>
      <c r="B9" s="119"/>
      <c r="C9" s="119"/>
      <c r="D9" s="119"/>
      <c r="E9" s="119"/>
      <c r="F9" s="120"/>
      <c r="G9" s="125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7"/>
      <c r="Z9" s="120"/>
      <c r="AA9" s="120"/>
      <c r="AB9" s="120"/>
      <c r="AC9" s="120"/>
      <c r="AD9" s="121"/>
      <c r="AE9" s="125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6"/>
      <c r="AV9" s="126"/>
      <c r="AW9" s="127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90"/>
      <c r="BY9" s="90"/>
      <c r="BZ9" s="90"/>
      <c r="CB9" s="32"/>
      <c r="CC9" s="32"/>
      <c r="CD9" s="32"/>
      <c r="CE9" s="32"/>
      <c r="CF9" s="32"/>
      <c r="CG9" s="32"/>
      <c r="CJ9" s="38">
        <f>IF(+BU5="","",BU5)</f>
        <v>45536</v>
      </c>
    </row>
    <row r="10" spans="1:109" ht="12.75" customHeight="1" x14ac:dyDescent="0.2">
      <c r="A10" s="119"/>
      <c r="B10" s="119"/>
      <c r="C10" s="119"/>
      <c r="D10" s="119"/>
      <c r="E10" s="119"/>
      <c r="F10" s="120"/>
      <c r="G10" s="125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7"/>
      <c r="Z10" s="120"/>
      <c r="AA10" s="120"/>
      <c r="AB10" s="120"/>
      <c r="AC10" s="120"/>
      <c r="AD10" s="121"/>
      <c r="AE10" s="125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7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CB10" s="32"/>
      <c r="CC10" s="32"/>
      <c r="CD10" s="32"/>
      <c r="CE10" s="32"/>
      <c r="CF10" s="32"/>
      <c r="CG10" s="32"/>
    </row>
    <row r="11" spans="1:109" ht="12.75" customHeight="1" x14ac:dyDescent="0.2">
      <c r="A11" s="119"/>
      <c r="B11" s="119"/>
      <c r="C11" s="119"/>
      <c r="D11" s="119"/>
      <c r="E11" s="119"/>
      <c r="F11" s="120"/>
      <c r="G11" s="125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7"/>
      <c r="Z11" s="120"/>
      <c r="AA11" s="120"/>
      <c r="AB11" s="120"/>
      <c r="AC11" s="120"/>
      <c r="AD11" s="121"/>
      <c r="AE11" s="125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7"/>
      <c r="AX11" s="2"/>
      <c r="AY11" s="2"/>
      <c r="AZ11" s="2"/>
      <c r="BA11" s="2"/>
      <c r="BB11" s="88"/>
      <c r="BC11" s="88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CB11" s="32"/>
      <c r="CC11" s="32"/>
      <c r="CD11" s="32"/>
      <c r="CE11" s="32"/>
      <c r="CF11" s="32"/>
      <c r="CG11" s="32"/>
      <c r="CJ11" s="38">
        <f>IF(+BU7="","",BU7)</f>
        <v>45900</v>
      </c>
    </row>
    <row r="12" spans="1:109" ht="12.75" customHeight="1" x14ac:dyDescent="0.2">
      <c r="A12" s="89"/>
      <c r="B12" s="89"/>
      <c r="C12" s="89"/>
      <c r="D12" s="89"/>
      <c r="E12" s="89"/>
      <c r="F12" s="22"/>
      <c r="G12" s="125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7"/>
      <c r="Z12" s="22"/>
      <c r="AA12" s="22"/>
      <c r="AB12" s="22"/>
      <c r="AC12" s="22"/>
      <c r="AD12" s="22"/>
      <c r="AE12" s="125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7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CB12" s="32"/>
      <c r="CC12" s="32"/>
      <c r="CD12" s="32"/>
      <c r="CE12" s="32"/>
      <c r="CF12" s="32"/>
      <c r="CG12" s="32"/>
      <c r="CJ12" s="38"/>
    </row>
    <row r="13" spans="1:109" ht="12.75" customHeight="1" x14ac:dyDescent="0.2">
      <c r="A13" s="89"/>
      <c r="B13" s="89"/>
      <c r="C13" s="89"/>
      <c r="D13" s="89"/>
      <c r="E13" s="89"/>
      <c r="F13" s="22"/>
      <c r="G13" s="125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7"/>
      <c r="Z13" s="22"/>
      <c r="AA13" s="22"/>
      <c r="AB13" s="22"/>
      <c r="AC13" s="22"/>
      <c r="AD13" s="22"/>
      <c r="AE13" s="125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7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CB13" s="32"/>
      <c r="CC13" s="32"/>
      <c r="CD13" s="32"/>
      <c r="CE13" s="32"/>
      <c r="CF13" s="32"/>
      <c r="CG13" s="32"/>
      <c r="CJ13" s="38"/>
    </row>
    <row r="14" spans="1:109" ht="12.75" customHeight="1" x14ac:dyDescent="0.2">
      <c r="A14" s="80"/>
      <c r="B14" s="80"/>
      <c r="C14" s="80"/>
      <c r="D14" s="80"/>
      <c r="E14" s="80"/>
      <c r="F14" s="81"/>
      <c r="G14" s="128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30"/>
      <c r="Z14" s="81"/>
      <c r="AA14" s="81"/>
      <c r="AB14" s="81"/>
      <c r="AC14" s="81"/>
      <c r="AD14" s="81"/>
      <c r="AE14" s="128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29"/>
      <c r="AW14" s="130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CB14" s="32"/>
      <c r="CC14" s="32"/>
      <c r="CD14" s="32"/>
      <c r="CE14" s="32"/>
      <c r="CF14" s="32"/>
      <c r="CG14" s="32"/>
      <c r="CJ14" s="38"/>
    </row>
    <row r="15" spans="1:109" ht="1.5" customHeight="1" x14ac:dyDescent="0.2">
      <c r="A15" s="5"/>
      <c r="G15" s="5"/>
      <c r="CA15" s="40">
        <f>BU16+30</f>
        <v>45931</v>
      </c>
      <c r="CB15" s="32"/>
      <c r="CC15" s="32"/>
      <c r="CD15" s="32"/>
      <c r="CE15" s="32"/>
      <c r="CF15" s="32"/>
      <c r="CG15" s="32"/>
    </row>
    <row r="16" spans="1:109" ht="9.9499999999999993" customHeight="1" x14ac:dyDescent="0.2">
      <c r="A16" s="6">
        <f>BU5</f>
        <v>45536</v>
      </c>
      <c r="B16" s="7"/>
      <c r="C16" s="8"/>
      <c r="D16" s="9"/>
      <c r="E16" s="69"/>
      <c r="F16" s="9">
        <f>YEAR(BU5)</f>
        <v>2024</v>
      </c>
      <c r="G16" s="108">
        <f>IF(AND(MONTH(A16)=2,OR(YEAR(A16)=2016,YEAR(A16)=2020,YEAR(A16)=2024)),A16+29,IF(OR(MONTH(A16)=1,MONTH(A16)=3,MONTH(A16)=5,MONTH(A16)=7,MONTH(A16)=8,MONTH(A16)=10,MONTH(A16)=12),A16+31,IF(MONTH(A16)=2,A16+28,A16+30)))</f>
        <v>45566</v>
      </c>
      <c r="H16" s="111"/>
      <c r="I16" s="112"/>
      <c r="J16" s="9"/>
      <c r="K16" s="69"/>
      <c r="L16" s="9">
        <f>YEAR(BU7)</f>
        <v>2025</v>
      </c>
      <c r="M16" s="108">
        <f>IF(AND(MONTH(G16)=2,OR(YEAR(G16)=2016,YEAR(G16)=2020,YEAR(G16)=2024)),G16+29,IF(OR(MONTH(G16)=1,MONTH(G16)=3,MONTH(G16)=5,MONTH(G16)=7,MONTH(G16)=8,MONTH(G16)=10,MONTH(G16)=12),G16+31,IF(MONTH(G16)=2,G16+28,G16+30)))</f>
        <v>45597</v>
      </c>
      <c r="N16" s="109"/>
      <c r="O16" s="110"/>
      <c r="P16" s="9"/>
      <c r="Q16" s="69"/>
      <c r="R16" s="9"/>
      <c r="S16" s="108">
        <f>IF(AND(MONTH(M16)=2,OR(YEAR(M16)=2016,YEAR(M16)=2020,YEAR(M16)=2024)),M16+29,IF(OR(MONTH(M16)=1,MONTH(M16)=3,MONTH(M16)=5,MONTH(M16)=7,MONTH(M16)=8,MONTH(M16)=10,MONTH(M16)=12),M16+31,IF(MONTH(M16)=2,M16+28,M16+30)))</f>
        <v>45627</v>
      </c>
      <c r="T16" s="109"/>
      <c r="U16" s="110"/>
      <c r="V16" s="9"/>
      <c r="W16" s="69"/>
      <c r="X16" s="9"/>
      <c r="Y16" s="108">
        <f>IF(AND(MONTH(S16)=2,OR(YEAR(S16)=2016,YEAR(S16)=2020,YEAR(S16)=2024)),S16+29,IF(OR(MONTH(S16)=1,MONTH(S16)=3,MONTH(S16)=5,MONTH(S16)=7,MONTH(S16)=8,MONTH(S16)=10,MONTH(S16)=12),S16+31,IF(MONTH(S16)=2,S16+28,S16+30)))</f>
        <v>45658</v>
      </c>
      <c r="Z16" s="109"/>
      <c r="AA16" s="110"/>
      <c r="AB16" s="9"/>
      <c r="AC16" s="69"/>
      <c r="AD16" s="9"/>
      <c r="AE16" s="108">
        <f>IF(AND(MONTH(Y16)=2,OR(YEAR(Y16)=2016,YEAR(Y16)=2020,YEAR(Y16)=2024)),Y16+29,IF(OR(MONTH(Y16)=1,MONTH(Y16)=3,MONTH(Y16)=5,MONTH(Y16)=7,MONTH(Y16)=8,MONTH(Y16)=10,MONTH(Y16)=12),Y16+31,IF(MONTH(Y16)=2,Y16+28,Y16+30)))</f>
        <v>45689</v>
      </c>
      <c r="AF16" s="109"/>
      <c r="AG16" s="110"/>
      <c r="AH16" s="9"/>
      <c r="AI16" s="69"/>
      <c r="AJ16" s="9"/>
      <c r="AK16" s="108">
        <f>IF(AND(MONTH(AE16)=2,OR(YEAR(AE16)=2016,YEAR(AE16)=2020,YEAR(AE16)=2024)),AE16+29,IF(OR(MONTH(AE16)=1,MONTH(AE16)=3,MONTH(AE16)=5,MONTH(AE16)=7,MONTH(AE16)=8,MONTH(AE16)=10,MONTH(AE16)=12),AE16+31,IF(MONTH(AE16)=2,AE16+28,AE16+30)))</f>
        <v>45717</v>
      </c>
      <c r="AL16" s="109"/>
      <c r="AM16" s="110"/>
      <c r="AN16" s="9"/>
      <c r="AO16" s="69"/>
      <c r="AP16" s="9"/>
      <c r="AQ16" s="108">
        <f>IF(AND(MONTH(AK16)=2,OR(YEAR(AK16)=2016,YEAR(AK16)=2020,YEAR(AK16)=2024)),AK16+29,IF(OR(MONTH(AK16)=1,MONTH(AK16)=3,MONTH(AK16)=5,MONTH(AK16)=7,MONTH(AK16)=8,MONTH(AK16)=10,MONTH(AK16)=12),AK16+31,IF(MONTH(AK16)=2,AK16+28,AK16+30)))</f>
        <v>45748</v>
      </c>
      <c r="AR16" s="109"/>
      <c r="AS16" s="110"/>
      <c r="AT16" s="9"/>
      <c r="AU16" s="69"/>
      <c r="AV16" s="9"/>
      <c r="AW16" s="108">
        <f>IF(AND(MONTH(AQ16)=2,OR(YEAR(AQ16)=2016,YEAR(AQ16)=2020,YEAR(AQ3)=2024)),AQ16+29,IF(OR(MONTH(AQ16)=1,MONTH(AQ16)=3,MONTH(AQ16)=5,MONTH(AQ16)=7,MONTH(AQ16)=8,MONTH(AQ16)=10,MONTH(AQ16)=12),AQ16+31,IF(MONTH(AQ16)=2,AQ16+28,AQ16+30)))</f>
        <v>45778</v>
      </c>
      <c r="AX16" s="109"/>
      <c r="AY16" s="110"/>
      <c r="AZ16" s="64"/>
      <c r="BA16" s="69"/>
      <c r="BB16" s="64"/>
      <c r="BC16" s="108">
        <f>IF(AND(MONTH(AW16)=2,OR(YEAR(AW16)=2016,YEAR(AW16)=2020,YEAR(AW16)=2024)),AW16+29,IF(OR(MONTH(AW16)=1,MONTH(AW16)=3,MONTH(AW16)=5,MONTH(AW16)=7,MONTH(AW16)=8,MONTH(AW16)=10,MONTH(AW16)=12),AW16+31,IF(MONTH(AW16)=2,AW16+28,AW16+30)))</f>
        <v>45809</v>
      </c>
      <c r="BD16" s="109"/>
      <c r="BE16" s="110"/>
      <c r="BF16" s="9"/>
      <c r="BG16" s="69"/>
      <c r="BH16" s="9"/>
      <c r="BI16" s="108">
        <f>IF(AND(MONTH(BC16)=2,OR(YEAR(BC16)=2016,YEAR(BC16)=2020,YEAR(BC16)=2024)),BC16+29,IF(OR(MONTH(BC16)=1,MONTH(BC16)=3,MONTH(BC16)=5,MONTH(BC16)=7,MONTH(BC16)=8,MONTH(BC16)=10,MONTH(BC16)=12),BC16+31,IF(MONTH(BC16)=2,BC16+28,BC16+30)))</f>
        <v>45839</v>
      </c>
      <c r="BJ16" s="109"/>
      <c r="BK16" s="110"/>
      <c r="BL16" s="9"/>
      <c r="BM16" s="69"/>
      <c r="BN16" s="9"/>
      <c r="BO16" s="108">
        <f>IF(AND(MONTH(BI16)=2,OR(YEAR(BI16)=2016,YEAR(BI16)=2020,YEAR(BI16)=2024)),BI16+29,IF(OR(MONTH(BI16)=1,MONTH(BI16)=3,MONTH(BI16)=5,MONTH(BI16)=7,MONTH(BI16)=8,MONTH(BI16)=10,MONTH(BI16)=12),BI16+31,IF(MONTH(BI16)=2,BI16+28,BI16+30)))</f>
        <v>45870</v>
      </c>
      <c r="BP16" s="109"/>
      <c r="BQ16" s="110"/>
      <c r="BR16" s="9"/>
      <c r="BS16" s="69"/>
      <c r="BT16" s="9"/>
      <c r="BU16" s="108">
        <f>IF(AND(MONTH(BO16)=2,OR(YEAR(BO16)=2016,YEAR(BO16)=2020,YEAR(BO16)=2024)),BO16+29,IF(OR(MONTH(BO16)=1,MONTH(BO16)=3,MONTH(BO16)=5,MONTH(BO16)=7,MONTH(BO16)=8,MONTH(BO16)=10,MONTH(BO16)=12),BO16+31,IF(MONTH(BO16)=2,BO16+28,BO16+30)))</f>
        <v>45901</v>
      </c>
      <c r="BV16" s="109"/>
      <c r="BW16" s="110"/>
      <c r="BX16" s="27"/>
      <c r="BY16" s="69"/>
      <c r="BZ16" s="27"/>
      <c r="CB16" s="32"/>
      <c r="CC16" s="32"/>
      <c r="CD16" s="32"/>
      <c r="CE16" s="32"/>
      <c r="CF16" s="32"/>
      <c r="CG16" s="32"/>
    </row>
    <row r="17" spans="1:150" ht="12.75" customHeight="1" x14ac:dyDescent="0.2">
      <c r="A17" s="113">
        <f>YEAR(A16)</f>
        <v>2024</v>
      </c>
      <c r="B17" s="114"/>
      <c r="C17" s="114"/>
      <c r="D17" s="114"/>
      <c r="E17" s="114"/>
      <c r="F17" s="115"/>
      <c r="G17" s="113">
        <f>YEAR(G16)</f>
        <v>2024</v>
      </c>
      <c r="H17" s="114"/>
      <c r="I17" s="114"/>
      <c r="J17" s="114"/>
      <c r="K17" s="114"/>
      <c r="L17" s="115"/>
      <c r="M17" s="113">
        <f>YEAR(M16)</f>
        <v>2024</v>
      </c>
      <c r="N17" s="114"/>
      <c r="O17" s="114"/>
      <c r="P17" s="114"/>
      <c r="Q17" s="114"/>
      <c r="R17" s="115"/>
      <c r="S17" s="113">
        <f>YEAR(S16)</f>
        <v>2024</v>
      </c>
      <c r="T17" s="114"/>
      <c r="U17" s="114"/>
      <c r="V17" s="114"/>
      <c r="W17" s="114"/>
      <c r="X17" s="115"/>
      <c r="Y17" s="113">
        <f>YEAR(Y16)</f>
        <v>2025</v>
      </c>
      <c r="Z17" s="114"/>
      <c r="AA17" s="114"/>
      <c r="AB17" s="114"/>
      <c r="AC17" s="114"/>
      <c r="AD17" s="115"/>
      <c r="AE17" s="113">
        <f>YEAR(AE16)</f>
        <v>2025</v>
      </c>
      <c r="AF17" s="114"/>
      <c r="AG17" s="114"/>
      <c r="AH17" s="114"/>
      <c r="AI17" s="114"/>
      <c r="AJ17" s="115"/>
      <c r="AK17" s="113">
        <f>YEAR(AK16)</f>
        <v>2025</v>
      </c>
      <c r="AL17" s="114"/>
      <c r="AM17" s="114"/>
      <c r="AN17" s="114"/>
      <c r="AO17" s="114"/>
      <c r="AP17" s="115"/>
      <c r="AQ17" s="113">
        <f>YEAR(AQ16)</f>
        <v>2025</v>
      </c>
      <c r="AR17" s="114"/>
      <c r="AS17" s="114"/>
      <c r="AT17" s="114"/>
      <c r="AU17" s="114"/>
      <c r="AV17" s="115"/>
      <c r="AW17" s="113">
        <f>YEAR(AW16)</f>
        <v>2025</v>
      </c>
      <c r="AX17" s="114"/>
      <c r="AY17" s="114"/>
      <c r="AZ17" s="114"/>
      <c r="BA17" s="114"/>
      <c r="BB17" s="115"/>
      <c r="BC17" s="113">
        <f>YEAR(BC16)</f>
        <v>2025</v>
      </c>
      <c r="BD17" s="114"/>
      <c r="BE17" s="114"/>
      <c r="BF17" s="114"/>
      <c r="BG17" s="114"/>
      <c r="BH17" s="115"/>
      <c r="BI17" s="113">
        <f>YEAR(BI16)</f>
        <v>2025</v>
      </c>
      <c r="BJ17" s="114"/>
      <c r="BK17" s="114"/>
      <c r="BL17" s="114"/>
      <c r="BM17" s="114"/>
      <c r="BN17" s="115"/>
      <c r="BO17" s="113">
        <f>YEAR(BO16)</f>
        <v>2025</v>
      </c>
      <c r="BP17" s="114"/>
      <c r="BQ17" s="114"/>
      <c r="BR17" s="114"/>
      <c r="BS17" s="114"/>
      <c r="BT17" s="115"/>
      <c r="BU17" s="113">
        <f>YEAR(BU16)</f>
        <v>2025</v>
      </c>
      <c r="BV17" s="114"/>
      <c r="BW17" s="114"/>
      <c r="BX17" s="114"/>
      <c r="BY17" s="114"/>
      <c r="BZ17" s="115"/>
      <c r="CB17" s="32"/>
      <c r="CC17" s="32"/>
      <c r="CD17" s="32"/>
      <c r="CE17" s="32"/>
      <c r="CF17" s="32"/>
      <c r="CG17" s="32"/>
    </row>
    <row r="18" spans="1:150" x14ac:dyDescent="0.2">
      <c r="A18" s="105">
        <f>A16</f>
        <v>45536</v>
      </c>
      <c r="B18" s="106"/>
      <c r="C18" s="106"/>
      <c r="D18" s="106"/>
      <c r="E18" s="106"/>
      <c r="F18" s="107"/>
      <c r="G18" s="105">
        <f>G16</f>
        <v>45566</v>
      </c>
      <c r="H18" s="106"/>
      <c r="I18" s="106"/>
      <c r="J18" s="106"/>
      <c r="K18" s="106"/>
      <c r="L18" s="107"/>
      <c r="M18" s="105">
        <f>M16</f>
        <v>45597</v>
      </c>
      <c r="N18" s="106"/>
      <c r="O18" s="106"/>
      <c r="P18" s="106"/>
      <c r="Q18" s="106"/>
      <c r="R18" s="107"/>
      <c r="S18" s="105">
        <f>S16</f>
        <v>45627</v>
      </c>
      <c r="T18" s="106"/>
      <c r="U18" s="106"/>
      <c r="V18" s="106"/>
      <c r="W18" s="106"/>
      <c r="X18" s="107"/>
      <c r="Y18" s="105">
        <f>Y16</f>
        <v>45658</v>
      </c>
      <c r="Z18" s="106"/>
      <c r="AA18" s="106"/>
      <c r="AB18" s="106"/>
      <c r="AC18" s="106"/>
      <c r="AD18" s="107"/>
      <c r="AE18" s="105">
        <f>AE16</f>
        <v>45689</v>
      </c>
      <c r="AF18" s="106"/>
      <c r="AG18" s="106"/>
      <c r="AH18" s="106"/>
      <c r="AI18" s="106"/>
      <c r="AJ18" s="107"/>
      <c r="AK18" s="105">
        <f>AK16</f>
        <v>45717</v>
      </c>
      <c r="AL18" s="106"/>
      <c r="AM18" s="106"/>
      <c r="AN18" s="106"/>
      <c r="AO18" s="106"/>
      <c r="AP18" s="107"/>
      <c r="AQ18" s="105">
        <f>AQ16</f>
        <v>45748</v>
      </c>
      <c r="AR18" s="106"/>
      <c r="AS18" s="106"/>
      <c r="AT18" s="106"/>
      <c r="AU18" s="106"/>
      <c r="AV18" s="107"/>
      <c r="AW18" s="105">
        <f>AW16</f>
        <v>45778</v>
      </c>
      <c r="AX18" s="106"/>
      <c r="AY18" s="106"/>
      <c r="AZ18" s="106"/>
      <c r="BA18" s="106"/>
      <c r="BB18" s="107"/>
      <c r="BC18" s="105">
        <f>BC16</f>
        <v>45809</v>
      </c>
      <c r="BD18" s="106"/>
      <c r="BE18" s="106"/>
      <c r="BF18" s="106"/>
      <c r="BG18" s="106"/>
      <c r="BH18" s="107"/>
      <c r="BI18" s="105">
        <f>BI16</f>
        <v>45839</v>
      </c>
      <c r="BJ18" s="106"/>
      <c r="BK18" s="106"/>
      <c r="BL18" s="106"/>
      <c r="BM18" s="106"/>
      <c r="BN18" s="107"/>
      <c r="BO18" s="105">
        <f>BO16</f>
        <v>45870</v>
      </c>
      <c r="BP18" s="106"/>
      <c r="BQ18" s="106"/>
      <c r="BR18" s="106"/>
      <c r="BS18" s="106"/>
      <c r="BT18" s="107"/>
      <c r="BU18" s="105">
        <f>BU16</f>
        <v>45901</v>
      </c>
      <c r="BV18" s="106"/>
      <c r="BW18" s="106"/>
      <c r="BX18" s="106"/>
      <c r="BY18" s="106"/>
      <c r="BZ18" s="107"/>
      <c r="CB18" s="32"/>
      <c r="CC18" s="32"/>
      <c r="CD18" s="32"/>
      <c r="CE18" s="32"/>
      <c r="CF18" s="32"/>
      <c r="CG18" s="32"/>
      <c r="CK18" s="30" t="s">
        <v>12</v>
      </c>
    </row>
    <row r="19" spans="1:150" s="76" customFormat="1" ht="25.5" x14ac:dyDescent="0.2">
      <c r="A19" s="74"/>
      <c r="B19" s="75"/>
      <c r="C19" s="75"/>
      <c r="D19" s="75"/>
      <c r="E19" s="85" t="s">
        <v>34</v>
      </c>
      <c r="F19" s="84" t="s">
        <v>35</v>
      </c>
      <c r="G19" s="74"/>
      <c r="H19" s="75"/>
      <c r="I19" s="75"/>
      <c r="J19" s="75"/>
      <c r="K19" s="85" t="str">
        <f>E19</f>
        <v>Réunion</v>
      </c>
      <c r="L19" s="84" t="str">
        <f>F19</f>
        <v>Atelier</v>
      </c>
      <c r="M19" s="74"/>
      <c r="N19" s="75"/>
      <c r="O19" s="75"/>
      <c r="P19" s="75"/>
      <c r="Q19" s="85" t="str">
        <f>K19</f>
        <v>Réunion</v>
      </c>
      <c r="R19" s="84" t="str">
        <f>L19</f>
        <v>Atelier</v>
      </c>
      <c r="S19" s="74"/>
      <c r="T19" s="75"/>
      <c r="U19" s="75"/>
      <c r="V19" s="75"/>
      <c r="W19" s="85" t="str">
        <f>Q19</f>
        <v>Réunion</v>
      </c>
      <c r="X19" s="84" t="str">
        <f>R19</f>
        <v>Atelier</v>
      </c>
      <c r="Y19" s="74"/>
      <c r="Z19" s="75"/>
      <c r="AA19" s="75"/>
      <c r="AB19" s="75"/>
      <c r="AC19" s="85" t="str">
        <f>W19</f>
        <v>Réunion</v>
      </c>
      <c r="AD19" s="84" t="str">
        <f>X19</f>
        <v>Atelier</v>
      </c>
      <c r="AE19" s="74"/>
      <c r="AF19" s="75"/>
      <c r="AG19" s="75"/>
      <c r="AH19" s="75"/>
      <c r="AI19" s="85" t="str">
        <f>AC19</f>
        <v>Réunion</v>
      </c>
      <c r="AJ19" s="84" t="str">
        <f>AD19</f>
        <v>Atelier</v>
      </c>
      <c r="AK19" s="74"/>
      <c r="AL19" s="75"/>
      <c r="AM19" s="75"/>
      <c r="AN19" s="75"/>
      <c r="AO19" s="85" t="str">
        <f>AI19</f>
        <v>Réunion</v>
      </c>
      <c r="AP19" s="84" t="str">
        <f>AJ19</f>
        <v>Atelier</v>
      </c>
      <c r="AQ19" s="74"/>
      <c r="AR19" s="75"/>
      <c r="AS19" s="75"/>
      <c r="AT19" s="75"/>
      <c r="AU19" s="85" t="str">
        <f>AO19</f>
        <v>Réunion</v>
      </c>
      <c r="AV19" s="84" t="str">
        <f>AP19</f>
        <v>Atelier</v>
      </c>
      <c r="AW19" s="74"/>
      <c r="AX19" s="75"/>
      <c r="AY19" s="75"/>
      <c r="AZ19" s="75"/>
      <c r="BA19" s="85" t="str">
        <f>AU19</f>
        <v>Réunion</v>
      </c>
      <c r="BB19" s="84" t="str">
        <f>AV19</f>
        <v>Atelier</v>
      </c>
      <c r="BC19" s="74"/>
      <c r="BD19" s="75"/>
      <c r="BE19" s="75"/>
      <c r="BF19" s="75"/>
      <c r="BG19" s="85" t="str">
        <f>BA19</f>
        <v>Réunion</v>
      </c>
      <c r="BH19" s="84" t="str">
        <f>BB19</f>
        <v>Atelier</v>
      </c>
      <c r="BI19" s="74"/>
      <c r="BJ19" s="75"/>
      <c r="BK19" s="75"/>
      <c r="BL19" s="75"/>
      <c r="BM19" s="85" t="str">
        <f>BG19</f>
        <v>Réunion</v>
      </c>
      <c r="BN19" s="84" t="str">
        <f>BH19</f>
        <v>Atelier</v>
      </c>
      <c r="BO19" s="74"/>
      <c r="BP19" s="75"/>
      <c r="BQ19" s="75"/>
      <c r="BR19" s="75"/>
      <c r="BS19" s="85" t="str">
        <f>BM19</f>
        <v>Réunion</v>
      </c>
      <c r="BT19" s="84" t="str">
        <f>BN19</f>
        <v>Atelier</v>
      </c>
      <c r="BU19" s="74"/>
      <c r="BV19" s="75"/>
      <c r="BW19" s="75"/>
      <c r="BX19" s="75"/>
      <c r="BY19" s="85" t="str">
        <f>BS19</f>
        <v>Réunion</v>
      </c>
      <c r="BZ19" s="84" t="str">
        <f>BT19</f>
        <v>Atelier</v>
      </c>
      <c r="CB19" s="32"/>
      <c r="CC19" s="32"/>
      <c r="CD19" s="32"/>
      <c r="CE19" s="32"/>
      <c r="CF19" s="32"/>
      <c r="CG19" s="32"/>
      <c r="CI19" s="77"/>
      <c r="CJ19" s="78"/>
      <c r="CK19" s="77"/>
      <c r="CL19" s="77"/>
      <c r="CM19" s="77"/>
      <c r="CN19" s="77"/>
      <c r="CO19" s="77"/>
      <c r="CP19" s="77"/>
      <c r="CQ19" s="77"/>
      <c r="CR19" s="77"/>
      <c r="CS19" s="77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</row>
    <row r="20" spans="1:150" x14ac:dyDescent="0.2">
      <c r="A20" s="24" t="str">
        <f>IF(WEEKDAY(A16)=1,"D",IF(WEEKDAY(A16)=2,"L",IF(WEEKDAY(A16)=3,"Ma",IF(WEEKDAY(A16)=4,"Me",IF(WEEKDAY(A16)=5,"J",IF(WEEKDAY(A16)=6,"V","S"))))))</f>
        <v>D</v>
      </c>
      <c r="B20" s="25">
        <v>1</v>
      </c>
      <c r="C20" s="10">
        <f>A16</f>
        <v>45536</v>
      </c>
      <c r="D20" s="11">
        <f>IF(A20="","",IFERROR(VLOOKUP(C20,#REF!,4,FALSE),0))</f>
        <v>0</v>
      </c>
      <c r="E20" s="82"/>
      <c r="F20" s="12"/>
      <c r="G20" s="25" t="str">
        <f>IF(WEEKDAY(G16)=1,"D",IF(WEEKDAY(G16)=2,"L",IF(WEEKDAY(G16)=3,"Ma",IF(WEEKDAY(G16)=4,"Me",IF(WEEKDAY(G16)=5,"J",IF(WEEKDAY(G16)=6,"V","S"))))))</f>
        <v>Ma</v>
      </c>
      <c r="H20" s="25">
        <v>1</v>
      </c>
      <c r="I20" s="10">
        <f>G16</f>
        <v>45566</v>
      </c>
      <c r="J20" s="11">
        <f>IF(G20="","",IFERROR(VLOOKUP(I20,#REF!,4,FALSE),0))</f>
        <v>0</v>
      </c>
      <c r="K20" s="82"/>
      <c r="L20" s="12"/>
      <c r="M20" s="25" t="str">
        <f>IF(WEEKDAY(M16)=1,"D",IF(WEEKDAY(M16)=2,"L",IF(WEEKDAY(M16)=3,"Ma",IF(WEEKDAY(M16)=4,"Me",IF(WEEKDAY(M16)=5,"J",IF(WEEKDAY(M16)=6,"V","S"))))))</f>
        <v>V</v>
      </c>
      <c r="N20" s="25">
        <v>1</v>
      </c>
      <c r="O20" s="10">
        <f>M16</f>
        <v>45597</v>
      </c>
      <c r="P20" s="11">
        <f>IF(M20="","",IFERROR(VLOOKUP(O20,#REF!,4,FALSE),0))</f>
        <v>0</v>
      </c>
      <c r="Q20" s="82"/>
      <c r="R20" s="12"/>
      <c r="S20" s="25" t="str">
        <f>IF(WEEKDAY(S16)=1,"D",IF(WEEKDAY(S16)=2,"L",IF(WEEKDAY(S16)=3,"Ma",IF(WEEKDAY(S16)=4,"Me",IF(WEEKDAY(S16)=5,"J",IF(WEEKDAY(S16)=6,"V","S"))))))</f>
        <v>D</v>
      </c>
      <c r="T20" s="25">
        <v>1</v>
      </c>
      <c r="U20" s="10">
        <f>S16</f>
        <v>45627</v>
      </c>
      <c r="V20" s="11">
        <f>IF(S20="","",IFERROR(VLOOKUP(U20,#REF!,4,FALSE),0))</f>
        <v>0</v>
      </c>
      <c r="W20" s="82"/>
      <c r="X20" s="12"/>
      <c r="Y20" s="25" t="str">
        <f>IF(WEEKDAY(Y16)=1,"D",IF(WEEKDAY(Y16)=2,"L",IF(WEEKDAY(Y16)=3,"Ma",IF(WEEKDAY(Y16)=4,"Me",IF(WEEKDAY(Y16)=5,"J",IF(WEEKDAY(Y16)=6,"V","S"))))))</f>
        <v>Me</v>
      </c>
      <c r="Z20" s="25">
        <v>1</v>
      </c>
      <c r="AA20" s="10">
        <f>Y16</f>
        <v>45658</v>
      </c>
      <c r="AB20" s="11">
        <f>IF(Y20="","",IFERROR(VLOOKUP(AA20,#REF!,4,FALSE),0))</f>
        <v>0</v>
      </c>
      <c r="AC20" s="82"/>
      <c r="AD20" s="12"/>
      <c r="AE20" s="25" t="str">
        <f>IF(WEEKDAY(AE16)=1,"D",IF(WEEKDAY(AE16)=2,"L",IF(WEEKDAY(AE16)=3,"Ma",IF(WEEKDAY(AE16)=4,"Me",IF(WEEKDAY(AE16)=5,"J",IF(WEEKDAY(AE16)=6,"V","S"))))))</f>
        <v>S</v>
      </c>
      <c r="AF20" s="25">
        <v>1</v>
      </c>
      <c r="AG20" s="10">
        <f>AE16</f>
        <v>45689</v>
      </c>
      <c r="AH20" s="11">
        <f>IF(AE20="","",IFERROR(VLOOKUP(AG20,#REF!,4,FALSE),0))</f>
        <v>0</v>
      </c>
      <c r="AI20" s="82"/>
      <c r="AJ20" s="12"/>
      <c r="AK20" s="25" t="str">
        <f>IF(WEEKDAY(AK16)=1,"D",IF(WEEKDAY(AK16)=2,"L",IF(WEEKDAY(AK16)=3,"Ma",IF(WEEKDAY(AK16)=4,"Me",IF(WEEKDAY(AK16)=5,"J",IF(WEEKDAY(AK16)=6,"V","S"))))))</f>
        <v>S</v>
      </c>
      <c r="AL20" s="25">
        <f>AL18+1</f>
        <v>1</v>
      </c>
      <c r="AM20" s="10">
        <f>AK16</f>
        <v>45717</v>
      </c>
      <c r="AN20" s="11">
        <f>IF(AK20="","",IFERROR(VLOOKUP(AM20,#REF!,4,FALSE),0))</f>
        <v>0</v>
      </c>
      <c r="AO20" s="82"/>
      <c r="AP20" s="12"/>
      <c r="AQ20" s="25" t="str">
        <f>IF(WEEKDAY(AQ16)=1,"D",IF(WEEKDAY(AQ16)=2,"L",IF(WEEKDAY(AQ16)=3,"Ma",IF(WEEKDAY(AQ16)=4,"Me",IF(WEEKDAY(AQ16)=5,"J",IF(WEEKDAY(AQ16)=6,"V","S"))))))</f>
        <v>Ma</v>
      </c>
      <c r="AR20" s="25">
        <f>AR18+1</f>
        <v>1</v>
      </c>
      <c r="AS20" s="10">
        <f>AQ16</f>
        <v>45748</v>
      </c>
      <c r="AT20" s="11">
        <f>IF(AQ20="","",IFERROR(VLOOKUP(AS20,#REF!,4,FALSE),0))</f>
        <v>0</v>
      </c>
      <c r="AU20" s="82"/>
      <c r="AV20" s="12"/>
      <c r="AW20" s="25" t="str">
        <f>IF(WEEKDAY(AW16)=1,"D",IF(WEEKDAY(AW16)=2,"L",IF(WEEKDAY(AW16)=3,"Ma",IF(WEEKDAY(AW16)=4,"Me",IF(WEEKDAY(AW16)=5,"J",IF(WEEKDAY(AW16)=6,"V","S"))))))</f>
        <v>J</v>
      </c>
      <c r="AX20" s="25">
        <f>AX18+1</f>
        <v>1</v>
      </c>
      <c r="AY20" s="10">
        <f>AW16</f>
        <v>45778</v>
      </c>
      <c r="AZ20" s="11">
        <f>IF(AW20="","",IFERROR(VLOOKUP(AY20,#REF!,4,FALSE),0))</f>
        <v>0</v>
      </c>
      <c r="BA20" s="82"/>
      <c r="BB20" s="12"/>
      <c r="BC20" s="25" t="str">
        <f>IF(WEEKDAY(BC16)=1,"D",IF(WEEKDAY(BC16)=2,"L",IF(WEEKDAY(BC16)=3,"Ma",IF(WEEKDAY(BC16)=4,"Me",IF(WEEKDAY(BC16)=5,"J",IF(WEEKDAY(BC16)=6,"V","S"))))))</f>
        <v>D</v>
      </c>
      <c r="BD20" s="25">
        <f>BD18+1</f>
        <v>1</v>
      </c>
      <c r="BE20" s="10">
        <f>BC16</f>
        <v>45809</v>
      </c>
      <c r="BF20" s="11">
        <f>IF(BC20="","",IFERROR(VLOOKUP(BE20,#REF!,4,FALSE),0))</f>
        <v>0</v>
      </c>
      <c r="BG20" s="82"/>
      <c r="BH20" s="12"/>
      <c r="BI20" s="25" t="str">
        <f>IF(WEEKDAY(BI16)=1,"D",IF(WEEKDAY(BI16)=2,"L",IF(WEEKDAY(BI16)=3,"Ma",IF(WEEKDAY(BI16)=4,"Me",IF(WEEKDAY(BI16)=5,"J",IF(WEEKDAY(BI16)=6,"V","S"))))))</f>
        <v>Ma</v>
      </c>
      <c r="BJ20" s="25">
        <f>BJ18+1</f>
        <v>1</v>
      </c>
      <c r="BK20" s="10">
        <f>BI16</f>
        <v>45839</v>
      </c>
      <c r="BL20" s="11">
        <f>IF(BI20="","",IFERROR(VLOOKUP(BK20,#REF!,4,FALSE),0))</f>
        <v>0</v>
      </c>
      <c r="BM20" s="82"/>
      <c r="BN20" s="12"/>
      <c r="BO20" s="25" t="str">
        <f>IF(WEEKDAY(BO16)=1,"D",IF(WEEKDAY(BO16)=2,"L",IF(WEEKDAY(BO16)=3,"Ma",IF(WEEKDAY(BO16)=4,"Me",IF(WEEKDAY(BO16)=5,"J",IF(WEEKDAY(BO16)=6,"V","S"))))))</f>
        <v>V</v>
      </c>
      <c r="BP20" s="25">
        <f>BP18+1</f>
        <v>1</v>
      </c>
      <c r="BQ20" s="10">
        <f>BO16</f>
        <v>45870</v>
      </c>
      <c r="BR20" s="11">
        <f>IF(BO20="","",IFERROR(VLOOKUP(BQ20,#REF!,4,FALSE),0))</f>
        <v>0</v>
      </c>
      <c r="BS20" s="82"/>
      <c r="BT20" s="12"/>
      <c r="BU20" s="25" t="str">
        <f>IF(WEEKDAY(BU16)=1,"D",IF(WEEKDAY(BU16)=2,"L",IF(WEEKDAY(BU16)=3,"Ma",IF(WEEKDAY(BU16)=4,"Me",IF(WEEKDAY(BU16)=5,"J",IF(WEEKDAY(BU16)=6,"V","S"))))))</f>
        <v>L</v>
      </c>
      <c r="BV20" s="25">
        <f>BV18+1</f>
        <v>1</v>
      </c>
      <c r="BW20" s="10">
        <f>BU16</f>
        <v>45901</v>
      </c>
      <c r="BX20" s="11">
        <f>IF(BU20="","",IFERROR(VLOOKUP(BW20,#REF!,4,FALSE),0))</f>
        <v>0</v>
      </c>
      <c r="BY20" s="82"/>
      <c r="BZ20" s="12"/>
      <c r="CB20" s="32"/>
      <c r="CC20" s="32"/>
      <c r="CD20" s="32"/>
      <c r="CE20" s="32"/>
      <c r="CF20" s="32"/>
      <c r="CG20" s="32"/>
      <c r="ET20" s="1">
        <v>1</v>
      </c>
    </row>
    <row r="21" spans="1:150" ht="12.75" customHeight="1" x14ac:dyDescent="0.2">
      <c r="A21" s="25" t="str">
        <f t="shared" ref="A21:A26" si="0">IF(A20="D","L",IF(A20="L","Ma",IF(A20="Ma","Me",IF(A20="Me","J",IF(A20="J","V",IF(A20="V","S","D"))))))</f>
        <v>L</v>
      </c>
      <c r="B21" s="25">
        <v>2</v>
      </c>
      <c r="C21" s="10">
        <f>C20+1</f>
        <v>45537</v>
      </c>
      <c r="D21" s="11">
        <f>IF(A21="","",IFERROR(VLOOKUP(C21,#REF!,4,FALSE),0))</f>
        <v>0</v>
      </c>
      <c r="E21" s="82"/>
      <c r="F21" s="12"/>
      <c r="G21" s="25" t="str">
        <f t="shared" ref="G21:G26" si="1">IF(G20="D","L",IF(G20="L","Ma",IF(G20="Ma","Me",IF(G20="Me","J",IF(G20="J","V",IF(G20="V","S","D"))))))</f>
        <v>Me</v>
      </c>
      <c r="H21" s="25">
        <v>2</v>
      </c>
      <c r="I21" s="10">
        <f>I20+1</f>
        <v>45567</v>
      </c>
      <c r="J21" s="11">
        <f>IF(G21="","",IFERROR(VLOOKUP(I21,#REF!,4,FALSE),0))</f>
        <v>0</v>
      </c>
      <c r="K21" s="82"/>
      <c r="L21" s="12"/>
      <c r="M21" s="25" t="str">
        <f t="shared" ref="M21:M26" si="2">IF(M20="D","L",IF(M20="L","Ma",IF(M20="Ma","Me",IF(M20="Me","J",IF(M20="J","V",IF(M20="V","S","D"))))))</f>
        <v>S</v>
      </c>
      <c r="N21" s="25">
        <v>2</v>
      </c>
      <c r="O21" s="10">
        <f>O20+1</f>
        <v>45598</v>
      </c>
      <c r="P21" s="11">
        <f>IF(M21="","",IFERROR(VLOOKUP(O21,#REF!,4,FALSE),0))</f>
        <v>0</v>
      </c>
      <c r="Q21" s="82"/>
      <c r="R21" s="12"/>
      <c r="S21" s="25" t="str">
        <f t="shared" ref="S21:S26" si="3">IF(S20="D","L",IF(S20="L","Ma",IF(S20="Ma","Me",IF(S20="Me","J",IF(S20="J","V",IF(S20="V","S","D"))))))</f>
        <v>L</v>
      </c>
      <c r="T21" s="25">
        <v>2</v>
      </c>
      <c r="U21" s="10">
        <f>U20+1</f>
        <v>45628</v>
      </c>
      <c r="V21" s="11">
        <f>IF(S21="","",IFERROR(VLOOKUP(U21,#REF!,4,FALSE),0))</f>
        <v>0</v>
      </c>
      <c r="W21" s="82"/>
      <c r="X21" s="12"/>
      <c r="Y21" s="25" t="str">
        <f t="shared" ref="Y21:Y26" si="4">IF(Y20="D","L",IF(Y20="L","Ma",IF(Y20="Ma","Me",IF(Y20="Me","J",IF(Y20="J","V",IF(Y20="V","S","D"))))))</f>
        <v>J</v>
      </c>
      <c r="Z21" s="25">
        <v>2</v>
      </c>
      <c r="AA21" s="10">
        <f>AA20+1</f>
        <v>45659</v>
      </c>
      <c r="AB21" s="11">
        <f>IF(Y21="","",IFERROR(VLOOKUP(AA21,#REF!,4,FALSE),0))</f>
        <v>0</v>
      </c>
      <c r="AC21" s="82"/>
      <c r="AD21" s="12"/>
      <c r="AE21" s="25" t="str">
        <f t="shared" ref="AE21:AE26" si="5">IF(AE20="D","L",IF(AE20="L","Ma",IF(AE20="Ma","Me",IF(AE20="Me","J",IF(AE20="J","V",IF(AE20="V","S","D"))))))</f>
        <v>D</v>
      </c>
      <c r="AF21" s="25">
        <f>AF20+1</f>
        <v>2</v>
      </c>
      <c r="AG21" s="10">
        <f>AG20+1</f>
        <v>45690</v>
      </c>
      <c r="AH21" s="11">
        <f>IF(AE21="","",IFERROR(VLOOKUP(AG21,#REF!,4,FALSE),0))</f>
        <v>0</v>
      </c>
      <c r="AI21" s="82"/>
      <c r="AJ21" s="12"/>
      <c r="AK21" s="25" t="str">
        <f t="shared" ref="AK21:AK26" si="6">IF(AK20="D","L",IF(AK20="L","Ma",IF(AK20="Ma","Me",IF(AK20="Me","J",IF(AK20="J","V",IF(AK20="V","S","D"))))))</f>
        <v>D</v>
      </c>
      <c r="AL21" s="25">
        <f t="shared" ref="AL21:AM46" si="7">AL20+1</f>
        <v>2</v>
      </c>
      <c r="AM21" s="10">
        <f>AM20+1</f>
        <v>45718</v>
      </c>
      <c r="AN21" s="11">
        <f>IF(AK21="","",IFERROR(VLOOKUP(AM21,#REF!,4,FALSE),0))</f>
        <v>0</v>
      </c>
      <c r="AO21" s="82"/>
      <c r="AP21" s="12"/>
      <c r="AQ21" s="25" t="str">
        <f t="shared" ref="AQ21:AQ26" si="8">IF(AQ20="D","L",IF(AQ20="L","Ma",IF(AQ20="Ma","Me",IF(AQ20="Me","J",IF(AQ20="J","V",IF(AQ20="V","S","D"))))))</f>
        <v>Me</v>
      </c>
      <c r="AR21" s="25">
        <f t="shared" ref="AR21:AS47" si="9">AR20+1</f>
        <v>2</v>
      </c>
      <c r="AS21" s="10">
        <f>AS20+1</f>
        <v>45749</v>
      </c>
      <c r="AT21" s="11">
        <f>IF(AQ21="","",IFERROR(VLOOKUP(AS21,#REF!,4,FALSE),0))</f>
        <v>0</v>
      </c>
      <c r="AU21" s="82"/>
      <c r="AV21" s="12"/>
      <c r="AW21" s="25" t="str">
        <f t="shared" ref="AW21:AW26" si="10">IF(AW20="D","L",IF(AW20="L","Ma",IF(AW20="Ma","Me",IF(AW20="Me","J",IF(AW20="J","V",IF(AW20="V","S","D"))))))</f>
        <v>V</v>
      </c>
      <c r="AX21" s="25">
        <f t="shared" ref="AX21:AY47" si="11">AX20+1</f>
        <v>2</v>
      </c>
      <c r="AY21" s="10">
        <f>AY20+1</f>
        <v>45779</v>
      </c>
      <c r="AZ21" s="11">
        <f>IF(AW21="","",IFERROR(VLOOKUP(AY21,#REF!,4,FALSE),0))</f>
        <v>0</v>
      </c>
      <c r="BA21" s="82"/>
      <c r="BB21" s="12"/>
      <c r="BC21" s="25" t="str">
        <f t="shared" ref="BC21:BC26" si="12">IF(BC20="D","L",IF(BC20="L","Ma",IF(BC20="Ma","Me",IF(BC20="Me","J",IF(BC20="J","V",IF(BC20="V","S","D"))))))</f>
        <v>L</v>
      </c>
      <c r="BD21" s="25">
        <f t="shared" ref="BD21:BE47" si="13">BD20+1</f>
        <v>2</v>
      </c>
      <c r="BE21" s="10">
        <f>BE20+1</f>
        <v>45810</v>
      </c>
      <c r="BF21" s="11">
        <f>IF(BC21="","",IFERROR(VLOOKUP(BE21,#REF!,4,FALSE),0))</f>
        <v>0</v>
      </c>
      <c r="BG21" s="82"/>
      <c r="BH21" s="12"/>
      <c r="BI21" s="25" t="str">
        <f t="shared" ref="BI21:BI26" si="14">IF(BI20="D","L",IF(BI20="L","Ma",IF(BI20="Ma","Me",IF(BI20="Me","J",IF(BI20="J","V",IF(BI20="V","S","D"))))))</f>
        <v>Me</v>
      </c>
      <c r="BJ21" s="25">
        <f t="shared" ref="BJ21:BK47" si="15">BJ20+1</f>
        <v>2</v>
      </c>
      <c r="BK21" s="10">
        <f>BK20+1</f>
        <v>45840</v>
      </c>
      <c r="BL21" s="11">
        <f>IF(BI21="","",IFERROR(VLOOKUP(BK21,#REF!,4,FALSE),0))</f>
        <v>0</v>
      </c>
      <c r="BM21" s="82"/>
      <c r="BN21" s="12"/>
      <c r="BO21" s="25" t="str">
        <f t="shared" ref="BO21:BO26" si="16">IF(BO20="D","L",IF(BO20="L","Ma",IF(BO20="Ma","Me",IF(BO20="Me","J",IF(BO20="J","V",IF(BO20="V","S","D"))))))</f>
        <v>S</v>
      </c>
      <c r="BP21" s="25">
        <f t="shared" ref="BP21:BQ47" si="17">BP20+1</f>
        <v>2</v>
      </c>
      <c r="BQ21" s="10">
        <f>BQ20+1</f>
        <v>45871</v>
      </c>
      <c r="BR21" s="11">
        <f>IF(BO21="","",IFERROR(VLOOKUP(BQ21,#REF!,4,FALSE),0))</f>
        <v>0</v>
      </c>
      <c r="BS21" s="82"/>
      <c r="BT21" s="12"/>
      <c r="BU21" s="25" t="str">
        <f t="shared" ref="BU21:BU47" si="18">IF(BU20="D","L",IF(BU20="L","Ma",IF(BU20="Ma","Me",IF(BU20="Me","J",IF(BU20="J","V",IF(BU20="V","S","D"))))))</f>
        <v>Ma</v>
      </c>
      <c r="BV21" s="25">
        <f t="shared" ref="BV21:BV47" si="19">BV20+1</f>
        <v>2</v>
      </c>
      <c r="BW21" s="10">
        <f t="shared" ref="BW21:BW50" si="20">BW20+1</f>
        <v>45902</v>
      </c>
      <c r="BX21" s="11">
        <f>IF(BU21="","",IFERROR(VLOOKUP(BW21,#REF!,4,FALSE),0))</f>
        <v>0</v>
      </c>
      <c r="BY21" s="82"/>
      <c r="BZ21" s="12"/>
      <c r="CB21" s="32"/>
      <c r="CC21" s="144" t="s">
        <v>41</v>
      </c>
      <c r="CD21" s="32"/>
      <c r="CE21" s="32"/>
      <c r="CF21" s="32"/>
      <c r="CG21" s="32"/>
      <c r="CK21" s="30" t="b">
        <f>OR(G3="",G5="",AND(G7="",AE7=""))</f>
        <v>1</v>
      </c>
      <c r="CL21" s="30" t="s">
        <v>13</v>
      </c>
      <c r="DJ21" s="1">
        <v>1</v>
      </c>
    </row>
    <row r="22" spans="1:150" x14ac:dyDescent="0.2">
      <c r="A22" s="25" t="str">
        <f t="shared" si="0"/>
        <v>Ma</v>
      </c>
      <c r="B22" s="25">
        <v>3</v>
      </c>
      <c r="C22" s="10">
        <f t="shared" ref="C22:C50" si="21">C21+1</f>
        <v>45538</v>
      </c>
      <c r="D22" s="11">
        <f>IF(A22="","",IFERROR(VLOOKUP(C22,#REF!,4,FALSE),0))</f>
        <v>0</v>
      </c>
      <c r="E22" s="82"/>
      <c r="F22" s="12"/>
      <c r="G22" s="25" t="str">
        <f t="shared" si="1"/>
        <v>J</v>
      </c>
      <c r="H22" s="25">
        <v>3</v>
      </c>
      <c r="I22" s="10">
        <f t="shared" ref="I22:I50" si="22">I21+1</f>
        <v>45568</v>
      </c>
      <c r="J22" s="11">
        <f>IF(G22="","",IFERROR(VLOOKUP(I22,#REF!,4,FALSE),0))</f>
        <v>0</v>
      </c>
      <c r="K22" s="82"/>
      <c r="L22" s="12"/>
      <c r="M22" s="25" t="str">
        <f t="shared" si="2"/>
        <v>D</v>
      </c>
      <c r="N22" s="25">
        <v>3</v>
      </c>
      <c r="O22" s="10">
        <f t="shared" ref="O22:O50" si="23">O21+1</f>
        <v>45599</v>
      </c>
      <c r="P22" s="11">
        <f>IF(M22="","",IFERROR(VLOOKUP(O22,#REF!,4,FALSE),0))</f>
        <v>0</v>
      </c>
      <c r="Q22" s="82"/>
      <c r="R22" s="12"/>
      <c r="S22" s="25" t="str">
        <f t="shared" si="3"/>
        <v>Ma</v>
      </c>
      <c r="T22" s="25">
        <v>3</v>
      </c>
      <c r="U22" s="10">
        <f t="shared" ref="U22:U50" si="24">U21+1</f>
        <v>45629</v>
      </c>
      <c r="V22" s="11">
        <f>IF(S22="","",IFERROR(VLOOKUP(U22,#REF!,4,FALSE),0))</f>
        <v>0</v>
      </c>
      <c r="W22" s="82"/>
      <c r="X22" s="12"/>
      <c r="Y22" s="25" t="str">
        <f t="shared" si="4"/>
        <v>V</v>
      </c>
      <c r="Z22" s="25">
        <v>3</v>
      </c>
      <c r="AA22" s="10">
        <f t="shared" ref="AA22:AA50" si="25">AA21+1</f>
        <v>45660</v>
      </c>
      <c r="AB22" s="11">
        <f>IF(Y22="","",IFERROR(VLOOKUP(AA22,#REF!,4,FALSE),0))</f>
        <v>0</v>
      </c>
      <c r="AC22" s="82"/>
      <c r="AD22" s="12"/>
      <c r="AE22" s="25" t="str">
        <f t="shared" si="5"/>
        <v>L</v>
      </c>
      <c r="AF22" s="25">
        <f>AF21+1</f>
        <v>3</v>
      </c>
      <c r="AG22" s="10">
        <f t="shared" ref="AG22:AG50" si="26">AG21+1</f>
        <v>45691</v>
      </c>
      <c r="AH22" s="11">
        <f>IF(AE22="","",IFERROR(VLOOKUP(AG22,#REF!,4,FALSE),0))</f>
        <v>0</v>
      </c>
      <c r="AI22" s="82"/>
      <c r="AJ22" s="12"/>
      <c r="AK22" s="25" t="str">
        <f t="shared" si="6"/>
        <v>L</v>
      </c>
      <c r="AL22" s="25">
        <f t="shared" si="7"/>
        <v>3</v>
      </c>
      <c r="AM22" s="10">
        <f t="shared" si="7"/>
        <v>45719</v>
      </c>
      <c r="AN22" s="11">
        <f>IF(AK22="","",IFERROR(VLOOKUP(AM22,#REF!,4,FALSE),0))</f>
        <v>0</v>
      </c>
      <c r="AO22" s="82"/>
      <c r="AP22" s="12"/>
      <c r="AQ22" s="25" t="str">
        <f t="shared" si="8"/>
        <v>J</v>
      </c>
      <c r="AR22" s="25">
        <f t="shared" si="9"/>
        <v>3</v>
      </c>
      <c r="AS22" s="10">
        <f t="shared" si="9"/>
        <v>45750</v>
      </c>
      <c r="AT22" s="11">
        <f>IF(AQ22="","",IFERROR(VLOOKUP(AS22,#REF!,4,FALSE),0))</f>
        <v>0</v>
      </c>
      <c r="AU22" s="82"/>
      <c r="AV22" s="12"/>
      <c r="AW22" s="25" t="str">
        <f t="shared" si="10"/>
        <v>S</v>
      </c>
      <c r="AX22" s="25">
        <f t="shared" si="11"/>
        <v>3</v>
      </c>
      <c r="AY22" s="10">
        <f t="shared" si="11"/>
        <v>45780</v>
      </c>
      <c r="AZ22" s="11">
        <f>IF(AW22="","",IFERROR(VLOOKUP(AY22,#REF!,4,FALSE),0))</f>
        <v>0</v>
      </c>
      <c r="BA22" s="82"/>
      <c r="BB22" s="12"/>
      <c r="BC22" s="25" t="str">
        <f t="shared" si="12"/>
        <v>Ma</v>
      </c>
      <c r="BD22" s="25">
        <f t="shared" si="13"/>
        <v>3</v>
      </c>
      <c r="BE22" s="10">
        <f t="shared" si="13"/>
        <v>45811</v>
      </c>
      <c r="BF22" s="11">
        <f>IF(BC22="","",IFERROR(VLOOKUP(BE22,#REF!,4,FALSE),0))</f>
        <v>0</v>
      </c>
      <c r="BG22" s="82"/>
      <c r="BH22" s="12"/>
      <c r="BI22" s="25" t="str">
        <f t="shared" si="14"/>
        <v>J</v>
      </c>
      <c r="BJ22" s="25">
        <f t="shared" si="15"/>
        <v>3</v>
      </c>
      <c r="BK22" s="10">
        <f t="shared" si="15"/>
        <v>45841</v>
      </c>
      <c r="BL22" s="11">
        <f>IF(BI22="","",IFERROR(VLOOKUP(BK22,#REF!,4,FALSE),0))</f>
        <v>0</v>
      </c>
      <c r="BM22" s="82"/>
      <c r="BN22" s="12"/>
      <c r="BO22" s="25" t="str">
        <f t="shared" si="16"/>
        <v>D</v>
      </c>
      <c r="BP22" s="25">
        <f t="shared" si="17"/>
        <v>3</v>
      </c>
      <c r="BQ22" s="10">
        <f t="shared" si="17"/>
        <v>45872</v>
      </c>
      <c r="BR22" s="11">
        <f>IF(BO22="","",IFERROR(VLOOKUP(BQ22,#REF!,4,FALSE),0))</f>
        <v>0</v>
      </c>
      <c r="BS22" s="82"/>
      <c r="BT22" s="12"/>
      <c r="BU22" s="25" t="str">
        <f t="shared" si="18"/>
        <v>Me</v>
      </c>
      <c r="BV22" s="25">
        <f t="shared" si="19"/>
        <v>3</v>
      </c>
      <c r="BW22" s="10">
        <f t="shared" si="20"/>
        <v>45903</v>
      </c>
      <c r="BX22" s="11">
        <f>IF(BU22="","",IFERROR(VLOOKUP(BW22,#REF!,4,FALSE),0))</f>
        <v>0</v>
      </c>
      <c r="BY22" s="82"/>
      <c r="BZ22" s="12"/>
      <c r="CB22" s="32"/>
      <c r="CC22" s="32"/>
      <c r="CD22" s="32"/>
      <c r="CE22" s="32"/>
      <c r="CF22" s="32"/>
      <c r="CG22" s="32"/>
      <c r="CL22" s="30" t="s">
        <v>14</v>
      </c>
    </row>
    <row r="23" spans="1:150" x14ac:dyDescent="0.2">
      <c r="A23" s="25" t="str">
        <f t="shared" si="0"/>
        <v>Me</v>
      </c>
      <c r="B23" s="25">
        <v>4</v>
      </c>
      <c r="C23" s="10">
        <f t="shared" si="21"/>
        <v>45539</v>
      </c>
      <c r="D23" s="11">
        <f>IF(A23="","",IFERROR(VLOOKUP(C23,#REF!,4,FALSE),0))</f>
        <v>0</v>
      </c>
      <c r="E23" s="82"/>
      <c r="F23" s="12"/>
      <c r="G23" s="25" t="str">
        <f t="shared" si="1"/>
        <v>V</v>
      </c>
      <c r="H23" s="25">
        <v>4</v>
      </c>
      <c r="I23" s="10">
        <f t="shared" si="22"/>
        <v>45569</v>
      </c>
      <c r="J23" s="11">
        <f>IF(G23="","",IFERROR(VLOOKUP(I23,#REF!,4,FALSE),0))</f>
        <v>0</v>
      </c>
      <c r="K23" s="82"/>
      <c r="L23" s="12"/>
      <c r="M23" s="25" t="str">
        <f t="shared" si="2"/>
        <v>L</v>
      </c>
      <c r="N23" s="25">
        <v>4</v>
      </c>
      <c r="O23" s="10">
        <f t="shared" si="23"/>
        <v>45600</v>
      </c>
      <c r="P23" s="11">
        <f>IF(M23="","",IFERROR(VLOOKUP(O23,#REF!,4,FALSE),0))</f>
        <v>0</v>
      </c>
      <c r="Q23" s="82"/>
      <c r="R23" s="12"/>
      <c r="S23" s="25" t="str">
        <f t="shared" si="3"/>
        <v>Me</v>
      </c>
      <c r="T23" s="25">
        <v>4</v>
      </c>
      <c r="U23" s="10">
        <f t="shared" si="24"/>
        <v>45630</v>
      </c>
      <c r="V23" s="11">
        <f>IF(S23="","",IFERROR(VLOOKUP(U23,#REF!,4,FALSE),0))</f>
        <v>0</v>
      </c>
      <c r="W23" s="82"/>
      <c r="X23" s="12"/>
      <c r="Y23" s="25" t="str">
        <f t="shared" si="4"/>
        <v>S</v>
      </c>
      <c r="Z23" s="25">
        <v>4</v>
      </c>
      <c r="AA23" s="10">
        <f t="shared" si="25"/>
        <v>45661</v>
      </c>
      <c r="AB23" s="11">
        <f>IF(Y23="","",IFERROR(VLOOKUP(AA23,#REF!,4,FALSE),0))</f>
        <v>0</v>
      </c>
      <c r="AC23" s="82"/>
      <c r="AD23" s="12"/>
      <c r="AE23" s="25" t="str">
        <f t="shared" si="5"/>
        <v>Ma</v>
      </c>
      <c r="AF23" s="25">
        <f>AF22+1</f>
        <v>4</v>
      </c>
      <c r="AG23" s="10">
        <f t="shared" si="26"/>
        <v>45692</v>
      </c>
      <c r="AH23" s="11">
        <f>IF(AE23="","",IFERROR(VLOOKUP(AG23,#REF!,4,FALSE),0))</f>
        <v>0</v>
      </c>
      <c r="AI23" s="82"/>
      <c r="AJ23" s="12"/>
      <c r="AK23" s="25" t="str">
        <f t="shared" si="6"/>
        <v>Ma</v>
      </c>
      <c r="AL23" s="25">
        <f t="shared" si="7"/>
        <v>4</v>
      </c>
      <c r="AM23" s="10">
        <f t="shared" si="7"/>
        <v>45720</v>
      </c>
      <c r="AN23" s="11">
        <f>IF(AK23="","",IFERROR(VLOOKUP(AM23,#REF!,4,FALSE),0))</f>
        <v>0</v>
      </c>
      <c r="AO23" s="82"/>
      <c r="AP23" s="12"/>
      <c r="AQ23" s="25" t="str">
        <f t="shared" si="8"/>
        <v>V</v>
      </c>
      <c r="AR23" s="25">
        <f t="shared" si="9"/>
        <v>4</v>
      </c>
      <c r="AS23" s="10">
        <f t="shared" si="9"/>
        <v>45751</v>
      </c>
      <c r="AT23" s="11">
        <f>IF(AQ23="","",IFERROR(VLOOKUP(AS23,#REF!,4,FALSE),0))</f>
        <v>0</v>
      </c>
      <c r="AU23" s="82"/>
      <c r="AV23" s="12"/>
      <c r="AW23" s="25" t="str">
        <f t="shared" si="10"/>
        <v>D</v>
      </c>
      <c r="AX23" s="25">
        <f t="shared" si="11"/>
        <v>4</v>
      </c>
      <c r="AY23" s="10">
        <f t="shared" si="11"/>
        <v>45781</v>
      </c>
      <c r="AZ23" s="11">
        <f>IF(AW23="","",IFERROR(VLOOKUP(AY23,#REF!,4,FALSE),0))</f>
        <v>0</v>
      </c>
      <c r="BA23" s="82"/>
      <c r="BB23" s="12"/>
      <c r="BC23" s="25" t="str">
        <f t="shared" si="12"/>
        <v>Me</v>
      </c>
      <c r="BD23" s="25">
        <f t="shared" si="13"/>
        <v>4</v>
      </c>
      <c r="BE23" s="10">
        <f t="shared" si="13"/>
        <v>45812</v>
      </c>
      <c r="BF23" s="11">
        <f>IF(BC23="","",IFERROR(VLOOKUP(BE23,#REF!,4,FALSE),0))</f>
        <v>0</v>
      </c>
      <c r="BG23" s="82"/>
      <c r="BH23" s="12"/>
      <c r="BI23" s="25" t="str">
        <f t="shared" si="14"/>
        <v>V</v>
      </c>
      <c r="BJ23" s="25">
        <f t="shared" si="15"/>
        <v>4</v>
      </c>
      <c r="BK23" s="10">
        <f t="shared" si="15"/>
        <v>45842</v>
      </c>
      <c r="BL23" s="11">
        <f>IF(BI23="","",IFERROR(VLOOKUP(BK23,#REF!,4,FALSE),0))</f>
        <v>0</v>
      </c>
      <c r="BM23" s="82"/>
      <c r="BN23" s="12"/>
      <c r="BO23" s="25" t="str">
        <f t="shared" si="16"/>
        <v>L</v>
      </c>
      <c r="BP23" s="25">
        <f t="shared" si="17"/>
        <v>4</v>
      </c>
      <c r="BQ23" s="10">
        <f t="shared" si="17"/>
        <v>45873</v>
      </c>
      <c r="BR23" s="11">
        <f>IF(BO23="","",IFERROR(VLOOKUP(BQ23,#REF!,4,FALSE),0))</f>
        <v>0</v>
      </c>
      <c r="BS23" s="82"/>
      <c r="BT23" s="12"/>
      <c r="BU23" s="25" t="str">
        <f t="shared" si="18"/>
        <v>J</v>
      </c>
      <c r="BV23" s="25">
        <f t="shared" si="19"/>
        <v>4</v>
      </c>
      <c r="BW23" s="10">
        <f t="shared" si="20"/>
        <v>45904</v>
      </c>
      <c r="BX23" s="11">
        <f>IF(BU23="","",IFERROR(VLOOKUP(BW23,#REF!,4,FALSE),0))</f>
        <v>0</v>
      </c>
      <c r="BY23" s="82"/>
      <c r="BZ23" s="12"/>
      <c r="CB23" s="32"/>
      <c r="CC23" s="32"/>
      <c r="CD23" s="32"/>
      <c r="CE23" s="32"/>
      <c r="CF23" s="32"/>
      <c r="CG23" s="32"/>
      <c r="CK23" s="30" t="b">
        <f>IF(CC81&lt;&gt;MAX(CC92,PlanningCycleComplet!CE21),TRUE,FALSE)</f>
        <v>1</v>
      </c>
      <c r="CL23" s="30" t="s">
        <v>27</v>
      </c>
      <c r="EH23" s="1">
        <v>1</v>
      </c>
    </row>
    <row r="24" spans="1:150" x14ac:dyDescent="0.2">
      <c r="A24" s="25" t="str">
        <f t="shared" si="0"/>
        <v>J</v>
      </c>
      <c r="B24" s="25">
        <v>5</v>
      </c>
      <c r="C24" s="10">
        <f t="shared" si="21"/>
        <v>45540</v>
      </c>
      <c r="D24" s="11">
        <f>IF(A24="","",IFERROR(VLOOKUP(C24,#REF!,4,FALSE),0))</f>
        <v>0</v>
      </c>
      <c r="E24" s="82"/>
      <c r="F24" s="12"/>
      <c r="G24" s="25" t="str">
        <f t="shared" si="1"/>
        <v>S</v>
      </c>
      <c r="H24" s="25">
        <v>5</v>
      </c>
      <c r="I24" s="10">
        <f t="shared" si="22"/>
        <v>45570</v>
      </c>
      <c r="J24" s="11">
        <f>IF(G24="","",IFERROR(VLOOKUP(I24,#REF!,4,FALSE),0))</f>
        <v>0</v>
      </c>
      <c r="K24" s="82"/>
      <c r="L24" s="12"/>
      <c r="M24" s="25" t="str">
        <f t="shared" si="2"/>
        <v>Ma</v>
      </c>
      <c r="N24" s="25">
        <v>5</v>
      </c>
      <c r="O24" s="10">
        <f t="shared" si="23"/>
        <v>45601</v>
      </c>
      <c r="P24" s="11">
        <f>IF(M24="","",IFERROR(VLOOKUP(O24,#REF!,4,FALSE),0))</f>
        <v>0</v>
      </c>
      <c r="Q24" s="82"/>
      <c r="R24" s="12"/>
      <c r="S24" s="25" t="str">
        <f t="shared" si="3"/>
        <v>J</v>
      </c>
      <c r="T24" s="25">
        <v>5</v>
      </c>
      <c r="U24" s="10">
        <f t="shared" si="24"/>
        <v>45631</v>
      </c>
      <c r="V24" s="11">
        <f>IF(S24="","",IFERROR(VLOOKUP(U24,#REF!,4,FALSE),0))</f>
        <v>0</v>
      </c>
      <c r="W24" s="82"/>
      <c r="X24" s="12"/>
      <c r="Y24" s="25" t="str">
        <f t="shared" si="4"/>
        <v>D</v>
      </c>
      <c r="Z24" s="25">
        <v>5</v>
      </c>
      <c r="AA24" s="10">
        <f t="shared" si="25"/>
        <v>45662</v>
      </c>
      <c r="AB24" s="11">
        <f>IF(Y24="","",IFERROR(VLOOKUP(AA24,#REF!,4,FALSE),0))</f>
        <v>0</v>
      </c>
      <c r="AC24" s="82"/>
      <c r="AD24" s="12"/>
      <c r="AE24" s="25" t="str">
        <f t="shared" si="5"/>
        <v>Me</v>
      </c>
      <c r="AF24" s="25">
        <f>AF23+1</f>
        <v>5</v>
      </c>
      <c r="AG24" s="10">
        <f t="shared" si="26"/>
        <v>45693</v>
      </c>
      <c r="AH24" s="11">
        <f>IF(AE24="","",IFERROR(VLOOKUP(AG24,#REF!,4,FALSE),0))</f>
        <v>0</v>
      </c>
      <c r="AI24" s="82"/>
      <c r="AJ24" s="12"/>
      <c r="AK24" s="25" t="str">
        <f t="shared" si="6"/>
        <v>Me</v>
      </c>
      <c r="AL24" s="25">
        <f t="shared" si="7"/>
        <v>5</v>
      </c>
      <c r="AM24" s="10">
        <f t="shared" si="7"/>
        <v>45721</v>
      </c>
      <c r="AN24" s="11">
        <f>IF(AK24="","",IFERROR(VLOOKUP(AM24,#REF!,4,FALSE),0))</f>
        <v>0</v>
      </c>
      <c r="AO24" s="82"/>
      <c r="AP24" s="12"/>
      <c r="AQ24" s="25" t="str">
        <f t="shared" si="8"/>
        <v>S</v>
      </c>
      <c r="AR24" s="25">
        <f t="shared" si="9"/>
        <v>5</v>
      </c>
      <c r="AS24" s="10">
        <f t="shared" si="9"/>
        <v>45752</v>
      </c>
      <c r="AT24" s="11">
        <f>IF(AQ24="","",IFERROR(VLOOKUP(AS24,#REF!,4,FALSE),0))</f>
        <v>0</v>
      </c>
      <c r="AU24" s="82"/>
      <c r="AV24" s="12"/>
      <c r="AW24" s="25" t="str">
        <f t="shared" si="10"/>
        <v>L</v>
      </c>
      <c r="AX24" s="25">
        <f t="shared" si="11"/>
        <v>5</v>
      </c>
      <c r="AY24" s="10">
        <f t="shared" si="11"/>
        <v>45782</v>
      </c>
      <c r="AZ24" s="11">
        <f>IF(AW24="","",IFERROR(VLOOKUP(AY24,#REF!,4,FALSE),0))</f>
        <v>0</v>
      </c>
      <c r="BA24" s="82"/>
      <c r="BB24" s="12"/>
      <c r="BC24" s="25" t="str">
        <f t="shared" si="12"/>
        <v>J</v>
      </c>
      <c r="BD24" s="25">
        <f t="shared" si="13"/>
        <v>5</v>
      </c>
      <c r="BE24" s="10">
        <f t="shared" si="13"/>
        <v>45813</v>
      </c>
      <c r="BF24" s="11">
        <f>IF(BC24="","",IFERROR(VLOOKUP(BE24,#REF!,4,FALSE),0))</f>
        <v>0</v>
      </c>
      <c r="BG24" s="82"/>
      <c r="BH24" s="12"/>
      <c r="BI24" s="25" t="str">
        <f t="shared" si="14"/>
        <v>S</v>
      </c>
      <c r="BJ24" s="25">
        <f t="shared" si="15"/>
        <v>5</v>
      </c>
      <c r="BK24" s="10">
        <f t="shared" si="15"/>
        <v>45843</v>
      </c>
      <c r="BL24" s="11">
        <f>IF(BI24="","",IFERROR(VLOOKUP(BK24,#REF!,4,FALSE),0))</f>
        <v>0</v>
      </c>
      <c r="BM24" s="82"/>
      <c r="BN24" s="12"/>
      <c r="BO24" s="25" t="str">
        <f t="shared" si="16"/>
        <v>Ma</v>
      </c>
      <c r="BP24" s="25">
        <f t="shared" si="17"/>
        <v>5</v>
      </c>
      <c r="BQ24" s="10">
        <f t="shared" si="17"/>
        <v>45874</v>
      </c>
      <c r="BR24" s="11">
        <f>IF(BO24="","",IFERROR(VLOOKUP(BQ24,#REF!,4,FALSE),0))</f>
        <v>0</v>
      </c>
      <c r="BS24" s="82"/>
      <c r="BT24" s="12"/>
      <c r="BU24" s="25" t="str">
        <f t="shared" si="18"/>
        <v>V</v>
      </c>
      <c r="BV24" s="25">
        <f t="shared" si="19"/>
        <v>5</v>
      </c>
      <c r="BW24" s="10">
        <f t="shared" si="20"/>
        <v>45905</v>
      </c>
      <c r="BX24" s="11">
        <f>IF(BU24="","",IFERROR(VLOOKUP(BW24,#REF!,4,FALSE),0))</f>
        <v>0</v>
      </c>
      <c r="BY24" s="82"/>
      <c r="BZ24" s="12"/>
      <c r="CB24" s="32"/>
      <c r="CC24" s="32"/>
      <c r="CD24" s="32"/>
      <c r="CE24" s="32"/>
      <c r="CF24" s="32"/>
      <c r="CG24" s="32"/>
      <c r="CK24" s="30" t="b">
        <f>OR(BU5="",BU7="",BU5&gt;BU7)</f>
        <v>0</v>
      </c>
      <c r="CL24" s="30" t="s">
        <v>15</v>
      </c>
      <c r="CX24" s="42">
        <v>1</v>
      </c>
    </row>
    <row r="25" spans="1:150" ht="12.75" customHeight="1" x14ac:dyDescent="0.2">
      <c r="A25" s="25" t="str">
        <f t="shared" si="0"/>
        <v>V</v>
      </c>
      <c r="B25" s="25">
        <v>6</v>
      </c>
      <c r="C25" s="10">
        <f t="shared" si="21"/>
        <v>45541</v>
      </c>
      <c r="D25" s="11">
        <f>IF(A25="","",IFERROR(VLOOKUP(C25,#REF!,4,FALSE),0))</f>
        <v>0</v>
      </c>
      <c r="E25" s="82"/>
      <c r="F25" s="12"/>
      <c r="G25" s="25" t="str">
        <f t="shared" si="1"/>
        <v>D</v>
      </c>
      <c r="H25" s="25">
        <v>6</v>
      </c>
      <c r="I25" s="10">
        <f t="shared" si="22"/>
        <v>45571</v>
      </c>
      <c r="J25" s="11">
        <f>IF(G25="","",IFERROR(VLOOKUP(I25,#REF!,4,FALSE),0))</f>
        <v>0</v>
      </c>
      <c r="K25" s="82"/>
      <c r="L25" s="12"/>
      <c r="M25" s="25" t="str">
        <f t="shared" si="2"/>
        <v>Me</v>
      </c>
      <c r="N25" s="25">
        <v>6</v>
      </c>
      <c r="O25" s="10">
        <f t="shared" si="23"/>
        <v>45602</v>
      </c>
      <c r="P25" s="11">
        <f>IF(M25="","",IFERROR(VLOOKUP(O25,#REF!,4,FALSE),0))</f>
        <v>0</v>
      </c>
      <c r="Q25" s="82"/>
      <c r="R25" s="12"/>
      <c r="S25" s="25" t="str">
        <f t="shared" si="3"/>
        <v>V</v>
      </c>
      <c r="T25" s="25">
        <v>6</v>
      </c>
      <c r="U25" s="10">
        <f t="shared" si="24"/>
        <v>45632</v>
      </c>
      <c r="V25" s="11">
        <f>IF(S25="","",IFERROR(VLOOKUP(U25,#REF!,4,FALSE),0))</f>
        <v>0</v>
      </c>
      <c r="W25" s="82"/>
      <c r="X25" s="12"/>
      <c r="Y25" s="25" t="str">
        <f t="shared" si="4"/>
        <v>L</v>
      </c>
      <c r="Z25" s="25">
        <v>6</v>
      </c>
      <c r="AA25" s="10">
        <f t="shared" si="25"/>
        <v>45663</v>
      </c>
      <c r="AB25" s="11">
        <f>IF(Y25="","",IFERROR(VLOOKUP(AA25,#REF!,4,FALSE),0))</f>
        <v>0</v>
      </c>
      <c r="AC25" s="82"/>
      <c r="AD25" s="12"/>
      <c r="AE25" s="25" t="str">
        <f t="shared" si="5"/>
        <v>J</v>
      </c>
      <c r="AF25" s="25">
        <f>AF24+1</f>
        <v>6</v>
      </c>
      <c r="AG25" s="10">
        <f t="shared" si="26"/>
        <v>45694</v>
      </c>
      <c r="AH25" s="11">
        <f>IF(AE25="","",IFERROR(VLOOKUP(AG25,#REF!,4,FALSE),0))</f>
        <v>0</v>
      </c>
      <c r="AI25" s="82"/>
      <c r="AJ25" s="12"/>
      <c r="AK25" s="25" t="str">
        <f t="shared" si="6"/>
        <v>J</v>
      </c>
      <c r="AL25" s="25">
        <f t="shared" si="7"/>
        <v>6</v>
      </c>
      <c r="AM25" s="10">
        <f t="shared" si="7"/>
        <v>45722</v>
      </c>
      <c r="AN25" s="11">
        <f>IF(AK25="","",IFERROR(VLOOKUP(AM25,#REF!,4,FALSE),0))</f>
        <v>0</v>
      </c>
      <c r="AO25" s="82"/>
      <c r="AP25" s="12"/>
      <c r="AQ25" s="25" t="str">
        <f t="shared" si="8"/>
        <v>D</v>
      </c>
      <c r="AR25" s="25">
        <f t="shared" si="9"/>
        <v>6</v>
      </c>
      <c r="AS25" s="10">
        <f t="shared" si="9"/>
        <v>45753</v>
      </c>
      <c r="AT25" s="11">
        <f>IF(AQ25="","",IFERROR(VLOOKUP(AS25,#REF!,4,FALSE),0))</f>
        <v>0</v>
      </c>
      <c r="AU25" s="82"/>
      <c r="AV25" s="12"/>
      <c r="AW25" s="25" t="str">
        <f t="shared" si="10"/>
        <v>Ma</v>
      </c>
      <c r="AX25" s="25">
        <f t="shared" si="11"/>
        <v>6</v>
      </c>
      <c r="AY25" s="10">
        <f t="shared" si="11"/>
        <v>45783</v>
      </c>
      <c r="AZ25" s="11">
        <f>IF(AW25="","",IFERROR(VLOOKUP(AY25,#REF!,4,FALSE),0))</f>
        <v>0</v>
      </c>
      <c r="BA25" s="82"/>
      <c r="BB25" s="12"/>
      <c r="BC25" s="25" t="str">
        <f t="shared" si="12"/>
        <v>V</v>
      </c>
      <c r="BD25" s="25">
        <f t="shared" si="13"/>
        <v>6</v>
      </c>
      <c r="BE25" s="10">
        <f t="shared" si="13"/>
        <v>45814</v>
      </c>
      <c r="BF25" s="11">
        <f>IF(BC25="","",IFERROR(VLOOKUP(BE25,#REF!,4,FALSE),0))</f>
        <v>0</v>
      </c>
      <c r="BG25" s="82"/>
      <c r="BH25" s="12"/>
      <c r="BI25" s="25" t="str">
        <f t="shared" si="14"/>
        <v>D</v>
      </c>
      <c r="BJ25" s="25">
        <f t="shared" si="15"/>
        <v>6</v>
      </c>
      <c r="BK25" s="10">
        <f t="shared" si="15"/>
        <v>45844</v>
      </c>
      <c r="BL25" s="11">
        <f>IF(BI25="","",IFERROR(VLOOKUP(BK25,#REF!,4,FALSE),0))</f>
        <v>0</v>
      </c>
      <c r="BM25" s="82"/>
      <c r="BN25" s="12"/>
      <c r="BO25" s="25" t="str">
        <f t="shared" si="16"/>
        <v>Me</v>
      </c>
      <c r="BP25" s="25">
        <f t="shared" si="17"/>
        <v>6</v>
      </c>
      <c r="BQ25" s="10">
        <f t="shared" si="17"/>
        <v>45875</v>
      </c>
      <c r="BR25" s="11">
        <f>IF(BO25="","",IFERROR(VLOOKUP(BQ25,#REF!,4,FALSE),0))</f>
        <v>0</v>
      </c>
      <c r="BS25" s="82"/>
      <c r="BT25" s="12"/>
      <c r="BU25" s="25" t="str">
        <f t="shared" si="18"/>
        <v>S</v>
      </c>
      <c r="BV25" s="25">
        <f t="shared" si="19"/>
        <v>6</v>
      </c>
      <c r="BW25" s="10">
        <f t="shared" si="20"/>
        <v>45906</v>
      </c>
      <c r="BX25" s="11">
        <f>IF(BU25="","",IFERROR(VLOOKUP(BW25,#REF!,4,FALSE),0))</f>
        <v>0</v>
      </c>
      <c r="BY25" s="82"/>
      <c r="BZ25" s="12"/>
      <c r="CB25" s="32"/>
      <c r="CC25" s="32"/>
      <c r="CD25" s="32"/>
      <c r="CE25" s="32"/>
      <c r="CF25" s="32"/>
      <c r="CG25" s="32"/>
      <c r="CL25" s="30" t="s">
        <v>16</v>
      </c>
    </row>
    <row r="26" spans="1:150" ht="12.75" customHeight="1" x14ac:dyDescent="0.2">
      <c r="A26" s="25" t="str">
        <f t="shared" si="0"/>
        <v>S</v>
      </c>
      <c r="B26" s="25">
        <v>7</v>
      </c>
      <c r="C26" s="10">
        <f t="shared" si="21"/>
        <v>45542</v>
      </c>
      <c r="D26" s="11">
        <f>IF(A26="","",IFERROR(VLOOKUP(C26,#REF!,4,FALSE),0))</f>
        <v>0</v>
      </c>
      <c r="E26" s="82"/>
      <c r="F26" s="12"/>
      <c r="G26" s="25" t="str">
        <f t="shared" si="1"/>
        <v>L</v>
      </c>
      <c r="H26" s="25">
        <v>7</v>
      </c>
      <c r="I26" s="10">
        <f t="shared" si="22"/>
        <v>45572</v>
      </c>
      <c r="J26" s="11">
        <f>IF(G26="","",IFERROR(VLOOKUP(I26,#REF!,4,FALSE),0))</f>
        <v>0</v>
      </c>
      <c r="K26" s="82"/>
      <c r="L26" s="12"/>
      <c r="M26" s="25" t="str">
        <f t="shared" si="2"/>
        <v>J</v>
      </c>
      <c r="N26" s="25">
        <v>7</v>
      </c>
      <c r="O26" s="10">
        <f t="shared" si="23"/>
        <v>45603</v>
      </c>
      <c r="P26" s="11">
        <f>IF(M26="","",IFERROR(VLOOKUP(O26,#REF!,4,FALSE),0))</f>
        <v>0</v>
      </c>
      <c r="Q26" s="82"/>
      <c r="R26" s="12"/>
      <c r="S26" s="25" t="str">
        <f t="shared" si="3"/>
        <v>S</v>
      </c>
      <c r="T26" s="25">
        <v>7</v>
      </c>
      <c r="U26" s="10">
        <f t="shared" si="24"/>
        <v>45633</v>
      </c>
      <c r="V26" s="11">
        <f>IF(S26="","",IFERROR(VLOOKUP(U26,#REF!,4,FALSE),0))</f>
        <v>0</v>
      </c>
      <c r="W26" s="82"/>
      <c r="X26" s="12"/>
      <c r="Y26" s="25" t="str">
        <f t="shared" si="4"/>
        <v>Ma</v>
      </c>
      <c r="Z26" s="25">
        <v>7</v>
      </c>
      <c r="AA26" s="10">
        <f t="shared" si="25"/>
        <v>45664</v>
      </c>
      <c r="AB26" s="11">
        <f>IF(Y26="","",IFERROR(VLOOKUP(AA26,#REF!,4,FALSE),0))</f>
        <v>0</v>
      </c>
      <c r="AC26" s="82"/>
      <c r="AD26" s="12"/>
      <c r="AE26" s="25" t="str">
        <f t="shared" si="5"/>
        <v>V</v>
      </c>
      <c r="AF26" s="25">
        <f t="shared" ref="AF26:AF47" si="27">AF25+1</f>
        <v>7</v>
      </c>
      <c r="AG26" s="10">
        <f t="shared" si="26"/>
        <v>45695</v>
      </c>
      <c r="AH26" s="11">
        <f>IF(AE26="","",IFERROR(VLOOKUP(AG26,#REF!,4,FALSE),0))</f>
        <v>0</v>
      </c>
      <c r="AI26" s="82"/>
      <c r="AJ26" s="12"/>
      <c r="AK26" s="25" t="str">
        <f t="shared" si="6"/>
        <v>V</v>
      </c>
      <c r="AL26" s="25">
        <f t="shared" si="7"/>
        <v>7</v>
      </c>
      <c r="AM26" s="10">
        <f t="shared" si="7"/>
        <v>45723</v>
      </c>
      <c r="AN26" s="11">
        <f>IF(AK26="","",IFERROR(VLOOKUP(AM26,#REF!,4,FALSE),0))</f>
        <v>0</v>
      </c>
      <c r="AO26" s="82"/>
      <c r="AP26" s="12"/>
      <c r="AQ26" s="25" t="str">
        <f t="shared" si="8"/>
        <v>L</v>
      </c>
      <c r="AR26" s="25">
        <f t="shared" si="9"/>
        <v>7</v>
      </c>
      <c r="AS26" s="10">
        <f t="shared" si="9"/>
        <v>45754</v>
      </c>
      <c r="AT26" s="11">
        <f>IF(AQ26="","",IFERROR(VLOOKUP(AS26,#REF!,4,FALSE),0))</f>
        <v>0</v>
      </c>
      <c r="AU26" s="82"/>
      <c r="AV26" s="12"/>
      <c r="AW26" s="25" t="str">
        <f t="shared" si="10"/>
        <v>Me</v>
      </c>
      <c r="AX26" s="25">
        <f t="shared" si="11"/>
        <v>7</v>
      </c>
      <c r="AY26" s="10">
        <f t="shared" si="11"/>
        <v>45784</v>
      </c>
      <c r="AZ26" s="11">
        <f>IF(AW26="","",IFERROR(VLOOKUP(AY26,#REF!,4,FALSE),0))</f>
        <v>0</v>
      </c>
      <c r="BA26" s="82"/>
      <c r="BB26" s="12"/>
      <c r="BC26" s="25" t="str">
        <f t="shared" si="12"/>
        <v>S</v>
      </c>
      <c r="BD26" s="25">
        <f t="shared" si="13"/>
        <v>7</v>
      </c>
      <c r="BE26" s="10">
        <f t="shared" si="13"/>
        <v>45815</v>
      </c>
      <c r="BF26" s="11">
        <f>IF(BC26="","",IFERROR(VLOOKUP(BE26,#REF!,4,FALSE),0))</f>
        <v>0</v>
      </c>
      <c r="BG26" s="82"/>
      <c r="BH26" s="12"/>
      <c r="BI26" s="25" t="str">
        <f t="shared" si="14"/>
        <v>L</v>
      </c>
      <c r="BJ26" s="25">
        <f t="shared" si="15"/>
        <v>7</v>
      </c>
      <c r="BK26" s="10">
        <f t="shared" si="15"/>
        <v>45845</v>
      </c>
      <c r="BL26" s="11">
        <f>IF(BI26="","",IFERROR(VLOOKUP(BK26,#REF!,4,FALSE),0))</f>
        <v>0</v>
      </c>
      <c r="BM26" s="82"/>
      <c r="BN26" s="12"/>
      <c r="BO26" s="25" t="str">
        <f t="shared" si="16"/>
        <v>J</v>
      </c>
      <c r="BP26" s="25">
        <f t="shared" si="17"/>
        <v>7</v>
      </c>
      <c r="BQ26" s="10">
        <f t="shared" si="17"/>
        <v>45876</v>
      </c>
      <c r="BR26" s="11">
        <f>IF(BO26="","",IFERROR(VLOOKUP(BQ26,#REF!,4,FALSE),0))</f>
        <v>0</v>
      </c>
      <c r="BS26" s="82"/>
      <c r="BT26" s="12"/>
      <c r="BU26" s="25" t="str">
        <f t="shared" si="18"/>
        <v>D</v>
      </c>
      <c r="BV26" s="25">
        <f t="shared" si="19"/>
        <v>7</v>
      </c>
      <c r="BW26" s="10">
        <f t="shared" si="20"/>
        <v>45907</v>
      </c>
      <c r="BX26" s="11">
        <f>IF(BU26="","",IFERROR(VLOOKUP(BW26,#REF!,4,FALSE),0))</f>
        <v>0</v>
      </c>
      <c r="BY26" s="82"/>
      <c r="BZ26" s="12"/>
      <c r="CB26" s="32"/>
      <c r="CC26" s="32"/>
      <c r="CD26" s="32"/>
      <c r="CE26" s="32"/>
      <c r="CF26" s="32"/>
      <c r="CG26" s="32"/>
      <c r="CL26" s="30">
        <v>1</v>
      </c>
      <c r="DV26" s="1">
        <v>1</v>
      </c>
    </row>
    <row r="27" spans="1:150" x14ac:dyDescent="0.2">
      <c r="A27" s="25" t="str">
        <f t="shared" ref="A27:A47" si="28">IF(A26="D","L",IF(A26="L","Ma",IF(A26="Ma","Me",IF(A26="Me","J",IF(A26="J","V",IF(A26="V","S","D"))))))</f>
        <v>D</v>
      </c>
      <c r="B27" s="25">
        <v>8</v>
      </c>
      <c r="C27" s="10">
        <f t="shared" si="21"/>
        <v>45543</v>
      </c>
      <c r="D27" s="11">
        <f>IF(A27="","",IFERROR(VLOOKUP(C27,#REF!,4,FALSE),0))</f>
        <v>0</v>
      </c>
      <c r="E27" s="82"/>
      <c r="F27" s="12"/>
      <c r="G27" s="25" t="str">
        <f t="shared" ref="G27:G47" si="29">IF(G26="D","L",IF(G26="L","Ma",IF(G26="Ma","Me",IF(G26="Me","J",IF(G26="J","V",IF(G26="V","S","D"))))))</f>
        <v>Ma</v>
      </c>
      <c r="H27" s="25">
        <v>8</v>
      </c>
      <c r="I27" s="10">
        <f t="shared" si="22"/>
        <v>45573</v>
      </c>
      <c r="J27" s="11">
        <f>IF(G27="","",IFERROR(VLOOKUP(I27,#REF!,4,FALSE),0))</f>
        <v>0</v>
      </c>
      <c r="K27" s="82"/>
      <c r="L27" s="12"/>
      <c r="M27" s="25" t="str">
        <f t="shared" ref="M27:M47" si="30">IF(M26="D","L",IF(M26="L","Ma",IF(M26="Ma","Me",IF(M26="Me","J",IF(M26="J","V",IF(M26="V","S","D"))))))</f>
        <v>V</v>
      </c>
      <c r="N27" s="25">
        <v>8</v>
      </c>
      <c r="O27" s="10">
        <f t="shared" si="23"/>
        <v>45604</v>
      </c>
      <c r="P27" s="11">
        <f>IF(M27="","",IFERROR(VLOOKUP(O27,#REF!,4,FALSE),0))</f>
        <v>0</v>
      </c>
      <c r="Q27" s="82"/>
      <c r="R27" s="12"/>
      <c r="S27" s="25" t="str">
        <f t="shared" ref="S27:S47" si="31">IF(S26="D","L",IF(S26="L","Ma",IF(S26="Ma","Me",IF(S26="Me","J",IF(S26="J","V",IF(S26="V","S","D"))))))</f>
        <v>D</v>
      </c>
      <c r="T27" s="25">
        <v>8</v>
      </c>
      <c r="U27" s="10">
        <f t="shared" si="24"/>
        <v>45634</v>
      </c>
      <c r="V27" s="11">
        <f>IF(S27="","",IFERROR(VLOOKUP(U27,#REF!,4,FALSE),0))</f>
        <v>0</v>
      </c>
      <c r="W27" s="82"/>
      <c r="X27" s="12"/>
      <c r="Y27" s="25" t="str">
        <f t="shared" ref="Y27:Y47" si="32">IF(Y26="D","L",IF(Y26="L","Ma",IF(Y26="Ma","Me",IF(Y26="Me","J",IF(Y26="J","V",IF(Y26="V","S","D"))))))</f>
        <v>Me</v>
      </c>
      <c r="Z27" s="25">
        <v>8</v>
      </c>
      <c r="AA27" s="10">
        <f t="shared" si="25"/>
        <v>45665</v>
      </c>
      <c r="AB27" s="11">
        <f>IF(Y27="","",IFERROR(VLOOKUP(AA27,#REF!,4,FALSE),0))</f>
        <v>0</v>
      </c>
      <c r="AC27" s="82"/>
      <c r="AD27" s="12"/>
      <c r="AE27" s="25" t="str">
        <f t="shared" ref="AE27:AE47" si="33">IF(AE26="D","L",IF(AE26="L","Ma",IF(AE26="Ma","Me",IF(AE26="Me","J",IF(AE26="J","V",IF(AE26="V","S","D"))))))</f>
        <v>S</v>
      </c>
      <c r="AF27" s="25">
        <f t="shared" si="27"/>
        <v>8</v>
      </c>
      <c r="AG27" s="10">
        <f t="shared" si="26"/>
        <v>45696</v>
      </c>
      <c r="AH27" s="11">
        <f>IF(AE27="","",IFERROR(VLOOKUP(AG27,#REF!,4,FALSE),0))</f>
        <v>0</v>
      </c>
      <c r="AI27" s="82"/>
      <c r="AJ27" s="12"/>
      <c r="AK27" s="25" t="str">
        <f t="shared" ref="AK27:AK47" si="34">IF(AK26="D","L",IF(AK26="L","Ma",IF(AK26="Ma","Me",IF(AK26="Me","J",IF(AK26="J","V",IF(AK26="V","S","D"))))))</f>
        <v>S</v>
      </c>
      <c r="AL27" s="25">
        <f t="shared" si="7"/>
        <v>8</v>
      </c>
      <c r="AM27" s="10">
        <f t="shared" si="7"/>
        <v>45724</v>
      </c>
      <c r="AN27" s="11">
        <f>IF(AK27="","",IFERROR(VLOOKUP(AM27,#REF!,4,FALSE),0))</f>
        <v>0</v>
      </c>
      <c r="AO27" s="82"/>
      <c r="AP27" s="12"/>
      <c r="AQ27" s="25" t="str">
        <f t="shared" ref="AQ27:AQ47" si="35">IF(AQ26="D","L",IF(AQ26="L","Ma",IF(AQ26="Ma","Me",IF(AQ26="Me","J",IF(AQ26="J","V",IF(AQ26="V","S","D"))))))</f>
        <v>Ma</v>
      </c>
      <c r="AR27" s="25">
        <f t="shared" si="9"/>
        <v>8</v>
      </c>
      <c r="AS27" s="10">
        <f t="shared" si="9"/>
        <v>45755</v>
      </c>
      <c r="AT27" s="11">
        <f>IF(AQ27="","",IFERROR(VLOOKUP(AS27,#REF!,4,FALSE),0))</f>
        <v>0</v>
      </c>
      <c r="AU27" s="82"/>
      <c r="AV27" s="12"/>
      <c r="AW27" s="25" t="str">
        <f t="shared" ref="AW27:AW47" si="36">IF(AW26="D","L",IF(AW26="L","Ma",IF(AW26="Ma","Me",IF(AW26="Me","J",IF(AW26="J","V",IF(AW26="V","S","D"))))))</f>
        <v>J</v>
      </c>
      <c r="AX27" s="25">
        <f t="shared" si="11"/>
        <v>8</v>
      </c>
      <c r="AY27" s="10">
        <f t="shared" si="11"/>
        <v>45785</v>
      </c>
      <c r="AZ27" s="11">
        <f>IF(AW27="","",IFERROR(VLOOKUP(AY27,#REF!,4,FALSE),0))</f>
        <v>0</v>
      </c>
      <c r="BA27" s="82"/>
      <c r="BB27" s="12"/>
      <c r="BC27" s="25" t="str">
        <f t="shared" ref="BC27:BC47" si="37">IF(BC26="D","L",IF(BC26="L","Ma",IF(BC26="Ma","Me",IF(BC26="Me","J",IF(BC26="J","V",IF(BC26="V","S","D"))))))</f>
        <v>D</v>
      </c>
      <c r="BD27" s="25">
        <f t="shared" si="13"/>
        <v>8</v>
      </c>
      <c r="BE27" s="10">
        <f t="shared" si="13"/>
        <v>45816</v>
      </c>
      <c r="BF27" s="11">
        <f>IF(BC27="","",IFERROR(VLOOKUP(BE27,#REF!,4,FALSE),0))</f>
        <v>0</v>
      </c>
      <c r="BG27" s="82"/>
      <c r="BH27" s="12"/>
      <c r="BI27" s="25" t="str">
        <f t="shared" ref="BI27:BI47" si="38">IF(BI26="D","L",IF(BI26="L","Ma",IF(BI26="Ma","Me",IF(BI26="Me","J",IF(BI26="J","V",IF(BI26="V","S","D"))))))</f>
        <v>Ma</v>
      </c>
      <c r="BJ27" s="25">
        <f t="shared" si="15"/>
        <v>8</v>
      </c>
      <c r="BK27" s="10">
        <f t="shared" si="15"/>
        <v>45846</v>
      </c>
      <c r="BL27" s="11">
        <f>IF(BI27="","",IFERROR(VLOOKUP(BK27,#REF!,4,FALSE),0))</f>
        <v>0</v>
      </c>
      <c r="BM27" s="82"/>
      <c r="BN27" s="12"/>
      <c r="BO27" s="25" t="str">
        <f t="shared" ref="BO27:BO47" si="39">IF(BO26="D","L",IF(BO26="L","Ma",IF(BO26="Ma","Me",IF(BO26="Me","J",IF(BO26="J","V",IF(BO26="V","S","D"))))))</f>
        <v>V</v>
      </c>
      <c r="BP27" s="25">
        <f t="shared" si="17"/>
        <v>8</v>
      </c>
      <c r="BQ27" s="10">
        <f t="shared" si="17"/>
        <v>45877</v>
      </c>
      <c r="BR27" s="11">
        <f>IF(BO27="","",IFERROR(VLOOKUP(BQ27,#REF!,4,FALSE),0))</f>
        <v>0</v>
      </c>
      <c r="BS27" s="82"/>
      <c r="BT27" s="12"/>
      <c r="BU27" s="25" t="str">
        <f t="shared" si="18"/>
        <v>L</v>
      </c>
      <c r="BV27" s="25">
        <f t="shared" si="19"/>
        <v>8</v>
      </c>
      <c r="BW27" s="10">
        <f t="shared" si="20"/>
        <v>45908</v>
      </c>
      <c r="BX27" s="11">
        <f>IF(BU27="","",IFERROR(VLOOKUP(BW27,#REF!,4,FALSE),0))</f>
        <v>0</v>
      </c>
      <c r="BY27" s="82"/>
      <c r="BZ27" s="12"/>
      <c r="CB27" s="32"/>
      <c r="CC27" s="32"/>
      <c r="CD27" s="32"/>
      <c r="CE27" s="32"/>
      <c r="CF27" s="32"/>
      <c r="CG27" s="32"/>
      <c r="CL27" s="30" t="s">
        <v>17</v>
      </c>
      <c r="ET27" s="1">
        <v>1</v>
      </c>
    </row>
    <row r="28" spans="1:150" x14ac:dyDescent="0.2">
      <c r="A28" s="25" t="str">
        <f t="shared" si="28"/>
        <v>L</v>
      </c>
      <c r="B28" s="25">
        <v>9</v>
      </c>
      <c r="C28" s="10">
        <f t="shared" si="21"/>
        <v>45544</v>
      </c>
      <c r="D28" s="11">
        <f>IF(A28="","",IFERROR(VLOOKUP(C28,#REF!,4,FALSE),0))</f>
        <v>0</v>
      </c>
      <c r="E28" s="82"/>
      <c r="F28" s="12"/>
      <c r="G28" s="25" t="str">
        <f t="shared" si="29"/>
        <v>Me</v>
      </c>
      <c r="H28" s="25">
        <v>9</v>
      </c>
      <c r="I28" s="10">
        <f t="shared" si="22"/>
        <v>45574</v>
      </c>
      <c r="J28" s="11">
        <f>IF(G28="","",IFERROR(VLOOKUP(I28,#REF!,4,FALSE),0))</f>
        <v>0</v>
      </c>
      <c r="K28" s="82"/>
      <c r="L28" s="12"/>
      <c r="M28" s="25" t="str">
        <f t="shared" si="30"/>
        <v>S</v>
      </c>
      <c r="N28" s="25">
        <v>9</v>
      </c>
      <c r="O28" s="10">
        <f t="shared" si="23"/>
        <v>45605</v>
      </c>
      <c r="P28" s="11">
        <f>IF(M28="","",IFERROR(VLOOKUP(O28,#REF!,4,FALSE),0))</f>
        <v>0</v>
      </c>
      <c r="Q28" s="82"/>
      <c r="R28" s="12"/>
      <c r="S28" s="25" t="str">
        <f t="shared" si="31"/>
        <v>L</v>
      </c>
      <c r="T28" s="25">
        <v>9</v>
      </c>
      <c r="U28" s="10">
        <f t="shared" si="24"/>
        <v>45635</v>
      </c>
      <c r="V28" s="11">
        <f>IF(S28="","",IFERROR(VLOOKUP(U28,#REF!,4,FALSE),0))</f>
        <v>0</v>
      </c>
      <c r="W28" s="82"/>
      <c r="X28" s="12"/>
      <c r="Y28" s="25" t="str">
        <f t="shared" si="32"/>
        <v>J</v>
      </c>
      <c r="Z28" s="25">
        <v>9</v>
      </c>
      <c r="AA28" s="10">
        <f t="shared" si="25"/>
        <v>45666</v>
      </c>
      <c r="AB28" s="11">
        <f>IF(Y28="","",IFERROR(VLOOKUP(AA28,#REF!,4,FALSE),0))</f>
        <v>0</v>
      </c>
      <c r="AC28" s="82"/>
      <c r="AD28" s="12"/>
      <c r="AE28" s="25" t="str">
        <f t="shared" si="33"/>
        <v>D</v>
      </c>
      <c r="AF28" s="25">
        <f t="shared" si="27"/>
        <v>9</v>
      </c>
      <c r="AG28" s="10">
        <f t="shared" si="26"/>
        <v>45697</v>
      </c>
      <c r="AH28" s="11">
        <f>IF(AE28="","",IFERROR(VLOOKUP(AG28,#REF!,4,FALSE),0))</f>
        <v>0</v>
      </c>
      <c r="AI28" s="82"/>
      <c r="AJ28" s="12"/>
      <c r="AK28" s="25" t="str">
        <f t="shared" si="34"/>
        <v>D</v>
      </c>
      <c r="AL28" s="25">
        <f t="shared" si="7"/>
        <v>9</v>
      </c>
      <c r="AM28" s="10">
        <f t="shared" si="7"/>
        <v>45725</v>
      </c>
      <c r="AN28" s="11">
        <f>IF(AK28="","",IFERROR(VLOOKUP(AM28,#REF!,4,FALSE),0))</f>
        <v>0</v>
      </c>
      <c r="AO28" s="82"/>
      <c r="AP28" s="12"/>
      <c r="AQ28" s="25" t="str">
        <f t="shared" si="35"/>
        <v>Me</v>
      </c>
      <c r="AR28" s="25">
        <f t="shared" si="9"/>
        <v>9</v>
      </c>
      <c r="AS28" s="10">
        <f t="shared" si="9"/>
        <v>45756</v>
      </c>
      <c r="AT28" s="11">
        <f>IF(AQ28="","",IFERROR(VLOOKUP(AS28,#REF!,4,FALSE),0))</f>
        <v>0</v>
      </c>
      <c r="AU28" s="82"/>
      <c r="AV28" s="12"/>
      <c r="AW28" s="25" t="str">
        <f t="shared" si="36"/>
        <v>V</v>
      </c>
      <c r="AX28" s="25">
        <f t="shared" si="11"/>
        <v>9</v>
      </c>
      <c r="AY28" s="10">
        <f t="shared" si="11"/>
        <v>45786</v>
      </c>
      <c r="AZ28" s="11">
        <f>IF(AW28="","",IFERROR(VLOOKUP(AY28,#REF!,4,FALSE),0))</f>
        <v>0</v>
      </c>
      <c r="BA28" s="82"/>
      <c r="BB28" s="12"/>
      <c r="BC28" s="25" t="str">
        <f t="shared" si="37"/>
        <v>L</v>
      </c>
      <c r="BD28" s="25">
        <f t="shared" si="13"/>
        <v>9</v>
      </c>
      <c r="BE28" s="10">
        <f t="shared" si="13"/>
        <v>45817</v>
      </c>
      <c r="BF28" s="11">
        <f>IF(BC28="","",IFERROR(VLOOKUP(BE28,#REF!,4,FALSE),0))</f>
        <v>0</v>
      </c>
      <c r="BG28" s="82"/>
      <c r="BH28" s="12"/>
      <c r="BI28" s="25" t="str">
        <f t="shared" si="38"/>
        <v>Me</v>
      </c>
      <c r="BJ28" s="25">
        <f t="shared" si="15"/>
        <v>9</v>
      </c>
      <c r="BK28" s="10">
        <f t="shared" si="15"/>
        <v>45847</v>
      </c>
      <c r="BL28" s="11">
        <f>IF(BI28="","",IFERROR(VLOOKUP(BK28,#REF!,4,FALSE),0))</f>
        <v>0</v>
      </c>
      <c r="BM28" s="82"/>
      <c r="BN28" s="12"/>
      <c r="BO28" s="25" t="str">
        <f t="shared" si="39"/>
        <v>S</v>
      </c>
      <c r="BP28" s="25">
        <f t="shared" si="17"/>
        <v>9</v>
      </c>
      <c r="BQ28" s="10">
        <f t="shared" si="17"/>
        <v>45878</v>
      </c>
      <c r="BR28" s="11">
        <f>IF(BO28="","",IFERROR(VLOOKUP(BQ28,#REF!,4,FALSE),0))</f>
        <v>0</v>
      </c>
      <c r="BS28" s="82"/>
      <c r="BT28" s="12"/>
      <c r="BU28" s="25" t="str">
        <f t="shared" si="18"/>
        <v>Ma</v>
      </c>
      <c r="BV28" s="25">
        <f t="shared" si="19"/>
        <v>9</v>
      </c>
      <c r="BW28" s="10">
        <f t="shared" si="20"/>
        <v>45909</v>
      </c>
      <c r="BX28" s="11">
        <f>IF(BU28="","",IFERROR(VLOOKUP(BW28,#REF!,4,FALSE),0))</f>
        <v>0</v>
      </c>
      <c r="BY28" s="82"/>
      <c r="BZ28" s="12"/>
      <c r="CB28" s="32"/>
      <c r="CC28" s="32"/>
      <c r="CD28" s="32"/>
      <c r="CE28" s="32"/>
      <c r="CF28" s="32"/>
      <c r="CG28" s="32"/>
      <c r="DJ28" s="1">
        <v>1</v>
      </c>
    </row>
    <row r="29" spans="1:150" ht="12.75" customHeight="1" x14ac:dyDescent="0.2">
      <c r="A29" s="25" t="str">
        <f t="shared" si="28"/>
        <v>Ma</v>
      </c>
      <c r="B29" s="25">
        <v>10</v>
      </c>
      <c r="C29" s="10">
        <f t="shared" si="21"/>
        <v>45545</v>
      </c>
      <c r="D29" s="11">
        <f>IF(A29="","",IFERROR(VLOOKUP(C29,#REF!,4,FALSE),0))</f>
        <v>0</v>
      </c>
      <c r="E29" s="82"/>
      <c r="F29" s="12"/>
      <c r="G29" s="25" t="str">
        <f t="shared" si="29"/>
        <v>J</v>
      </c>
      <c r="H29" s="25">
        <v>10</v>
      </c>
      <c r="I29" s="10">
        <f t="shared" si="22"/>
        <v>45575</v>
      </c>
      <c r="J29" s="11">
        <f>IF(G29="","",IFERROR(VLOOKUP(I29,#REF!,4,FALSE),0))</f>
        <v>0</v>
      </c>
      <c r="K29" s="82"/>
      <c r="L29" s="12"/>
      <c r="M29" s="25" t="str">
        <f t="shared" si="30"/>
        <v>D</v>
      </c>
      <c r="N29" s="25">
        <v>10</v>
      </c>
      <c r="O29" s="10">
        <f t="shared" si="23"/>
        <v>45606</v>
      </c>
      <c r="P29" s="11">
        <f>IF(M29="","",IFERROR(VLOOKUP(O29,#REF!,4,FALSE),0))</f>
        <v>0</v>
      </c>
      <c r="Q29" s="82"/>
      <c r="R29" s="12"/>
      <c r="S29" s="25" t="str">
        <f t="shared" si="31"/>
        <v>Ma</v>
      </c>
      <c r="T29" s="25">
        <v>10</v>
      </c>
      <c r="U29" s="10">
        <f t="shared" si="24"/>
        <v>45636</v>
      </c>
      <c r="V29" s="11">
        <f>IF(S29="","",IFERROR(VLOOKUP(U29,#REF!,4,FALSE),0))</f>
        <v>0</v>
      </c>
      <c r="W29" s="82"/>
      <c r="X29" s="12"/>
      <c r="Y29" s="25" t="str">
        <f t="shared" si="32"/>
        <v>V</v>
      </c>
      <c r="Z29" s="25">
        <v>10</v>
      </c>
      <c r="AA29" s="10">
        <f t="shared" si="25"/>
        <v>45667</v>
      </c>
      <c r="AB29" s="11">
        <f>IF(Y29="","",IFERROR(VLOOKUP(AA29,#REF!,4,FALSE),0))</f>
        <v>0</v>
      </c>
      <c r="AC29" s="82"/>
      <c r="AD29" s="12"/>
      <c r="AE29" s="25" t="str">
        <f t="shared" si="33"/>
        <v>L</v>
      </c>
      <c r="AF29" s="25">
        <f t="shared" si="27"/>
        <v>10</v>
      </c>
      <c r="AG29" s="10">
        <f t="shared" si="26"/>
        <v>45698</v>
      </c>
      <c r="AH29" s="11">
        <f>IF(AE29="","",IFERROR(VLOOKUP(AG29,#REF!,4,FALSE),0))</f>
        <v>0</v>
      </c>
      <c r="AI29" s="82"/>
      <c r="AJ29" s="12"/>
      <c r="AK29" s="25" t="str">
        <f t="shared" si="34"/>
        <v>L</v>
      </c>
      <c r="AL29" s="25">
        <f t="shared" si="7"/>
        <v>10</v>
      </c>
      <c r="AM29" s="10">
        <f t="shared" si="7"/>
        <v>45726</v>
      </c>
      <c r="AN29" s="11">
        <f>IF(AK29="","",IFERROR(VLOOKUP(AM29,#REF!,4,FALSE),0))</f>
        <v>0</v>
      </c>
      <c r="AO29" s="82"/>
      <c r="AP29" s="12"/>
      <c r="AQ29" s="25" t="str">
        <f t="shared" si="35"/>
        <v>J</v>
      </c>
      <c r="AR29" s="25">
        <f t="shared" si="9"/>
        <v>10</v>
      </c>
      <c r="AS29" s="10">
        <f t="shared" si="9"/>
        <v>45757</v>
      </c>
      <c r="AT29" s="11">
        <f>IF(AQ29="","",IFERROR(VLOOKUP(AS29,#REF!,4,FALSE),0))</f>
        <v>0</v>
      </c>
      <c r="AU29" s="82"/>
      <c r="AV29" s="12"/>
      <c r="AW29" s="25" t="str">
        <f t="shared" si="36"/>
        <v>S</v>
      </c>
      <c r="AX29" s="25">
        <f t="shared" si="11"/>
        <v>10</v>
      </c>
      <c r="AY29" s="10">
        <f t="shared" si="11"/>
        <v>45787</v>
      </c>
      <c r="AZ29" s="11">
        <f>IF(AW29="","",IFERROR(VLOOKUP(AY29,#REF!,4,FALSE),0))</f>
        <v>0</v>
      </c>
      <c r="BA29" s="82"/>
      <c r="BB29" s="12"/>
      <c r="BC29" s="25" t="str">
        <f t="shared" si="37"/>
        <v>Ma</v>
      </c>
      <c r="BD29" s="25">
        <f t="shared" si="13"/>
        <v>10</v>
      </c>
      <c r="BE29" s="10">
        <f t="shared" si="13"/>
        <v>45818</v>
      </c>
      <c r="BF29" s="11">
        <f>IF(BC29="","",IFERROR(VLOOKUP(BE29,#REF!,4,FALSE),0))</f>
        <v>0</v>
      </c>
      <c r="BG29" s="82"/>
      <c r="BH29" s="12"/>
      <c r="BI29" s="25" t="str">
        <f t="shared" si="38"/>
        <v>J</v>
      </c>
      <c r="BJ29" s="25">
        <f t="shared" si="15"/>
        <v>10</v>
      </c>
      <c r="BK29" s="10">
        <f t="shared" si="15"/>
        <v>45848</v>
      </c>
      <c r="BL29" s="11">
        <f>IF(BI29="","",IFERROR(VLOOKUP(BK29,#REF!,4,FALSE),0))</f>
        <v>0</v>
      </c>
      <c r="BM29" s="82"/>
      <c r="BN29" s="12"/>
      <c r="BO29" s="25" t="str">
        <f t="shared" si="39"/>
        <v>D</v>
      </c>
      <c r="BP29" s="25">
        <f t="shared" si="17"/>
        <v>10</v>
      </c>
      <c r="BQ29" s="10">
        <f t="shared" si="17"/>
        <v>45879</v>
      </c>
      <c r="BR29" s="11">
        <f>IF(BO29="","",IFERROR(VLOOKUP(BQ29,#REF!,4,FALSE),0))</f>
        <v>0</v>
      </c>
      <c r="BS29" s="82"/>
      <c r="BT29" s="12"/>
      <c r="BU29" s="25" t="str">
        <f t="shared" si="18"/>
        <v>Me</v>
      </c>
      <c r="BV29" s="25">
        <f t="shared" si="19"/>
        <v>10</v>
      </c>
      <c r="BW29" s="10">
        <f t="shared" si="20"/>
        <v>45910</v>
      </c>
      <c r="BX29" s="11">
        <f>IF(BU29="","",IFERROR(VLOOKUP(BW29,#REF!,4,FALSE),0))</f>
        <v>0</v>
      </c>
      <c r="BY29" s="82"/>
      <c r="BZ29" s="12"/>
      <c r="CB29" s="32"/>
      <c r="CC29" s="32"/>
      <c r="CD29" s="32"/>
      <c r="CE29" s="32"/>
      <c r="CF29" s="32"/>
      <c r="CG29" s="32"/>
    </row>
    <row r="30" spans="1:150" x14ac:dyDescent="0.2">
      <c r="A30" s="25" t="str">
        <f t="shared" si="28"/>
        <v>Me</v>
      </c>
      <c r="B30" s="25">
        <v>11</v>
      </c>
      <c r="C30" s="10">
        <f t="shared" si="21"/>
        <v>45546</v>
      </c>
      <c r="D30" s="11">
        <f>IF(A30="","",IFERROR(VLOOKUP(C30,#REF!,4,FALSE),0))</f>
        <v>0</v>
      </c>
      <c r="E30" s="82"/>
      <c r="F30" s="12"/>
      <c r="G30" s="25" t="str">
        <f t="shared" si="29"/>
        <v>V</v>
      </c>
      <c r="H30" s="25">
        <v>11</v>
      </c>
      <c r="I30" s="10">
        <f t="shared" si="22"/>
        <v>45576</v>
      </c>
      <c r="J30" s="11">
        <f>IF(G30="","",IFERROR(VLOOKUP(I30,#REF!,4,FALSE),0))</f>
        <v>0</v>
      </c>
      <c r="K30" s="82"/>
      <c r="L30" s="12"/>
      <c r="M30" s="25" t="str">
        <f t="shared" si="30"/>
        <v>L</v>
      </c>
      <c r="N30" s="25">
        <v>11</v>
      </c>
      <c r="O30" s="10">
        <f t="shared" si="23"/>
        <v>45607</v>
      </c>
      <c r="P30" s="11">
        <f>IF(M30="","",IFERROR(VLOOKUP(O30,#REF!,4,FALSE),0))</f>
        <v>0</v>
      </c>
      <c r="Q30" s="82"/>
      <c r="R30" s="12"/>
      <c r="S30" s="25" t="str">
        <f t="shared" si="31"/>
        <v>Me</v>
      </c>
      <c r="T30" s="25">
        <v>11</v>
      </c>
      <c r="U30" s="10">
        <f t="shared" si="24"/>
        <v>45637</v>
      </c>
      <c r="V30" s="11">
        <f>IF(S30="","",IFERROR(VLOOKUP(U30,#REF!,4,FALSE),0))</f>
        <v>0</v>
      </c>
      <c r="W30" s="82"/>
      <c r="X30" s="12"/>
      <c r="Y30" s="25" t="str">
        <f t="shared" si="32"/>
        <v>S</v>
      </c>
      <c r="Z30" s="25">
        <v>11</v>
      </c>
      <c r="AA30" s="10">
        <f t="shared" si="25"/>
        <v>45668</v>
      </c>
      <c r="AB30" s="11">
        <f>IF(Y30="","",IFERROR(VLOOKUP(AA30,#REF!,4,FALSE),0))</f>
        <v>0</v>
      </c>
      <c r="AC30" s="82"/>
      <c r="AD30" s="12"/>
      <c r="AE30" s="25" t="str">
        <f t="shared" si="33"/>
        <v>Ma</v>
      </c>
      <c r="AF30" s="25">
        <f t="shared" si="27"/>
        <v>11</v>
      </c>
      <c r="AG30" s="10">
        <f t="shared" si="26"/>
        <v>45699</v>
      </c>
      <c r="AH30" s="11">
        <f>IF(AE30="","",IFERROR(VLOOKUP(AG30,#REF!,4,FALSE),0))</f>
        <v>0</v>
      </c>
      <c r="AI30" s="82"/>
      <c r="AJ30" s="12"/>
      <c r="AK30" s="25" t="str">
        <f t="shared" si="34"/>
        <v>Ma</v>
      </c>
      <c r="AL30" s="25">
        <f t="shared" si="7"/>
        <v>11</v>
      </c>
      <c r="AM30" s="10">
        <f t="shared" si="7"/>
        <v>45727</v>
      </c>
      <c r="AN30" s="11">
        <f>IF(AK30="","",IFERROR(VLOOKUP(AM30,#REF!,4,FALSE),0))</f>
        <v>0</v>
      </c>
      <c r="AO30" s="82"/>
      <c r="AP30" s="12"/>
      <c r="AQ30" s="25" t="str">
        <f t="shared" si="35"/>
        <v>V</v>
      </c>
      <c r="AR30" s="25">
        <f t="shared" si="9"/>
        <v>11</v>
      </c>
      <c r="AS30" s="10">
        <f t="shared" si="9"/>
        <v>45758</v>
      </c>
      <c r="AT30" s="11">
        <f>IF(AQ30="","",IFERROR(VLOOKUP(AS30,#REF!,4,FALSE),0))</f>
        <v>0</v>
      </c>
      <c r="AU30" s="82"/>
      <c r="AV30" s="12"/>
      <c r="AW30" s="25" t="str">
        <f t="shared" si="36"/>
        <v>D</v>
      </c>
      <c r="AX30" s="25">
        <f t="shared" si="11"/>
        <v>11</v>
      </c>
      <c r="AY30" s="10">
        <f t="shared" si="11"/>
        <v>45788</v>
      </c>
      <c r="AZ30" s="11">
        <f>IF(AW30="","",IFERROR(VLOOKUP(AY30,#REF!,4,FALSE),0))</f>
        <v>0</v>
      </c>
      <c r="BA30" s="82"/>
      <c r="BB30" s="12"/>
      <c r="BC30" s="25" t="str">
        <f t="shared" si="37"/>
        <v>Me</v>
      </c>
      <c r="BD30" s="25">
        <f t="shared" si="13"/>
        <v>11</v>
      </c>
      <c r="BE30" s="10">
        <f t="shared" si="13"/>
        <v>45819</v>
      </c>
      <c r="BF30" s="11">
        <f>IF(BC30="","",IFERROR(VLOOKUP(BE30,#REF!,4,FALSE),0))</f>
        <v>0</v>
      </c>
      <c r="BG30" s="82"/>
      <c r="BH30" s="12"/>
      <c r="BI30" s="25" t="str">
        <f t="shared" si="38"/>
        <v>V</v>
      </c>
      <c r="BJ30" s="25">
        <f t="shared" si="15"/>
        <v>11</v>
      </c>
      <c r="BK30" s="10">
        <f t="shared" si="15"/>
        <v>45849</v>
      </c>
      <c r="BL30" s="11">
        <f>IF(BI30="","",IFERROR(VLOOKUP(BK30,#REF!,4,FALSE),0))</f>
        <v>0</v>
      </c>
      <c r="BM30" s="82"/>
      <c r="BN30" s="12"/>
      <c r="BO30" s="25" t="str">
        <f t="shared" si="39"/>
        <v>L</v>
      </c>
      <c r="BP30" s="25">
        <f t="shared" si="17"/>
        <v>11</v>
      </c>
      <c r="BQ30" s="10">
        <f t="shared" si="17"/>
        <v>45880</v>
      </c>
      <c r="BR30" s="11">
        <f>IF(BO30="","",IFERROR(VLOOKUP(BQ30,#REF!,4,FALSE),0))</f>
        <v>0</v>
      </c>
      <c r="BS30" s="82"/>
      <c r="BT30" s="12"/>
      <c r="BU30" s="25" t="str">
        <f t="shared" si="18"/>
        <v>J</v>
      </c>
      <c r="BV30" s="25">
        <f t="shared" si="19"/>
        <v>11</v>
      </c>
      <c r="BW30" s="10">
        <f t="shared" si="20"/>
        <v>45911</v>
      </c>
      <c r="BX30" s="45">
        <f>IF(BU30="","",IFERROR(VLOOKUP(BW30,#REF!,4,FALSE),0))</f>
        <v>0</v>
      </c>
      <c r="BY30" s="83"/>
      <c r="BZ30" s="12"/>
      <c r="CB30" s="32"/>
      <c r="CC30" s="32"/>
      <c r="CD30" s="32"/>
      <c r="CE30" s="32"/>
      <c r="CF30" s="32"/>
      <c r="CG30" s="32"/>
      <c r="EH30" s="1">
        <v>1</v>
      </c>
    </row>
    <row r="31" spans="1:150" x14ac:dyDescent="0.2">
      <c r="A31" s="25" t="str">
        <f t="shared" si="28"/>
        <v>J</v>
      </c>
      <c r="B31" s="25">
        <v>12</v>
      </c>
      <c r="C31" s="10">
        <f t="shared" si="21"/>
        <v>45547</v>
      </c>
      <c r="D31" s="11">
        <f>IF(A31="","",IFERROR(VLOOKUP(C31,#REF!,4,FALSE),0))</f>
        <v>0</v>
      </c>
      <c r="E31" s="82"/>
      <c r="F31" s="12"/>
      <c r="G31" s="25" t="str">
        <f t="shared" si="29"/>
        <v>S</v>
      </c>
      <c r="H31" s="25">
        <v>12</v>
      </c>
      <c r="I31" s="10">
        <f t="shared" si="22"/>
        <v>45577</v>
      </c>
      <c r="J31" s="11">
        <f>IF(G31="","",IFERROR(VLOOKUP(I31,#REF!,4,FALSE),0))</f>
        <v>0</v>
      </c>
      <c r="K31" s="82"/>
      <c r="L31" s="12"/>
      <c r="M31" s="25" t="str">
        <f t="shared" si="30"/>
        <v>Ma</v>
      </c>
      <c r="N31" s="25">
        <v>12</v>
      </c>
      <c r="O31" s="10">
        <f t="shared" si="23"/>
        <v>45608</v>
      </c>
      <c r="P31" s="11">
        <f>IF(M31="","",IFERROR(VLOOKUP(O31,#REF!,4,FALSE),0))</f>
        <v>0</v>
      </c>
      <c r="Q31" s="82"/>
      <c r="R31" s="12"/>
      <c r="S31" s="25" t="str">
        <f t="shared" si="31"/>
        <v>J</v>
      </c>
      <c r="T31" s="25">
        <v>12</v>
      </c>
      <c r="U31" s="10">
        <f t="shared" si="24"/>
        <v>45638</v>
      </c>
      <c r="V31" s="11">
        <f>IF(S31="","",IFERROR(VLOOKUP(U31,#REF!,4,FALSE),0))</f>
        <v>0</v>
      </c>
      <c r="W31" s="82"/>
      <c r="X31" s="12"/>
      <c r="Y31" s="25" t="str">
        <f t="shared" si="32"/>
        <v>D</v>
      </c>
      <c r="Z31" s="25">
        <v>12</v>
      </c>
      <c r="AA31" s="10">
        <f t="shared" si="25"/>
        <v>45669</v>
      </c>
      <c r="AB31" s="11">
        <f>IF(Y31="","",IFERROR(VLOOKUP(AA31,#REF!,4,FALSE),0))</f>
        <v>0</v>
      </c>
      <c r="AC31" s="82"/>
      <c r="AD31" s="12"/>
      <c r="AE31" s="25" t="str">
        <f t="shared" si="33"/>
        <v>Me</v>
      </c>
      <c r="AF31" s="25">
        <f t="shared" si="27"/>
        <v>12</v>
      </c>
      <c r="AG31" s="10">
        <f t="shared" si="26"/>
        <v>45700</v>
      </c>
      <c r="AH31" s="11">
        <f>IF(AE31="","",IFERROR(VLOOKUP(AG31,#REF!,4,FALSE),0))</f>
        <v>0</v>
      </c>
      <c r="AI31" s="82"/>
      <c r="AJ31" s="12"/>
      <c r="AK31" s="25" t="str">
        <f t="shared" si="34"/>
        <v>Me</v>
      </c>
      <c r="AL31" s="25">
        <f t="shared" si="7"/>
        <v>12</v>
      </c>
      <c r="AM31" s="10">
        <f t="shared" si="7"/>
        <v>45728</v>
      </c>
      <c r="AN31" s="11">
        <f>IF(AK31="","",IFERROR(VLOOKUP(AM31,#REF!,4,FALSE),0))</f>
        <v>0</v>
      </c>
      <c r="AO31" s="82"/>
      <c r="AP31" s="12"/>
      <c r="AQ31" s="25" t="str">
        <f t="shared" si="35"/>
        <v>S</v>
      </c>
      <c r="AR31" s="25">
        <f t="shared" si="9"/>
        <v>12</v>
      </c>
      <c r="AS31" s="10">
        <f t="shared" si="9"/>
        <v>45759</v>
      </c>
      <c r="AT31" s="11">
        <f>IF(AQ31="","",IFERROR(VLOOKUP(AS31,#REF!,4,FALSE),0))</f>
        <v>0</v>
      </c>
      <c r="AU31" s="82"/>
      <c r="AV31" s="12"/>
      <c r="AW31" s="25" t="str">
        <f t="shared" si="36"/>
        <v>L</v>
      </c>
      <c r="AX31" s="25">
        <f t="shared" si="11"/>
        <v>12</v>
      </c>
      <c r="AY31" s="10">
        <f t="shared" si="11"/>
        <v>45789</v>
      </c>
      <c r="AZ31" s="11">
        <f>IF(AW31="","",IFERROR(VLOOKUP(AY31,#REF!,4,FALSE),0))</f>
        <v>0</v>
      </c>
      <c r="BA31" s="82"/>
      <c r="BB31" s="12"/>
      <c r="BC31" s="25" t="str">
        <f t="shared" si="37"/>
        <v>J</v>
      </c>
      <c r="BD31" s="25">
        <f t="shared" si="13"/>
        <v>12</v>
      </c>
      <c r="BE31" s="10">
        <f t="shared" si="13"/>
        <v>45820</v>
      </c>
      <c r="BF31" s="11">
        <f>IF(BC31="","",IFERROR(VLOOKUP(BE31,#REF!,4,FALSE),0))</f>
        <v>0</v>
      </c>
      <c r="BG31" s="82"/>
      <c r="BH31" s="12"/>
      <c r="BI31" s="25" t="str">
        <f t="shared" si="38"/>
        <v>S</v>
      </c>
      <c r="BJ31" s="25">
        <f t="shared" si="15"/>
        <v>12</v>
      </c>
      <c r="BK31" s="10">
        <f t="shared" si="15"/>
        <v>45850</v>
      </c>
      <c r="BL31" s="11">
        <f>IF(BI31="","",IFERROR(VLOOKUP(BK31,#REF!,4,FALSE),0))</f>
        <v>0</v>
      </c>
      <c r="BM31" s="82"/>
      <c r="BN31" s="12"/>
      <c r="BO31" s="25" t="str">
        <f t="shared" si="39"/>
        <v>Ma</v>
      </c>
      <c r="BP31" s="25">
        <f t="shared" si="17"/>
        <v>12</v>
      </c>
      <c r="BQ31" s="10">
        <f t="shared" si="17"/>
        <v>45881</v>
      </c>
      <c r="BR31" s="11">
        <f>IF(BO31="","",IFERROR(VLOOKUP(BQ31,#REF!,4,FALSE),0))</f>
        <v>0</v>
      </c>
      <c r="BS31" s="82"/>
      <c r="BT31" s="12"/>
      <c r="BU31" s="25" t="str">
        <f t="shared" si="18"/>
        <v>V</v>
      </c>
      <c r="BV31" s="25">
        <f t="shared" si="19"/>
        <v>12</v>
      </c>
      <c r="BW31" s="10">
        <f t="shared" si="20"/>
        <v>45912</v>
      </c>
      <c r="BX31" s="11">
        <f>IF(BU31="","",IFERROR(VLOOKUP(BW31,#REF!,4,FALSE),0))</f>
        <v>0</v>
      </c>
      <c r="BY31" s="82"/>
      <c r="BZ31" s="12"/>
      <c r="CB31" s="32"/>
      <c r="CC31" s="32"/>
      <c r="CD31" s="32"/>
      <c r="CE31" s="32"/>
      <c r="CF31" s="32"/>
      <c r="CG31" s="32"/>
      <c r="CX31" s="42">
        <v>1</v>
      </c>
    </row>
    <row r="32" spans="1:150" x14ac:dyDescent="0.2">
      <c r="A32" s="25" t="str">
        <f t="shared" si="28"/>
        <v>V</v>
      </c>
      <c r="B32" s="25">
        <v>13</v>
      </c>
      <c r="C32" s="10">
        <f t="shared" si="21"/>
        <v>45548</v>
      </c>
      <c r="D32" s="11">
        <f>IF(A32="","",IFERROR(VLOOKUP(C32,#REF!,4,FALSE),0))</f>
        <v>0</v>
      </c>
      <c r="E32" s="82"/>
      <c r="F32" s="12"/>
      <c r="G32" s="25" t="str">
        <f t="shared" si="29"/>
        <v>D</v>
      </c>
      <c r="H32" s="25">
        <v>13</v>
      </c>
      <c r="I32" s="10">
        <f t="shared" si="22"/>
        <v>45578</v>
      </c>
      <c r="J32" s="11">
        <f>IF(G32="","",IFERROR(VLOOKUP(I32,#REF!,4,FALSE),0))</f>
        <v>0</v>
      </c>
      <c r="K32" s="82"/>
      <c r="L32" s="12"/>
      <c r="M32" s="25" t="str">
        <f t="shared" si="30"/>
        <v>Me</v>
      </c>
      <c r="N32" s="25">
        <v>13</v>
      </c>
      <c r="O32" s="10">
        <f t="shared" si="23"/>
        <v>45609</v>
      </c>
      <c r="P32" s="11">
        <f>IF(M32="","",IFERROR(VLOOKUP(O32,#REF!,4,FALSE),0))</f>
        <v>0</v>
      </c>
      <c r="Q32" s="82"/>
      <c r="R32" s="12"/>
      <c r="S32" s="25" t="str">
        <f t="shared" si="31"/>
        <v>V</v>
      </c>
      <c r="T32" s="25">
        <v>13</v>
      </c>
      <c r="U32" s="10">
        <f t="shared" si="24"/>
        <v>45639</v>
      </c>
      <c r="V32" s="11">
        <f>IF(S32="","",IFERROR(VLOOKUP(U32,#REF!,4,FALSE),0))</f>
        <v>0</v>
      </c>
      <c r="W32" s="82"/>
      <c r="X32" s="12"/>
      <c r="Y32" s="25" t="str">
        <f t="shared" si="32"/>
        <v>L</v>
      </c>
      <c r="Z32" s="25">
        <v>13</v>
      </c>
      <c r="AA32" s="10">
        <f t="shared" si="25"/>
        <v>45670</v>
      </c>
      <c r="AB32" s="11">
        <f>IF(Y32="","",IFERROR(VLOOKUP(AA32,#REF!,4,FALSE),0))</f>
        <v>0</v>
      </c>
      <c r="AC32" s="82"/>
      <c r="AD32" s="12"/>
      <c r="AE32" s="25" t="str">
        <f t="shared" si="33"/>
        <v>J</v>
      </c>
      <c r="AF32" s="25">
        <f t="shared" si="27"/>
        <v>13</v>
      </c>
      <c r="AG32" s="10">
        <f t="shared" si="26"/>
        <v>45701</v>
      </c>
      <c r="AH32" s="11">
        <f>IF(AE32="","",IFERROR(VLOOKUP(AG32,#REF!,4,FALSE),0))</f>
        <v>0</v>
      </c>
      <c r="AI32" s="82"/>
      <c r="AJ32" s="12"/>
      <c r="AK32" s="25" t="str">
        <f t="shared" si="34"/>
        <v>J</v>
      </c>
      <c r="AL32" s="25">
        <f t="shared" si="7"/>
        <v>13</v>
      </c>
      <c r="AM32" s="10">
        <f t="shared" si="7"/>
        <v>45729</v>
      </c>
      <c r="AN32" s="11">
        <f>IF(AK32="","",IFERROR(VLOOKUP(AM32,#REF!,4,FALSE),0))</f>
        <v>0</v>
      </c>
      <c r="AO32" s="82"/>
      <c r="AP32" s="12"/>
      <c r="AQ32" s="25" t="str">
        <f t="shared" si="35"/>
        <v>D</v>
      </c>
      <c r="AR32" s="25">
        <f t="shared" si="9"/>
        <v>13</v>
      </c>
      <c r="AS32" s="10">
        <f t="shared" si="9"/>
        <v>45760</v>
      </c>
      <c r="AT32" s="11">
        <f>IF(AQ32="","",IFERROR(VLOOKUP(AS32,#REF!,4,FALSE),0))</f>
        <v>0</v>
      </c>
      <c r="AU32" s="82"/>
      <c r="AV32" s="12"/>
      <c r="AW32" s="25" t="str">
        <f t="shared" si="36"/>
        <v>Ma</v>
      </c>
      <c r="AX32" s="25">
        <f t="shared" si="11"/>
        <v>13</v>
      </c>
      <c r="AY32" s="10">
        <f t="shared" si="11"/>
        <v>45790</v>
      </c>
      <c r="AZ32" s="11">
        <f>IF(AW32="","",IFERROR(VLOOKUP(AY32,#REF!,4,FALSE),0))</f>
        <v>0</v>
      </c>
      <c r="BA32" s="82"/>
      <c r="BB32" s="12"/>
      <c r="BC32" s="25" t="str">
        <f t="shared" si="37"/>
        <v>V</v>
      </c>
      <c r="BD32" s="25">
        <f t="shared" si="13"/>
        <v>13</v>
      </c>
      <c r="BE32" s="10">
        <f t="shared" si="13"/>
        <v>45821</v>
      </c>
      <c r="BF32" s="11">
        <f>IF(BC32="","",IFERROR(VLOOKUP(BE32,#REF!,4,FALSE),0))</f>
        <v>0</v>
      </c>
      <c r="BG32" s="82"/>
      <c r="BH32" s="12"/>
      <c r="BI32" s="25" t="str">
        <f t="shared" si="38"/>
        <v>D</v>
      </c>
      <c r="BJ32" s="25">
        <f t="shared" si="15"/>
        <v>13</v>
      </c>
      <c r="BK32" s="10">
        <f t="shared" si="15"/>
        <v>45851</v>
      </c>
      <c r="BL32" s="11">
        <f>IF(BI32="","",IFERROR(VLOOKUP(BK32,#REF!,4,FALSE),0))</f>
        <v>0</v>
      </c>
      <c r="BM32" s="82"/>
      <c r="BN32" s="12"/>
      <c r="BO32" s="25" t="str">
        <f t="shared" si="39"/>
        <v>Me</v>
      </c>
      <c r="BP32" s="25">
        <f t="shared" si="17"/>
        <v>13</v>
      </c>
      <c r="BQ32" s="10">
        <f t="shared" si="17"/>
        <v>45882</v>
      </c>
      <c r="BR32" s="11">
        <f>IF(BO32="","",IFERROR(VLOOKUP(BQ32,#REF!,4,FALSE),0))</f>
        <v>0</v>
      </c>
      <c r="BS32" s="82"/>
      <c r="BT32" s="12"/>
      <c r="BU32" s="25" t="str">
        <f t="shared" si="18"/>
        <v>S</v>
      </c>
      <c r="BV32" s="25">
        <f t="shared" si="19"/>
        <v>13</v>
      </c>
      <c r="BW32" s="10">
        <f t="shared" si="20"/>
        <v>45913</v>
      </c>
      <c r="BX32" s="11">
        <f>IF(BU32="","",IFERROR(VLOOKUP(BW32,#REF!,4,FALSE),0))</f>
        <v>0</v>
      </c>
      <c r="BY32" s="82"/>
      <c r="BZ32" s="12"/>
      <c r="CB32" s="32"/>
      <c r="CC32" s="32"/>
      <c r="CD32" s="32"/>
      <c r="CE32" s="32"/>
      <c r="CF32" s="32"/>
      <c r="CG32" s="32"/>
    </row>
    <row r="33" spans="1:150" x14ac:dyDescent="0.2">
      <c r="A33" s="25" t="str">
        <f t="shared" si="28"/>
        <v>S</v>
      </c>
      <c r="B33" s="25">
        <v>14</v>
      </c>
      <c r="C33" s="13">
        <f t="shared" si="21"/>
        <v>45549</v>
      </c>
      <c r="D33" s="11">
        <f>IF(A33="","",IFERROR(VLOOKUP(C33,#REF!,4,FALSE),0))</f>
        <v>0</v>
      </c>
      <c r="E33" s="82"/>
      <c r="F33" s="12"/>
      <c r="G33" s="25" t="str">
        <f t="shared" si="29"/>
        <v>L</v>
      </c>
      <c r="H33" s="25">
        <v>14</v>
      </c>
      <c r="I33" s="13">
        <f t="shared" si="22"/>
        <v>45579</v>
      </c>
      <c r="J33" s="11">
        <f>IF(G33="","",IFERROR(VLOOKUP(I33,#REF!,4,FALSE),0))</f>
        <v>0</v>
      </c>
      <c r="K33" s="82"/>
      <c r="L33" s="12"/>
      <c r="M33" s="25" t="str">
        <f t="shared" si="30"/>
        <v>J</v>
      </c>
      <c r="N33" s="25">
        <v>14</v>
      </c>
      <c r="O33" s="13">
        <f t="shared" si="23"/>
        <v>45610</v>
      </c>
      <c r="P33" s="11">
        <f>IF(M33="","",IFERROR(VLOOKUP(O33,#REF!,4,FALSE),0))</f>
        <v>0</v>
      </c>
      <c r="Q33" s="82"/>
      <c r="R33" s="12"/>
      <c r="S33" s="25" t="str">
        <f t="shared" si="31"/>
        <v>S</v>
      </c>
      <c r="T33" s="25">
        <v>14</v>
      </c>
      <c r="U33" s="13">
        <f t="shared" si="24"/>
        <v>45640</v>
      </c>
      <c r="V33" s="11">
        <f>IF(S33="","",IFERROR(VLOOKUP(U33,#REF!,4,FALSE),0))</f>
        <v>0</v>
      </c>
      <c r="W33" s="82"/>
      <c r="X33" s="12"/>
      <c r="Y33" s="25" t="str">
        <f t="shared" si="32"/>
        <v>Ma</v>
      </c>
      <c r="Z33" s="25">
        <v>14</v>
      </c>
      <c r="AA33" s="13">
        <f t="shared" si="25"/>
        <v>45671</v>
      </c>
      <c r="AB33" s="11">
        <f>IF(Y33="","",IFERROR(VLOOKUP(AA33,#REF!,4,FALSE),0))</f>
        <v>0</v>
      </c>
      <c r="AC33" s="82"/>
      <c r="AD33" s="12"/>
      <c r="AE33" s="25" t="str">
        <f t="shared" si="33"/>
        <v>V</v>
      </c>
      <c r="AF33" s="25">
        <f t="shared" si="27"/>
        <v>14</v>
      </c>
      <c r="AG33" s="13">
        <f t="shared" si="26"/>
        <v>45702</v>
      </c>
      <c r="AH33" s="11">
        <f>IF(AE33="","",IFERROR(VLOOKUP(AG33,#REF!,4,FALSE),0))</f>
        <v>0</v>
      </c>
      <c r="AI33" s="82"/>
      <c r="AJ33" s="12"/>
      <c r="AK33" s="25" t="str">
        <f t="shared" si="34"/>
        <v>V</v>
      </c>
      <c r="AL33" s="25">
        <f t="shared" si="7"/>
        <v>14</v>
      </c>
      <c r="AM33" s="13">
        <f t="shared" si="7"/>
        <v>45730</v>
      </c>
      <c r="AN33" s="11">
        <f>IF(AK33="","",IFERROR(VLOOKUP(AM33,#REF!,4,FALSE),0))</f>
        <v>0</v>
      </c>
      <c r="AO33" s="82"/>
      <c r="AP33" s="12"/>
      <c r="AQ33" s="25" t="str">
        <f t="shared" si="35"/>
        <v>L</v>
      </c>
      <c r="AR33" s="25">
        <f t="shared" si="9"/>
        <v>14</v>
      </c>
      <c r="AS33" s="13">
        <f t="shared" si="9"/>
        <v>45761</v>
      </c>
      <c r="AT33" s="11">
        <f>IF(AQ33="","",IFERROR(VLOOKUP(AS33,#REF!,4,FALSE),0))</f>
        <v>0</v>
      </c>
      <c r="AU33" s="82"/>
      <c r="AV33" s="12"/>
      <c r="AW33" s="25" t="str">
        <f t="shared" si="36"/>
        <v>Me</v>
      </c>
      <c r="AX33" s="25">
        <f t="shared" si="11"/>
        <v>14</v>
      </c>
      <c r="AY33" s="13">
        <f t="shared" si="11"/>
        <v>45791</v>
      </c>
      <c r="AZ33" s="11">
        <f>IF(AW33="","",IFERROR(VLOOKUP(AY33,#REF!,4,FALSE),0))</f>
        <v>0</v>
      </c>
      <c r="BA33" s="82"/>
      <c r="BB33" s="12"/>
      <c r="BC33" s="25" t="str">
        <f t="shared" si="37"/>
        <v>S</v>
      </c>
      <c r="BD33" s="25">
        <f t="shared" si="13"/>
        <v>14</v>
      </c>
      <c r="BE33" s="13">
        <f t="shared" si="13"/>
        <v>45822</v>
      </c>
      <c r="BF33" s="11">
        <f>IF(BC33="","",IFERROR(VLOOKUP(BE33,#REF!,4,FALSE),0))</f>
        <v>0</v>
      </c>
      <c r="BG33" s="82"/>
      <c r="BH33" s="12"/>
      <c r="BI33" s="25" t="str">
        <f t="shared" si="38"/>
        <v>L</v>
      </c>
      <c r="BJ33" s="25">
        <f t="shared" si="15"/>
        <v>14</v>
      </c>
      <c r="BK33" s="13">
        <f t="shared" si="15"/>
        <v>45852</v>
      </c>
      <c r="BL33" s="11">
        <f>IF(BI33="","",IFERROR(VLOOKUP(BK33,#REF!,4,FALSE),0))</f>
        <v>0</v>
      </c>
      <c r="BM33" s="82"/>
      <c r="BN33" s="12"/>
      <c r="BO33" s="25" t="str">
        <f t="shared" si="39"/>
        <v>J</v>
      </c>
      <c r="BP33" s="25">
        <f t="shared" si="17"/>
        <v>14</v>
      </c>
      <c r="BQ33" s="13">
        <f t="shared" si="17"/>
        <v>45883</v>
      </c>
      <c r="BR33" s="11">
        <f>IF(BO33="","",IFERROR(VLOOKUP(BQ33,#REF!,4,FALSE),0))</f>
        <v>0</v>
      </c>
      <c r="BS33" s="82"/>
      <c r="BT33" s="12"/>
      <c r="BU33" s="25" t="str">
        <f t="shared" si="18"/>
        <v>D</v>
      </c>
      <c r="BV33" s="25">
        <f t="shared" si="19"/>
        <v>14</v>
      </c>
      <c r="BW33" s="13">
        <f t="shared" si="20"/>
        <v>45914</v>
      </c>
      <c r="BX33" s="11">
        <f>IF(BU33="","",IFERROR(VLOOKUP(BW33,#REF!,4,FALSE),0))</f>
        <v>0</v>
      </c>
      <c r="BY33" s="82"/>
      <c r="BZ33" s="12"/>
      <c r="CB33" s="32"/>
      <c r="CC33" s="32"/>
      <c r="CD33" s="32"/>
      <c r="CE33" s="32"/>
      <c r="CF33" s="32"/>
      <c r="CG33" s="32"/>
      <c r="CL33" s="30">
        <v>1</v>
      </c>
      <c r="DV33" s="1">
        <v>1</v>
      </c>
    </row>
    <row r="34" spans="1:150" x14ac:dyDescent="0.2">
      <c r="A34" s="25" t="str">
        <f t="shared" si="28"/>
        <v>D</v>
      </c>
      <c r="B34" s="25">
        <v>15</v>
      </c>
      <c r="C34" s="10">
        <f t="shared" si="21"/>
        <v>45550</v>
      </c>
      <c r="D34" s="11">
        <f>IF(A34="","",IFERROR(VLOOKUP(C34,#REF!,4,FALSE),0))</f>
        <v>0</v>
      </c>
      <c r="E34" s="82"/>
      <c r="F34" s="12"/>
      <c r="G34" s="25" t="str">
        <f t="shared" si="29"/>
        <v>Ma</v>
      </c>
      <c r="H34" s="25">
        <v>15</v>
      </c>
      <c r="I34" s="10">
        <f t="shared" si="22"/>
        <v>45580</v>
      </c>
      <c r="J34" s="11">
        <f>IF(G34="","",IFERROR(VLOOKUP(I34,#REF!,4,FALSE),0))</f>
        <v>0</v>
      </c>
      <c r="K34" s="82"/>
      <c r="L34" s="12"/>
      <c r="M34" s="25" t="str">
        <f t="shared" si="30"/>
        <v>V</v>
      </c>
      <c r="N34" s="25">
        <v>15</v>
      </c>
      <c r="O34" s="10">
        <f t="shared" si="23"/>
        <v>45611</v>
      </c>
      <c r="P34" s="11">
        <f>IF(M34="","",IFERROR(VLOOKUP(O34,#REF!,4,FALSE),0))</f>
        <v>0</v>
      </c>
      <c r="Q34" s="82"/>
      <c r="R34" s="12"/>
      <c r="S34" s="25" t="str">
        <f t="shared" si="31"/>
        <v>D</v>
      </c>
      <c r="T34" s="25">
        <v>15</v>
      </c>
      <c r="U34" s="10">
        <f t="shared" si="24"/>
        <v>45641</v>
      </c>
      <c r="V34" s="11">
        <f>IF(S34="","",IFERROR(VLOOKUP(U34,#REF!,4,FALSE),0))</f>
        <v>0</v>
      </c>
      <c r="W34" s="82"/>
      <c r="X34" s="12"/>
      <c r="Y34" s="25" t="str">
        <f t="shared" si="32"/>
        <v>Me</v>
      </c>
      <c r="Z34" s="25">
        <v>15</v>
      </c>
      <c r="AA34" s="10">
        <f t="shared" si="25"/>
        <v>45672</v>
      </c>
      <c r="AB34" s="11">
        <f>IF(Y34="","",IFERROR(VLOOKUP(AA34,#REF!,4,FALSE),0))</f>
        <v>0</v>
      </c>
      <c r="AC34" s="82"/>
      <c r="AD34" s="12"/>
      <c r="AE34" s="25" t="str">
        <f t="shared" si="33"/>
        <v>S</v>
      </c>
      <c r="AF34" s="25">
        <f t="shared" si="27"/>
        <v>15</v>
      </c>
      <c r="AG34" s="10">
        <f t="shared" si="26"/>
        <v>45703</v>
      </c>
      <c r="AH34" s="11">
        <f>IF(AE34="","",IFERROR(VLOOKUP(AG34,#REF!,4,FALSE),0))</f>
        <v>0</v>
      </c>
      <c r="AI34" s="82"/>
      <c r="AJ34" s="12"/>
      <c r="AK34" s="25" t="str">
        <f t="shared" si="34"/>
        <v>S</v>
      </c>
      <c r="AL34" s="25">
        <f t="shared" si="7"/>
        <v>15</v>
      </c>
      <c r="AM34" s="10">
        <f t="shared" si="7"/>
        <v>45731</v>
      </c>
      <c r="AN34" s="11">
        <f>IF(AK34="","",IFERROR(VLOOKUP(AM34,#REF!,4,FALSE),0))</f>
        <v>0</v>
      </c>
      <c r="AO34" s="82"/>
      <c r="AP34" s="12"/>
      <c r="AQ34" s="25" t="str">
        <f t="shared" si="35"/>
        <v>Ma</v>
      </c>
      <c r="AR34" s="25">
        <f t="shared" si="9"/>
        <v>15</v>
      </c>
      <c r="AS34" s="10">
        <f t="shared" si="9"/>
        <v>45762</v>
      </c>
      <c r="AT34" s="11">
        <f>IF(AQ34="","",IFERROR(VLOOKUP(AS34,#REF!,4,FALSE),0))</f>
        <v>0</v>
      </c>
      <c r="AU34" s="82"/>
      <c r="AV34" s="12"/>
      <c r="AW34" s="25" t="str">
        <f t="shared" si="36"/>
        <v>J</v>
      </c>
      <c r="AX34" s="25">
        <f t="shared" si="11"/>
        <v>15</v>
      </c>
      <c r="AY34" s="10">
        <f t="shared" si="11"/>
        <v>45792</v>
      </c>
      <c r="AZ34" s="11">
        <f>IF(AW34="","",IFERROR(VLOOKUP(AY34,#REF!,4,FALSE),0))</f>
        <v>0</v>
      </c>
      <c r="BA34" s="82"/>
      <c r="BB34" s="12"/>
      <c r="BC34" s="25" t="str">
        <f t="shared" si="37"/>
        <v>D</v>
      </c>
      <c r="BD34" s="25">
        <f t="shared" si="13"/>
        <v>15</v>
      </c>
      <c r="BE34" s="10">
        <f t="shared" si="13"/>
        <v>45823</v>
      </c>
      <c r="BF34" s="11">
        <f>IF(BC34="","",IFERROR(VLOOKUP(BE34,#REF!,4,FALSE),0))</f>
        <v>0</v>
      </c>
      <c r="BG34" s="82"/>
      <c r="BH34" s="12"/>
      <c r="BI34" s="25" t="str">
        <f t="shared" si="38"/>
        <v>Ma</v>
      </c>
      <c r="BJ34" s="25">
        <f t="shared" si="15"/>
        <v>15</v>
      </c>
      <c r="BK34" s="10">
        <f t="shared" si="15"/>
        <v>45853</v>
      </c>
      <c r="BL34" s="11">
        <f>IF(BI34="","",IFERROR(VLOOKUP(BK34,#REF!,4,FALSE),0))</f>
        <v>0</v>
      </c>
      <c r="BM34" s="82"/>
      <c r="BN34" s="12"/>
      <c r="BO34" s="25" t="str">
        <f t="shared" si="39"/>
        <v>V</v>
      </c>
      <c r="BP34" s="25">
        <f t="shared" si="17"/>
        <v>15</v>
      </c>
      <c r="BQ34" s="10">
        <f t="shared" si="17"/>
        <v>45884</v>
      </c>
      <c r="BR34" s="11">
        <f>IF(BO34="","",IFERROR(VLOOKUP(BQ34,#REF!,4,FALSE),0))</f>
        <v>0</v>
      </c>
      <c r="BS34" s="82"/>
      <c r="BT34" s="12"/>
      <c r="BU34" s="25" t="str">
        <f t="shared" si="18"/>
        <v>L</v>
      </c>
      <c r="BV34" s="25">
        <f t="shared" si="19"/>
        <v>15</v>
      </c>
      <c r="BW34" s="10">
        <f t="shared" si="20"/>
        <v>45915</v>
      </c>
      <c r="BX34" s="11">
        <f>IF(BU34="","",IFERROR(VLOOKUP(BW34,#REF!,4,FALSE),0))</f>
        <v>0</v>
      </c>
      <c r="BY34" s="82"/>
      <c r="BZ34" s="12"/>
      <c r="CB34" s="32"/>
      <c r="CC34" s="32"/>
      <c r="CD34" s="32"/>
      <c r="CE34" s="32"/>
      <c r="CF34" s="32"/>
      <c r="CG34" s="32"/>
      <c r="CJ34" s="66" t="s">
        <v>29</v>
      </c>
      <c r="ET34" s="1">
        <v>1</v>
      </c>
    </row>
    <row r="35" spans="1:150" x14ac:dyDescent="0.2">
      <c r="A35" s="25" t="str">
        <f t="shared" si="28"/>
        <v>L</v>
      </c>
      <c r="B35" s="25">
        <v>16</v>
      </c>
      <c r="C35" s="10">
        <f t="shared" si="21"/>
        <v>45551</v>
      </c>
      <c r="D35" s="11">
        <f>IF(A35="","",IFERROR(VLOOKUP(C35,#REF!,4,FALSE),0))</f>
        <v>0</v>
      </c>
      <c r="E35" s="82"/>
      <c r="F35" s="12"/>
      <c r="G35" s="25" t="str">
        <f t="shared" si="29"/>
        <v>Me</v>
      </c>
      <c r="H35" s="25">
        <v>16</v>
      </c>
      <c r="I35" s="10">
        <f t="shared" si="22"/>
        <v>45581</v>
      </c>
      <c r="J35" s="11">
        <f>IF(G35="","",IFERROR(VLOOKUP(I35,#REF!,4,FALSE),0))</f>
        <v>0</v>
      </c>
      <c r="K35" s="82"/>
      <c r="L35" s="12"/>
      <c r="M35" s="25" t="str">
        <f t="shared" si="30"/>
        <v>S</v>
      </c>
      <c r="N35" s="25">
        <v>16</v>
      </c>
      <c r="O35" s="10">
        <f t="shared" si="23"/>
        <v>45612</v>
      </c>
      <c r="P35" s="11">
        <f>IF(M35="","",IFERROR(VLOOKUP(O35,#REF!,4,FALSE),0))</f>
        <v>0</v>
      </c>
      <c r="Q35" s="82"/>
      <c r="R35" s="12"/>
      <c r="S35" s="25" t="str">
        <f t="shared" si="31"/>
        <v>L</v>
      </c>
      <c r="T35" s="25">
        <v>16</v>
      </c>
      <c r="U35" s="10">
        <f t="shared" si="24"/>
        <v>45642</v>
      </c>
      <c r="V35" s="11">
        <f>IF(S35="","",IFERROR(VLOOKUP(U35,#REF!,4,FALSE),0))</f>
        <v>0</v>
      </c>
      <c r="W35" s="82"/>
      <c r="X35" s="12"/>
      <c r="Y35" s="25" t="str">
        <f t="shared" si="32"/>
        <v>J</v>
      </c>
      <c r="Z35" s="25">
        <v>16</v>
      </c>
      <c r="AA35" s="10">
        <f t="shared" si="25"/>
        <v>45673</v>
      </c>
      <c r="AB35" s="11">
        <f>IF(Y35="","",IFERROR(VLOOKUP(AA35,#REF!,4,FALSE),0))</f>
        <v>0</v>
      </c>
      <c r="AC35" s="82"/>
      <c r="AD35" s="12"/>
      <c r="AE35" s="25" t="str">
        <f t="shared" si="33"/>
        <v>D</v>
      </c>
      <c r="AF35" s="25">
        <f t="shared" si="27"/>
        <v>16</v>
      </c>
      <c r="AG35" s="10">
        <f t="shared" si="26"/>
        <v>45704</v>
      </c>
      <c r="AH35" s="11">
        <f>IF(AE35="","",IFERROR(VLOOKUP(AG35,#REF!,4,FALSE),0))</f>
        <v>0</v>
      </c>
      <c r="AI35" s="82"/>
      <c r="AJ35" s="12"/>
      <c r="AK35" s="25" t="str">
        <f t="shared" si="34"/>
        <v>D</v>
      </c>
      <c r="AL35" s="25">
        <f t="shared" si="7"/>
        <v>16</v>
      </c>
      <c r="AM35" s="10">
        <f t="shared" si="7"/>
        <v>45732</v>
      </c>
      <c r="AN35" s="11">
        <f>IF(AK35="","",IFERROR(VLOOKUP(AM35,#REF!,4,FALSE),0))</f>
        <v>0</v>
      </c>
      <c r="AO35" s="82"/>
      <c r="AP35" s="12"/>
      <c r="AQ35" s="25" t="str">
        <f t="shared" si="35"/>
        <v>Me</v>
      </c>
      <c r="AR35" s="25">
        <f t="shared" si="9"/>
        <v>16</v>
      </c>
      <c r="AS35" s="10">
        <f t="shared" si="9"/>
        <v>45763</v>
      </c>
      <c r="AT35" s="11">
        <f>IF(AQ35="","",IFERROR(VLOOKUP(AS35,#REF!,4,FALSE),0))</f>
        <v>0</v>
      </c>
      <c r="AU35" s="82"/>
      <c r="AV35" s="12"/>
      <c r="AW35" s="25" t="str">
        <f t="shared" si="36"/>
        <v>V</v>
      </c>
      <c r="AX35" s="25">
        <f t="shared" si="11"/>
        <v>16</v>
      </c>
      <c r="AY35" s="10">
        <f t="shared" si="11"/>
        <v>45793</v>
      </c>
      <c r="AZ35" s="11">
        <f>IF(AW35="","",IFERROR(VLOOKUP(AY35,#REF!,4,FALSE),0))</f>
        <v>0</v>
      </c>
      <c r="BA35" s="82"/>
      <c r="BB35" s="12"/>
      <c r="BC35" s="25" t="str">
        <f t="shared" si="37"/>
        <v>L</v>
      </c>
      <c r="BD35" s="25">
        <f t="shared" si="13"/>
        <v>16</v>
      </c>
      <c r="BE35" s="10">
        <f t="shared" si="13"/>
        <v>45824</v>
      </c>
      <c r="BF35" s="11">
        <f>IF(BC35="","",IFERROR(VLOOKUP(BE35,#REF!,4,FALSE),0))</f>
        <v>0</v>
      </c>
      <c r="BG35" s="82"/>
      <c r="BH35" s="12"/>
      <c r="BI35" s="25" t="str">
        <f t="shared" si="38"/>
        <v>Me</v>
      </c>
      <c r="BJ35" s="25">
        <f t="shared" si="15"/>
        <v>16</v>
      </c>
      <c r="BK35" s="10">
        <f t="shared" si="15"/>
        <v>45854</v>
      </c>
      <c r="BL35" s="11">
        <f>IF(BI35="","",IFERROR(VLOOKUP(BK35,#REF!,4,FALSE),0))</f>
        <v>0</v>
      </c>
      <c r="BM35" s="82"/>
      <c r="BN35" s="12"/>
      <c r="BO35" s="25" t="str">
        <f t="shared" si="39"/>
        <v>S</v>
      </c>
      <c r="BP35" s="25">
        <f t="shared" si="17"/>
        <v>16</v>
      </c>
      <c r="BQ35" s="10">
        <f t="shared" si="17"/>
        <v>45885</v>
      </c>
      <c r="BR35" s="11">
        <f>IF(BO35="","",IFERROR(VLOOKUP(BQ35,#REF!,4,FALSE),0))</f>
        <v>0</v>
      </c>
      <c r="BS35" s="82"/>
      <c r="BT35" s="12"/>
      <c r="BU35" s="25" t="str">
        <f t="shared" si="18"/>
        <v>Ma</v>
      </c>
      <c r="BV35" s="25">
        <f t="shared" si="19"/>
        <v>16</v>
      </c>
      <c r="BW35" s="10">
        <f t="shared" si="20"/>
        <v>45916</v>
      </c>
      <c r="BX35" s="11">
        <f>IF(BU35="","",IFERROR(VLOOKUP(BW35,#REF!,4,FALSE),0))</f>
        <v>0</v>
      </c>
      <c r="BY35" s="82"/>
      <c r="BZ35" s="12"/>
      <c r="CB35" s="32"/>
      <c r="CC35" s="32"/>
      <c r="CD35" s="32"/>
      <c r="CE35" s="32"/>
      <c r="CF35" s="32"/>
      <c r="CG35" s="32"/>
      <c r="DJ35" s="1">
        <v>1</v>
      </c>
    </row>
    <row r="36" spans="1:150" ht="12.75" customHeight="1" x14ac:dyDescent="0.2">
      <c r="A36" s="25" t="str">
        <f t="shared" si="28"/>
        <v>Ma</v>
      </c>
      <c r="B36" s="25">
        <v>17</v>
      </c>
      <c r="C36" s="10">
        <f t="shared" si="21"/>
        <v>45552</v>
      </c>
      <c r="D36" s="11">
        <f>IF(A36="","",IFERROR(VLOOKUP(C36,#REF!,4,FALSE),0))</f>
        <v>0</v>
      </c>
      <c r="E36" s="82"/>
      <c r="F36" s="12"/>
      <c r="G36" s="25" t="str">
        <f t="shared" si="29"/>
        <v>J</v>
      </c>
      <c r="H36" s="25">
        <v>17</v>
      </c>
      <c r="I36" s="10">
        <f t="shared" si="22"/>
        <v>45582</v>
      </c>
      <c r="J36" s="11">
        <f>IF(G36="","",IFERROR(VLOOKUP(I36,#REF!,4,FALSE),0))</f>
        <v>0</v>
      </c>
      <c r="K36" s="82"/>
      <c r="L36" s="12"/>
      <c r="M36" s="25" t="str">
        <f t="shared" si="30"/>
        <v>D</v>
      </c>
      <c r="N36" s="25">
        <v>17</v>
      </c>
      <c r="O36" s="10">
        <f t="shared" si="23"/>
        <v>45613</v>
      </c>
      <c r="P36" s="11">
        <f>IF(M36="","",IFERROR(VLOOKUP(O36,#REF!,4,FALSE),0))</f>
        <v>0</v>
      </c>
      <c r="Q36" s="82"/>
      <c r="R36" s="12"/>
      <c r="S36" s="25" t="str">
        <f t="shared" si="31"/>
        <v>Ma</v>
      </c>
      <c r="T36" s="25">
        <v>17</v>
      </c>
      <c r="U36" s="10">
        <f t="shared" si="24"/>
        <v>45643</v>
      </c>
      <c r="V36" s="11">
        <f>IF(S36="","",IFERROR(VLOOKUP(U36,#REF!,4,FALSE),0))</f>
        <v>0</v>
      </c>
      <c r="W36" s="82"/>
      <c r="X36" s="12"/>
      <c r="Y36" s="25" t="str">
        <f t="shared" si="32"/>
        <v>V</v>
      </c>
      <c r="Z36" s="25">
        <v>17</v>
      </c>
      <c r="AA36" s="10">
        <f t="shared" si="25"/>
        <v>45674</v>
      </c>
      <c r="AB36" s="11">
        <f>IF(Y36="","",IFERROR(VLOOKUP(AA36,#REF!,4,FALSE),0))</f>
        <v>0</v>
      </c>
      <c r="AC36" s="82"/>
      <c r="AD36" s="12"/>
      <c r="AE36" s="25" t="str">
        <f t="shared" si="33"/>
        <v>L</v>
      </c>
      <c r="AF36" s="25">
        <f t="shared" si="27"/>
        <v>17</v>
      </c>
      <c r="AG36" s="10">
        <f t="shared" si="26"/>
        <v>45705</v>
      </c>
      <c r="AH36" s="11">
        <f>IF(AE36="","",IFERROR(VLOOKUP(AG36,#REF!,4,FALSE),0))</f>
        <v>0</v>
      </c>
      <c r="AI36" s="82"/>
      <c r="AJ36" s="12"/>
      <c r="AK36" s="25" t="str">
        <f t="shared" si="34"/>
        <v>L</v>
      </c>
      <c r="AL36" s="25">
        <f t="shared" si="7"/>
        <v>17</v>
      </c>
      <c r="AM36" s="10">
        <f t="shared" si="7"/>
        <v>45733</v>
      </c>
      <c r="AN36" s="11">
        <f>IF(AK36="","",IFERROR(VLOOKUP(AM36,#REF!,4,FALSE),0))</f>
        <v>0</v>
      </c>
      <c r="AO36" s="82"/>
      <c r="AP36" s="12"/>
      <c r="AQ36" s="25" t="str">
        <f t="shared" si="35"/>
        <v>J</v>
      </c>
      <c r="AR36" s="25">
        <f t="shared" si="9"/>
        <v>17</v>
      </c>
      <c r="AS36" s="10">
        <f t="shared" si="9"/>
        <v>45764</v>
      </c>
      <c r="AT36" s="11">
        <f>IF(AQ36="","",IFERROR(VLOOKUP(AS36,#REF!,4,FALSE),0))</f>
        <v>0</v>
      </c>
      <c r="AU36" s="82"/>
      <c r="AV36" s="12"/>
      <c r="AW36" s="25" t="str">
        <f t="shared" si="36"/>
        <v>S</v>
      </c>
      <c r="AX36" s="25">
        <f t="shared" si="11"/>
        <v>17</v>
      </c>
      <c r="AY36" s="10">
        <f t="shared" si="11"/>
        <v>45794</v>
      </c>
      <c r="AZ36" s="11">
        <f>IF(AW36="","",IFERROR(VLOOKUP(AY36,#REF!,4,FALSE),0))</f>
        <v>0</v>
      </c>
      <c r="BA36" s="82"/>
      <c r="BB36" s="12"/>
      <c r="BC36" s="25" t="str">
        <f t="shared" si="37"/>
        <v>Ma</v>
      </c>
      <c r="BD36" s="25">
        <f t="shared" si="13"/>
        <v>17</v>
      </c>
      <c r="BE36" s="10">
        <f t="shared" si="13"/>
        <v>45825</v>
      </c>
      <c r="BF36" s="11">
        <f>IF(BC36="","",IFERROR(VLOOKUP(BE36,#REF!,4,FALSE),0))</f>
        <v>0</v>
      </c>
      <c r="BG36" s="82"/>
      <c r="BH36" s="12"/>
      <c r="BI36" s="25" t="str">
        <f t="shared" si="38"/>
        <v>J</v>
      </c>
      <c r="BJ36" s="25">
        <f t="shared" si="15"/>
        <v>17</v>
      </c>
      <c r="BK36" s="10">
        <f t="shared" si="15"/>
        <v>45855</v>
      </c>
      <c r="BL36" s="11">
        <f>IF(BI36="","",IFERROR(VLOOKUP(BK36,#REF!,4,FALSE),0))</f>
        <v>0</v>
      </c>
      <c r="BM36" s="82"/>
      <c r="BN36" s="12"/>
      <c r="BO36" s="25" t="str">
        <f t="shared" si="39"/>
        <v>D</v>
      </c>
      <c r="BP36" s="25">
        <f t="shared" si="17"/>
        <v>17</v>
      </c>
      <c r="BQ36" s="10">
        <f t="shared" si="17"/>
        <v>45886</v>
      </c>
      <c r="BR36" s="11">
        <f>IF(BO36="","",IFERROR(VLOOKUP(BQ36,#REF!,4,FALSE),0))</f>
        <v>0</v>
      </c>
      <c r="BS36" s="82"/>
      <c r="BT36" s="12"/>
      <c r="BU36" s="25" t="str">
        <f t="shared" si="18"/>
        <v>Me</v>
      </c>
      <c r="BV36" s="25">
        <f t="shared" si="19"/>
        <v>17</v>
      </c>
      <c r="BW36" s="10">
        <f t="shared" si="20"/>
        <v>45917</v>
      </c>
      <c r="BX36" s="11">
        <f>IF(BU36="","",IFERROR(VLOOKUP(BW36,#REF!,4,FALSE),0))</f>
        <v>0</v>
      </c>
      <c r="BY36" s="82"/>
      <c r="BZ36" s="12"/>
      <c r="CB36" s="2"/>
      <c r="CC36" s="2"/>
      <c r="CD36" s="2"/>
      <c r="CE36" s="48"/>
      <c r="CF36" s="2"/>
      <c r="CG36" s="2"/>
    </row>
    <row r="37" spans="1:150" ht="12.75" customHeight="1" x14ac:dyDescent="0.25">
      <c r="A37" s="25" t="str">
        <f t="shared" si="28"/>
        <v>Me</v>
      </c>
      <c r="B37" s="25">
        <v>18</v>
      </c>
      <c r="C37" s="10">
        <f t="shared" si="21"/>
        <v>45553</v>
      </c>
      <c r="D37" s="11">
        <f>IF(A37="","",IFERROR(VLOOKUP(C37,#REF!,4,FALSE),0))</f>
        <v>0</v>
      </c>
      <c r="E37" s="82"/>
      <c r="F37" s="12"/>
      <c r="G37" s="25" t="str">
        <f t="shared" si="29"/>
        <v>V</v>
      </c>
      <c r="H37" s="25">
        <v>18</v>
      </c>
      <c r="I37" s="10">
        <f t="shared" si="22"/>
        <v>45583</v>
      </c>
      <c r="J37" s="11">
        <f>IF(G37="","",IFERROR(VLOOKUP(I37,#REF!,4,FALSE),0))</f>
        <v>0</v>
      </c>
      <c r="K37" s="82"/>
      <c r="L37" s="12"/>
      <c r="M37" s="25" t="str">
        <f t="shared" si="30"/>
        <v>L</v>
      </c>
      <c r="N37" s="25">
        <v>18</v>
      </c>
      <c r="O37" s="10">
        <f t="shared" si="23"/>
        <v>45614</v>
      </c>
      <c r="P37" s="11">
        <f>IF(M37="","",IFERROR(VLOOKUP(O37,#REF!,4,FALSE),0))</f>
        <v>0</v>
      </c>
      <c r="Q37" s="82"/>
      <c r="R37" s="12"/>
      <c r="S37" s="25" t="str">
        <f t="shared" si="31"/>
        <v>Me</v>
      </c>
      <c r="T37" s="25">
        <v>18</v>
      </c>
      <c r="U37" s="10">
        <f t="shared" si="24"/>
        <v>45644</v>
      </c>
      <c r="V37" s="11">
        <f>IF(S37="","",IFERROR(VLOOKUP(U37,#REF!,4,FALSE),0))</f>
        <v>0</v>
      </c>
      <c r="W37" s="82"/>
      <c r="X37" s="12"/>
      <c r="Y37" s="25" t="str">
        <f t="shared" si="32"/>
        <v>S</v>
      </c>
      <c r="Z37" s="25">
        <v>18</v>
      </c>
      <c r="AA37" s="10">
        <f t="shared" si="25"/>
        <v>45675</v>
      </c>
      <c r="AB37" s="11">
        <f>IF(Y37="","",IFERROR(VLOOKUP(AA37,#REF!,4,FALSE),0))</f>
        <v>0</v>
      </c>
      <c r="AC37" s="82"/>
      <c r="AD37" s="12"/>
      <c r="AE37" s="25" t="str">
        <f t="shared" si="33"/>
        <v>Ma</v>
      </c>
      <c r="AF37" s="25">
        <f t="shared" si="27"/>
        <v>18</v>
      </c>
      <c r="AG37" s="10">
        <f t="shared" si="26"/>
        <v>45706</v>
      </c>
      <c r="AH37" s="11">
        <f>IF(AE37="","",IFERROR(VLOOKUP(AG37,#REF!,4,FALSE),0))</f>
        <v>0</v>
      </c>
      <c r="AI37" s="82"/>
      <c r="AJ37" s="12"/>
      <c r="AK37" s="25" t="str">
        <f t="shared" si="34"/>
        <v>Ma</v>
      </c>
      <c r="AL37" s="25">
        <f t="shared" si="7"/>
        <v>18</v>
      </c>
      <c r="AM37" s="10">
        <f t="shared" si="7"/>
        <v>45734</v>
      </c>
      <c r="AN37" s="11">
        <f>IF(AK37="","",IFERROR(VLOOKUP(AM37,#REF!,4,FALSE),0))</f>
        <v>0</v>
      </c>
      <c r="AO37" s="82"/>
      <c r="AP37" s="12"/>
      <c r="AQ37" s="25" t="str">
        <f t="shared" si="35"/>
        <v>V</v>
      </c>
      <c r="AR37" s="25">
        <f t="shared" si="9"/>
        <v>18</v>
      </c>
      <c r="AS37" s="10">
        <f t="shared" si="9"/>
        <v>45765</v>
      </c>
      <c r="AT37" s="11">
        <f>IF(AQ37="","",IFERROR(VLOOKUP(AS37,#REF!,4,FALSE),0))</f>
        <v>0</v>
      </c>
      <c r="AU37" s="82"/>
      <c r="AV37" s="12"/>
      <c r="AW37" s="25" t="str">
        <f t="shared" si="36"/>
        <v>D</v>
      </c>
      <c r="AX37" s="25">
        <f t="shared" si="11"/>
        <v>18</v>
      </c>
      <c r="AY37" s="10">
        <f t="shared" si="11"/>
        <v>45795</v>
      </c>
      <c r="AZ37" s="11">
        <f>IF(AW37="","",IFERROR(VLOOKUP(AY37,#REF!,4,FALSE),0))</f>
        <v>0</v>
      </c>
      <c r="BA37" s="82"/>
      <c r="BB37" s="12"/>
      <c r="BC37" s="25" t="str">
        <f t="shared" si="37"/>
        <v>Me</v>
      </c>
      <c r="BD37" s="25">
        <f t="shared" si="13"/>
        <v>18</v>
      </c>
      <c r="BE37" s="10">
        <f t="shared" si="13"/>
        <v>45826</v>
      </c>
      <c r="BF37" s="11">
        <f>IF(BC37="","",IFERROR(VLOOKUP(BE37,#REF!,4,FALSE),0))</f>
        <v>0</v>
      </c>
      <c r="BG37" s="82"/>
      <c r="BH37" s="12"/>
      <c r="BI37" s="25" t="str">
        <f t="shared" si="38"/>
        <v>V</v>
      </c>
      <c r="BJ37" s="25">
        <f t="shared" si="15"/>
        <v>18</v>
      </c>
      <c r="BK37" s="10">
        <f t="shared" si="15"/>
        <v>45856</v>
      </c>
      <c r="BL37" s="11">
        <f>IF(BI37="","",IFERROR(VLOOKUP(BK37,#REF!,4,FALSE),0))</f>
        <v>0</v>
      </c>
      <c r="BM37" s="82"/>
      <c r="BN37" s="12"/>
      <c r="BO37" s="25" t="str">
        <f t="shared" si="39"/>
        <v>L</v>
      </c>
      <c r="BP37" s="25">
        <f t="shared" si="17"/>
        <v>18</v>
      </c>
      <c r="BQ37" s="10">
        <f t="shared" si="17"/>
        <v>45887</v>
      </c>
      <c r="BR37" s="11">
        <f>IF(BO37="","",IFERROR(VLOOKUP(BQ37,#REF!,4,FALSE),0))</f>
        <v>0</v>
      </c>
      <c r="BS37" s="82"/>
      <c r="BT37" s="12"/>
      <c r="BU37" s="25" t="str">
        <f t="shared" si="18"/>
        <v>J</v>
      </c>
      <c r="BV37" s="25">
        <f t="shared" si="19"/>
        <v>18</v>
      </c>
      <c r="BW37" s="10">
        <f t="shared" si="20"/>
        <v>45918</v>
      </c>
      <c r="BX37" s="11">
        <f>IF(BU37="","",IFERROR(VLOOKUP(BW37,#REF!,4,FALSE),0))</f>
        <v>0</v>
      </c>
      <c r="BY37" s="82"/>
      <c r="BZ37" s="12"/>
      <c r="CB37" s="138" t="s">
        <v>39</v>
      </c>
      <c r="CC37" s="139"/>
      <c r="CD37" s="139"/>
      <c r="CE37" s="139"/>
      <c r="CF37" s="139"/>
      <c r="CG37" s="140"/>
      <c r="EH37" s="1">
        <v>1</v>
      </c>
    </row>
    <row r="38" spans="1:150" ht="12.75" customHeight="1" x14ac:dyDescent="0.2">
      <c r="A38" s="25" t="str">
        <f t="shared" si="28"/>
        <v>J</v>
      </c>
      <c r="B38" s="25">
        <v>19</v>
      </c>
      <c r="C38" s="10">
        <f t="shared" si="21"/>
        <v>45554</v>
      </c>
      <c r="D38" s="11">
        <f>IF(A38="","",IFERROR(VLOOKUP(C38,#REF!,4,FALSE),0))</f>
        <v>0</v>
      </c>
      <c r="E38" s="82"/>
      <c r="F38" s="12"/>
      <c r="G38" s="25" t="str">
        <f t="shared" si="29"/>
        <v>S</v>
      </c>
      <c r="H38" s="25">
        <v>19</v>
      </c>
      <c r="I38" s="10">
        <f t="shared" si="22"/>
        <v>45584</v>
      </c>
      <c r="J38" s="11">
        <f>IF(G38="","",IFERROR(VLOOKUP(I38,#REF!,4,FALSE),0))</f>
        <v>0</v>
      </c>
      <c r="K38" s="82"/>
      <c r="L38" s="12"/>
      <c r="M38" s="25" t="str">
        <f t="shared" si="30"/>
        <v>Ma</v>
      </c>
      <c r="N38" s="25">
        <v>19</v>
      </c>
      <c r="O38" s="10">
        <f t="shared" si="23"/>
        <v>45615</v>
      </c>
      <c r="P38" s="11">
        <f>IF(M38="","",IFERROR(VLOOKUP(O38,#REF!,4,FALSE),0))</f>
        <v>0</v>
      </c>
      <c r="Q38" s="82"/>
      <c r="R38" s="12"/>
      <c r="S38" s="25" t="str">
        <f t="shared" si="31"/>
        <v>J</v>
      </c>
      <c r="T38" s="25">
        <v>19</v>
      </c>
      <c r="U38" s="10">
        <f t="shared" si="24"/>
        <v>45645</v>
      </c>
      <c r="V38" s="11">
        <f>IF(S38="","",IFERROR(VLOOKUP(U38,#REF!,4,FALSE),0))</f>
        <v>0</v>
      </c>
      <c r="W38" s="82"/>
      <c r="X38" s="12"/>
      <c r="Y38" s="25" t="str">
        <f t="shared" si="32"/>
        <v>D</v>
      </c>
      <c r="Z38" s="25">
        <v>19</v>
      </c>
      <c r="AA38" s="10">
        <f t="shared" si="25"/>
        <v>45676</v>
      </c>
      <c r="AB38" s="11">
        <f>IF(Y38="","",IFERROR(VLOOKUP(AA38,#REF!,4,FALSE),0))</f>
        <v>0</v>
      </c>
      <c r="AC38" s="82"/>
      <c r="AD38" s="12"/>
      <c r="AE38" s="25" t="str">
        <f t="shared" si="33"/>
        <v>Me</v>
      </c>
      <c r="AF38" s="25">
        <f t="shared" si="27"/>
        <v>19</v>
      </c>
      <c r="AG38" s="10">
        <f t="shared" si="26"/>
        <v>45707</v>
      </c>
      <c r="AH38" s="11">
        <f>IF(AE38="","",IFERROR(VLOOKUP(AG38,#REF!,4,FALSE),0))</f>
        <v>0</v>
      </c>
      <c r="AI38" s="82"/>
      <c r="AJ38" s="12"/>
      <c r="AK38" s="25" t="str">
        <f t="shared" si="34"/>
        <v>Me</v>
      </c>
      <c r="AL38" s="25">
        <f t="shared" si="7"/>
        <v>19</v>
      </c>
      <c r="AM38" s="10">
        <f t="shared" si="7"/>
        <v>45735</v>
      </c>
      <c r="AN38" s="11">
        <f>IF(AK38="","",IFERROR(VLOOKUP(AM38,#REF!,4,FALSE),0))</f>
        <v>0</v>
      </c>
      <c r="AO38" s="82"/>
      <c r="AP38" s="12"/>
      <c r="AQ38" s="25" t="str">
        <f t="shared" si="35"/>
        <v>S</v>
      </c>
      <c r="AR38" s="25">
        <f t="shared" si="9"/>
        <v>19</v>
      </c>
      <c r="AS38" s="10">
        <f t="shared" si="9"/>
        <v>45766</v>
      </c>
      <c r="AT38" s="11">
        <f>IF(AQ38="","",IFERROR(VLOOKUP(AS38,#REF!,4,FALSE),0))</f>
        <v>0</v>
      </c>
      <c r="AU38" s="82"/>
      <c r="AV38" s="12"/>
      <c r="AW38" s="25" t="str">
        <f t="shared" si="36"/>
        <v>L</v>
      </c>
      <c r="AX38" s="25">
        <f t="shared" si="11"/>
        <v>19</v>
      </c>
      <c r="AY38" s="10">
        <f t="shared" si="11"/>
        <v>45796</v>
      </c>
      <c r="AZ38" s="11">
        <f>IF(AW38="","",IFERROR(VLOOKUP(AY38,#REF!,4,FALSE),0))</f>
        <v>0</v>
      </c>
      <c r="BA38" s="82"/>
      <c r="BB38" s="12"/>
      <c r="BC38" s="25" t="str">
        <f t="shared" si="37"/>
        <v>J</v>
      </c>
      <c r="BD38" s="25">
        <f t="shared" si="13"/>
        <v>19</v>
      </c>
      <c r="BE38" s="10">
        <f t="shared" si="13"/>
        <v>45827</v>
      </c>
      <c r="BF38" s="11">
        <f>IF(BC38="","",IFERROR(VLOOKUP(BE38,#REF!,4,FALSE),0))</f>
        <v>0</v>
      </c>
      <c r="BG38" s="82"/>
      <c r="BH38" s="12"/>
      <c r="BI38" s="25" t="str">
        <f t="shared" si="38"/>
        <v>S</v>
      </c>
      <c r="BJ38" s="25">
        <f t="shared" si="15"/>
        <v>19</v>
      </c>
      <c r="BK38" s="10">
        <f t="shared" si="15"/>
        <v>45857</v>
      </c>
      <c r="BL38" s="11">
        <f>IF(BI38="","",IFERROR(VLOOKUP(BK38,#REF!,4,FALSE),0))</f>
        <v>0</v>
      </c>
      <c r="BM38" s="82"/>
      <c r="BN38" s="12"/>
      <c r="BO38" s="25" t="str">
        <f t="shared" si="39"/>
        <v>Ma</v>
      </c>
      <c r="BP38" s="25">
        <f t="shared" si="17"/>
        <v>19</v>
      </c>
      <c r="BQ38" s="10">
        <f t="shared" si="17"/>
        <v>45888</v>
      </c>
      <c r="BR38" s="11">
        <f>IF(BO38="","",IFERROR(VLOOKUP(BQ38,#REF!,4,FALSE),0))</f>
        <v>0</v>
      </c>
      <c r="BS38" s="82"/>
      <c r="BT38" s="12"/>
      <c r="BU38" s="25" t="str">
        <f t="shared" si="18"/>
        <v>V</v>
      </c>
      <c r="BV38" s="25">
        <f t="shared" si="19"/>
        <v>19</v>
      </c>
      <c r="BW38" s="10">
        <f t="shared" si="20"/>
        <v>45919</v>
      </c>
      <c r="BX38" s="11">
        <f>IF(BU38="","",IFERROR(VLOOKUP(BW38,#REF!,4,FALSE),0))</f>
        <v>0</v>
      </c>
      <c r="BY38" s="82"/>
      <c r="BZ38" s="12"/>
      <c r="CB38" s="50"/>
      <c r="CC38" s="51"/>
      <c r="CD38" s="51"/>
      <c r="CE38" s="52"/>
      <c r="CF38" s="51"/>
      <c r="CG38" s="53"/>
      <c r="CX38" s="42">
        <v>1</v>
      </c>
    </row>
    <row r="39" spans="1:150" x14ac:dyDescent="0.2">
      <c r="A39" s="25" t="str">
        <f t="shared" si="28"/>
        <v>V</v>
      </c>
      <c r="B39" s="25">
        <v>20</v>
      </c>
      <c r="C39" s="10">
        <f t="shared" si="21"/>
        <v>45555</v>
      </c>
      <c r="D39" s="11">
        <f>IF(A39="","",IFERROR(VLOOKUP(C39,#REF!,4,FALSE),0))</f>
        <v>0</v>
      </c>
      <c r="E39" s="82"/>
      <c r="F39" s="12"/>
      <c r="G39" s="25" t="str">
        <f t="shared" si="29"/>
        <v>D</v>
      </c>
      <c r="H39" s="25">
        <v>20</v>
      </c>
      <c r="I39" s="10">
        <f t="shared" si="22"/>
        <v>45585</v>
      </c>
      <c r="J39" s="11">
        <f>IF(G39="","",IFERROR(VLOOKUP(I39,#REF!,4,FALSE),0))</f>
        <v>0</v>
      </c>
      <c r="K39" s="82"/>
      <c r="L39" s="12"/>
      <c r="M39" s="25" t="str">
        <f t="shared" si="30"/>
        <v>Me</v>
      </c>
      <c r="N39" s="25">
        <v>20</v>
      </c>
      <c r="O39" s="10">
        <f t="shared" si="23"/>
        <v>45616</v>
      </c>
      <c r="P39" s="11">
        <f>IF(M39="","",IFERROR(VLOOKUP(O39,#REF!,4,FALSE),0))</f>
        <v>0</v>
      </c>
      <c r="Q39" s="82"/>
      <c r="R39" s="12"/>
      <c r="S39" s="25" t="str">
        <f t="shared" si="31"/>
        <v>V</v>
      </c>
      <c r="T39" s="25">
        <v>20</v>
      </c>
      <c r="U39" s="10">
        <f t="shared" si="24"/>
        <v>45646</v>
      </c>
      <c r="V39" s="11">
        <f>IF(S39="","",IFERROR(VLOOKUP(U39,#REF!,4,FALSE),0))</f>
        <v>0</v>
      </c>
      <c r="W39" s="82"/>
      <c r="X39" s="12"/>
      <c r="Y39" s="25" t="str">
        <f t="shared" si="32"/>
        <v>L</v>
      </c>
      <c r="Z39" s="25">
        <v>20</v>
      </c>
      <c r="AA39" s="10">
        <f t="shared" si="25"/>
        <v>45677</v>
      </c>
      <c r="AB39" s="11">
        <f>IF(Y39="","",IFERROR(VLOOKUP(AA39,#REF!,4,FALSE),0))</f>
        <v>0</v>
      </c>
      <c r="AC39" s="82"/>
      <c r="AD39" s="12"/>
      <c r="AE39" s="25" t="str">
        <f t="shared" si="33"/>
        <v>J</v>
      </c>
      <c r="AF39" s="25">
        <f t="shared" si="27"/>
        <v>20</v>
      </c>
      <c r="AG39" s="10">
        <f t="shared" si="26"/>
        <v>45708</v>
      </c>
      <c r="AH39" s="11">
        <f>IF(AE39="","",IFERROR(VLOOKUP(AG39,#REF!,4,FALSE),0))</f>
        <v>0</v>
      </c>
      <c r="AI39" s="82"/>
      <c r="AJ39" s="12"/>
      <c r="AK39" s="25" t="str">
        <f t="shared" si="34"/>
        <v>J</v>
      </c>
      <c r="AL39" s="25">
        <f t="shared" si="7"/>
        <v>20</v>
      </c>
      <c r="AM39" s="10">
        <f t="shared" si="7"/>
        <v>45736</v>
      </c>
      <c r="AN39" s="11">
        <f>IF(AK39="","",IFERROR(VLOOKUP(AM39,#REF!,4,FALSE),0))</f>
        <v>0</v>
      </c>
      <c r="AO39" s="82"/>
      <c r="AP39" s="12"/>
      <c r="AQ39" s="25" t="str">
        <f t="shared" si="35"/>
        <v>D</v>
      </c>
      <c r="AR39" s="25">
        <f t="shared" si="9"/>
        <v>20</v>
      </c>
      <c r="AS39" s="10">
        <f t="shared" si="9"/>
        <v>45767</v>
      </c>
      <c r="AT39" s="11">
        <f>IF(AQ39="","",IFERROR(VLOOKUP(AS39,#REF!,4,FALSE),0))</f>
        <v>0</v>
      </c>
      <c r="AU39" s="82"/>
      <c r="AV39" s="12"/>
      <c r="AW39" s="25" t="str">
        <f t="shared" si="36"/>
        <v>Ma</v>
      </c>
      <c r="AX39" s="25">
        <f t="shared" si="11"/>
        <v>20</v>
      </c>
      <c r="AY39" s="10">
        <f t="shared" si="11"/>
        <v>45797</v>
      </c>
      <c r="AZ39" s="11">
        <f>IF(AW39="","",IFERROR(VLOOKUP(AY39,#REF!,4,FALSE),0))</f>
        <v>0</v>
      </c>
      <c r="BA39" s="82"/>
      <c r="BB39" s="12"/>
      <c r="BC39" s="25" t="str">
        <f t="shared" si="37"/>
        <v>V</v>
      </c>
      <c r="BD39" s="25">
        <f t="shared" si="13"/>
        <v>20</v>
      </c>
      <c r="BE39" s="10">
        <f t="shared" si="13"/>
        <v>45828</v>
      </c>
      <c r="BF39" s="11">
        <f>IF(BC39="","",IFERROR(VLOOKUP(BE39,#REF!,4,FALSE),0))</f>
        <v>0</v>
      </c>
      <c r="BG39" s="82"/>
      <c r="BH39" s="12"/>
      <c r="BI39" s="25" t="str">
        <f t="shared" si="38"/>
        <v>D</v>
      </c>
      <c r="BJ39" s="25">
        <f t="shared" si="15"/>
        <v>20</v>
      </c>
      <c r="BK39" s="10">
        <f t="shared" si="15"/>
        <v>45858</v>
      </c>
      <c r="BL39" s="11">
        <f>IF(BI39="","",IFERROR(VLOOKUP(BK39,#REF!,4,FALSE),0))</f>
        <v>0</v>
      </c>
      <c r="BM39" s="82"/>
      <c r="BN39" s="12"/>
      <c r="BO39" s="25" t="str">
        <f t="shared" si="39"/>
        <v>Me</v>
      </c>
      <c r="BP39" s="25">
        <f t="shared" si="17"/>
        <v>20</v>
      </c>
      <c r="BQ39" s="10">
        <f t="shared" si="17"/>
        <v>45889</v>
      </c>
      <c r="BR39" s="11">
        <f>IF(BO39="","",IFERROR(VLOOKUP(BQ39,#REF!,4,FALSE),0))</f>
        <v>0</v>
      </c>
      <c r="BS39" s="82"/>
      <c r="BT39" s="12"/>
      <c r="BU39" s="25" t="str">
        <f t="shared" si="18"/>
        <v>S</v>
      </c>
      <c r="BV39" s="25">
        <f t="shared" si="19"/>
        <v>20</v>
      </c>
      <c r="BW39" s="10">
        <f t="shared" si="20"/>
        <v>45920</v>
      </c>
      <c r="BX39" s="11">
        <f>IF(BU39="","",IFERROR(VLOOKUP(BW39,#REF!,4,FALSE),0))</f>
        <v>0</v>
      </c>
      <c r="BY39" s="82"/>
      <c r="BZ39" s="12"/>
      <c r="CB39" s="54"/>
      <c r="CC39" s="55"/>
      <c r="CD39" s="55"/>
      <c r="CE39" s="56"/>
      <c r="CF39" s="55"/>
      <c r="CG39" s="57"/>
      <c r="CO39" s="30">
        <f>1820-28*7</f>
        <v>1624</v>
      </c>
    </row>
    <row r="40" spans="1:150" x14ac:dyDescent="0.2">
      <c r="A40" s="25" t="str">
        <f t="shared" si="28"/>
        <v>S</v>
      </c>
      <c r="B40" s="25">
        <v>21</v>
      </c>
      <c r="C40" s="10">
        <f t="shared" si="21"/>
        <v>45556</v>
      </c>
      <c r="D40" s="11">
        <f>IF(A40="","",IFERROR(VLOOKUP(C40,#REF!,4,FALSE),0))</f>
        <v>0</v>
      </c>
      <c r="E40" s="82"/>
      <c r="F40" s="12"/>
      <c r="G40" s="25" t="str">
        <f t="shared" si="29"/>
        <v>L</v>
      </c>
      <c r="H40" s="25">
        <v>21</v>
      </c>
      <c r="I40" s="10">
        <f t="shared" si="22"/>
        <v>45586</v>
      </c>
      <c r="J40" s="11">
        <f>IF(G40="","",IFERROR(VLOOKUP(I40,#REF!,4,FALSE),0))</f>
        <v>0</v>
      </c>
      <c r="K40" s="82"/>
      <c r="L40" s="12"/>
      <c r="M40" s="25" t="str">
        <f t="shared" si="30"/>
        <v>J</v>
      </c>
      <c r="N40" s="25">
        <v>21</v>
      </c>
      <c r="O40" s="10">
        <f t="shared" si="23"/>
        <v>45617</v>
      </c>
      <c r="P40" s="11">
        <f>IF(M40="","",IFERROR(VLOOKUP(O40,#REF!,4,FALSE),0))</f>
        <v>0</v>
      </c>
      <c r="Q40" s="82"/>
      <c r="R40" s="12"/>
      <c r="S40" s="25" t="str">
        <f t="shared" si="31"/>
        <v>S</v>
      </c>
      <c r="T40" s="25">
        <v>21</v>
      </c>
      <c r="U40" s="10">
        <f t="shared" si="24"/>
        <v>45647</v>
      </c>
      <c r="V40" s="11">
        <f>IF(S40="","",IFERROR(VLOOKUP(U40,#REF!,4,FALSE),0))</f>
        <v>0</v>
      </c>
      <c r="W40" s="82"/>
      <c r="X40" s="12"/>
      <c r="Y40" s="25" t="str">
        <f t="shared" si="32"/>
        <v>Ma</v>
      </c>
      <c r="Z40" s="25">
        <v>21</v>
      </c>
      <c r="AA40" s="10">
        <f t="shared" si="25"/>
        <v>45678</v>
      </c>
      <c r="AB40" s="11">
        <f>IF(Y40="","",IFERROR(VLOOKUP(AA40,#REF!,4,FALSE),0))</f>
        <v>0</v>
      </c>
      <c r="AC40" s="82"/>
      <c r="AD40" s="12"/>
      <c r="AE40" s="25" t="str">
        <f t="shared" si="33"/>
        <v>V</v>
      </c>
      <c r="AF40" s="25">
        <f t="shared" si="27"/>
        <v>21</v>
      </c>
      <c r="AG40" s="10">
        <f t="shared" si="26"/>
        <v>45709</v>
      </c>
      <c r="AH40" s="11">
        <f>IF(AE40="","",IFERROR(VLOOKUP(AG40,#REF!,4,FALSE),0))</f>
        <v>0</v>
      </c>
      <c r="AI40" s="82"/>
      <c r="AJ40" s="12"/>
      <c r="AK40" s="25" t="str">
        <f t="shared" si="34"/>
        <v>V</v>
      </c>
      <c r="AL40" s="25">
        <f t="shared" si="7"/>
        <v>21</v>
      </c>
      <c r="AM40" s="10">
        <f t="shared" si="7"/>
        <v>45737</v>
      </c>
      <c r="AN40" s="11">
        <f>IF(AK40="","",IFERROR(VLOOKUP(AM40,#REF!,4,FALSE),0))</f>
        <v>0</v>
      </c>
      <c r="AO40" s="82"/>
      <c r="AP40" s="12"/>
      <c r="AQ40" s="25" t="str">
        <f t="shared" si="35"/>
        <v>L</v>
      </c>
      <c r="AR40" s="25">
        <f t="shared" si="9"/>
        <v>21</v>
      </c>
      <c r="AS40" s="10">
        <f t="shared" si="9"/>
        <v>45768</v>
      </c>
      <c r="AT40" s="11">
        <f>IF(AQ40="","",IFERROR(VLOOKUP(AS40,#REF!,4,FALSE),0))</f>
        <v>0</v>
      </c>
      <c r="AU40" s="82"/>
      <c r="AV40" s="12"/>
      <c r="AW40" s="25" t="str">
        <f t="shared" si="36"/>
        <v>Me</v>
      </c>
      <c r="AX40" s="25">
        <f t="shared" si="11"/>
        <v>21</v>
      </c>
      <c r="AY40" s="10">
        <f t="shared" si="11"/>
        <v>45798</v>
      </c>
      <c r="AZ40" s="11">
        <f>IF(AW40="","",IFERROR(VLOOKUP(AY40,#REF!,4,FALSE),0))</f>
        <v>0</v>
      </c>
      <c r="BA40" s="82"/>
      <c r="BB40" s="12"/>
      <c r="BC40" s="25" t="str">
        <f t="shared" si="37"/>
        <v>S</v>
      </c>
      <c r="BD40" s="25">
        <f t="shared" si="13"/>
        <v>21</v>
      </c>
      <c r="BE40" s="10">
        <f t="shared" si="13"/>
        <v>45829</v>
      </c>
      <c r="BF40" s="11">
        <f>IF(BC40="","",IFERROR(VLOOKUP(BE40,#REF!,4,FALSE),0))</f>
        <v>0</v>
      </c>
      <c r="BG40" s="82"/>
      <c r="BH40" s="12"/>
      <c r="BI40" s="25" t="str">
        <f t="shared" si="38"/>
        <v>L</v>
      </c>
      <c r="BJ40" s="25">
        <f t="shared" si="15"/>
        <v>21</v>
      </c>
      <c r="BK40" s="10">
        <f t="shared" si="15"/>
        <v>45859</v>
      </c>
      <c r="BL40" s="11">
        <f>IF(BI40="","",IFERROR(VLOOKUP(BK40,#REF!,4,FALSE),0))</f>
        <v>0</v>
      </c>
      <c r="BM40" s="82"/>
      <c r="BN40" s="12"/>
      <c r="BO40" s="25" t="str">
        <f t="shared" si="39"/>
        <v>J</v>
      </c>
      <c r="BP40" s="25">
        <f t="shared" si="17"/>
        <v>21</v>
      </c>
      <c r="BQ40" s="10">
        <f t="shared" si="17"/>
        <v>45890</v>
      </c>
      <c r="BR40" s="11">
        <f>IF(BO40="","",IFERROR(VLOOKUP(BQ40,#REF!,4,FALSE),0))</f>
        <v>0</v>
      </c>
      <c r="BS40" s="82"/>
      <c r="BT40" s="12"/>
      <c r="BU40" s="25" t="str">
        <f t="shared" si="18"/>
        <v>D</v>
      </c>
      <c r="BV40" s="25">
        <f t="shared" si="19"/>
        <v>21</v>
      </c>
      <c r="BW40" s="10">
        <f t="shared" si="20"/>
        <v>45921</v>
      </c>
      <c r="BX40" s="11">
        <f>IF(BU40="","",IFERROR(VLOOKUP(BW40,#REF!,4,FALSE),0))</f>
        <v>0</v>
      </c>
      <c r="BY40" s="82"/>
      <c r="BZ40" s="12"/>
      <c r="CB40" s="54"/>
      <c r="CC40" s="55"/>
      <c r="CD40" s="55"/>
      <c r="CE40" s="56"/>
      <c r="CF40" s="55"/>
      <c r="CG40" s="57"/>
      <c r="CK40" s="132"/>
      <c r="CL40" s="30">
        <v>1</v>
      </c>
      <c r="DV40" s="1">
        <v>1</v>
      </c>
    </row>
    <row r="41" spans="1:150" ht="13.5" customHeight="1" x14ac:dyDescent="0.2">
      <c r="A41" s="25" t="str">
        <f t="shared" si="28"/>
        <v>D</v>
      </c>
      <c r="B41" s="25">
        <v>22</v>
      </c>
      <c r="C41" s="10">
        <f t="shared" si="21"/>
        <v>45557</v>
      </c>
      <c r="D41" s="11">
        <f>IF(A41="","",IFERROR(VLOOKUP(C41,#REF!,4,FALSE),0))</f>
        <v>0</v>
      </c>
      <c r="E41" s="82"/>
      <c r="F41" s="12"/>
      <c r="G41" s="25" t="str">
        <f t="shared" si="29"/>
        <v>Ma</v>
      </c>
      <c r="H41" s="25">
        <v>22</v>
      </c>
      <c r="I41" s="10">
        <f t="shared" si="22"/>
        <v>45587</v>
      </c>
      <c r="J41" s="11">
        <f>IF(G41="","",IFERROR(VLOOKUP(I41,#REF!,4,FALSE),0))</f>
        <v>0</v>
      </c>
      <c r="K41" s="82"/>
      <c r="L41" s="12"/>
      <c r="M41" s="25" t="str">
        <f t="shared" si="30"/>
        <v>V</v>
      </c>
      <c r="N41" s="25">
        <v>22</v>
      </c>
      <c r="O41" s="10">
        <f t="shared" si="23"/>
        <v>45618</v>
      </c>
      <c r="P41" s="11">
        <f>IF(M41="","",IFERROR(VLOOKUP(O41,#REF!,4,FALSE),0))</f>
        <v>0</v>
      </c>
      <c r="Q41" s="82"/>
      <c r="R41" s="12"/>
      <c r="S41" s="25" t="str">
        <f t="shared" si="31"/>
        <v>D</v>
      </c>
      <c r="T41" s="25">
        <v>22</v>
      </c>
      <c r="U41" s="10">
        <f t="shared" si="24"/>
        <v>45648</v>
      </c>
      <c r="V41" s="11">
        <f>IF(S41="","",IFERROR(VLOOKUP(U41,#REF!,4,FALSE),0))</f>
        <v>0</v>
      </c>
      <c r="W41" s="82"/>
      <c r="X41" s="12"/>
      <c r="Y41" s="25" t="str">
        <f t="shared" si="32"/>
        <v>Me</v>
      </c>
      <c r="Z41" s="25">
        <v>22</v>
      </c>
      <c r="AA41" s="10">
        <f t="shared" si="25"/>
        <v>45679</v>
      </c>
      <c r="AB41" s="11">
        <f>IF(Y41="","",IFERROR(VLOOKUP(AA41,#REF!,4,FALSE),0))</f>
        <v>0</v>
      </c>
      <c r="AC41" s="82"/>
      <c r="AD41" s="12"/>
      <c r="AE41" s="25" t="str">
        <f t="shared" si="33"/>
        <v>S</v>
      </c>
      <c r="AF41" s="25">
        <f t="shared" si="27"/>
        <v>22</v>
      </c>
      <c r="AG41" s="10">
        <f t="shared" si="26"/>
        <v>45710</v>
      </c>
      <c r="AH41" s="11">
        <f>IF(AE41="","",IFERROR(VLOOKUP(AG41,#REF!,4,FALSE),0))</f>
        <v>0</v>
      </c>
      <c r="AI41" s="82"/>
      <c r="AJ41" s="12"/>
      <c r="AK41" s="25" t="str">
        <f t="shared" si="34"/>
        <v>S</v>
      </c>
      <c r="AL41" s="25">
        <f t="shared" si="7"/>
        <v>22</v>
      </c>
      <c r="AM41" s="10">
        <f t="shared" si="7"/>
        <v>45738</v>
      </c>
      <c r="AN41" s="11">
        <f>IF(AK41="","",IFERROR(VLOOKUP(AM41,#REF!,4,FALSE),0))</f>
        <v>0</v>
      </c>
      <c r="AO41" s="82"/>
      <c r="AP41" s="12"/>
      <c r="AQ41" s="25" t="str">
        <f t="shared" si="35"/>
        <v>Ma</v>
      </c>
      <c r="AR41" s="25">
        <f t="shared" si="9"/>
        <v>22</v>
      </c>
      <c r="AS41" s="10">
        <f t="shared" si="9"/>
        <v>45769</v>
      </c>
      <c r="AT41" s="11">
        <f>IF(AQ41="","",IFERROR(VLOOKUP(AS41,#REF!,4,FALSE),0))</f>
        <v>0</v>
      </c>
      <c r="AU41" s="82"/>
      <c r="AV41" s="12"/>
      <c r="AW41" s="25" t="str">
        <f t="shared" si="36"/>
        <v>J</v>
      </c>
      <c r="AX41" s="25">
        <f t="shared" si="11"/>
        <v>22</v>
      </c>
      <c r="AY41" s="10">
        <f t="shared" si="11"/>
        <v>45799</v>
      </c>
      <c r="AZ41" s="11">
        <f>IF(AW41="","",IFERROR(VLOOKUP(AY41,#REF!,4,FALSE),0))</f>
        <v>0</v>
      </c>
      <c r="BA41" s="82"/>
      <c r="BB41" s="12"/>
      <c r="BC41" s="25" t="str">
        <f t="shared" si="37"/>
        <v>D</v>
      </c>
      <c r="BD41" s="25">
        <f t="shared" si="13"/>
        <v>22</v>
      </c>
      <c r="BE41" s="10">
        <f t="shared" si="13"/>
        <v>45830</v>
      </c>
      <c r="BF41" s="11">
        <f>IF(BC41="","",IFERROR(VLOOKUP(BE41,#REF!,4,FALSE),0))</f>
        <v>0</v>
      </c>
      <c r="BG41" s="82"/>
      <c r="BH41" s="12"/>
      <c r="BI41" s="25" t="str">
        <f t="shared" si="38"/>
        <v>Ma</v>
      </c>
      <c r="BJ41" s="25">
        <f t="shared" si="15"/>
        <v>22</v>
      </c>
      <c r="BK41" s="10">
        <f t="shared" si="15"/>
        <v>45860</v>
      </c>
      <c r="BL41" s="11">
        <f>IF(BI41="","",IFERROR(VLOOKUP(BK41,#REF!,4,FALSE),0))</f>
        <v>0</v>
      </c>
      <c r="BM41" s="82"/>
      <c r="BN41" s="12"/>
      <c r="BO41" s="25" t="str">
        <f t="shared" si="39"/>
        <v>V</v>
      </c>
      <c r="BP41" s="25">
        <f t="shared" si="17"/>
        <v>22</v>
      </c>
      <c r="BQ41" s="10">
        <f t="shared" si="17"/>
        <v>45891</v>
      </c>
      <c r="BR41" s="11">
        <f>IF(BO41="","",IFERROR(VLOOKUP(BQ41,#REF!,4,FALSE),0))</f>
        <v>0</v>
      </c>
      <c r="BS41" s="82"/>
      <c r="BT41" s="12"/>
      <c r="BU41" s="25" t="str">
        <f t="shared" si="18"/>
        <v>L</v>
      </c>
      <c r="BV41" s="25">
        <f t="shared" si="19"/>
        <v>22</v>
      </c>
      <c r="BW41" s="10">
        <f t="shared" si="20"/>
        <v>45922</v>
      </c>
      <c r="BX41" s="11">
        <f>IF(BU41="","",IFERROR(VLOOKUP(BW41,#REF!,4,FALSE),0))</f>
        <v>0</v>
      </c>
      <c r="BY41" s="82"/>
      <c r="BZ41" s="12"/>
      <c r="CB41" s="54"/>
      <c r="CC41" s="55"/>
      <c r="CD41" s="55"/>
      <c r="CE41" s="56"/>
      <c r="CF41" s="55"/>
      <c r="CG41" s="57"/>
      <c r="CJ41" s="32" t="s">
        <v>28</v>
      </c>
      <c r="CK41" s="132"/>
      <c r="ET41" s="1">
        <v>1</v>
      </c>
    </row>
    <row r="42" spans="1:150" x14ac:dyDescent="0.2">
      <c r="A42" s="25" t="str">
        <f t="shared" si="28"/>
        <v>L</v>
      </c>
      <c r="B42" s="25">
        <v>23</v>
      </c>
      <c r="C42" s="10">
        <f t="shared" si="21"/>
        <v>45558</v>
      </c>
      <c r="D42" s="11">
        <f>IF(A42="","",IFERROR(VLOOKUP(C42,#REF!,4,FALSE),0))</f>
        <v>0</v>
      </c>
      <c r="E42" s="82"/>
      <c r="F42" s="12"/>
      <c r="G42" s="25" t="str">
        <f t="shared" si="29"/>
        <v>Me</v>
      </c>
      <c r="H42" s="25">
        <v>23</v>
      </c>
      <c r="I42" s="10">
        <f t="shared" si="22"/>
        <v>45588</v>
      </c>
      <c r="J42" s="11">
        <f>IF(G42="","",IFERROR(VLOOKUP(I42,#REF!,4,FALSE),0))</f>
        <v>0</v>
      </c>
      <c r="K42" s="82"/>
      <c r="L42" s="12"/>
      <c r="M42" s="25" t="str">
        <f t="shared" si="30"/>
        <v>S</v>
      </c>
      <c r="N42" s="25">
        <v>23</v>
      </c>
      <c r="O42" s="10">
        <f t="shared" si="23"/>
        <v>45619</v>
      </c>
      <c r="P42" s="11">
        <f>IF(M42="","",IFERROR(VLOOKUP(O42,#REF!,4,FALSE),0))</f>
        <v>0</v>
      </c>
      <c r="Q42" s="82"/>
      <c r="R42" s="12"/>
      <c r="S42" s="25" t="str">
        <f t="shared" si="31"/>
        <v>L</v>
      </c>
      <c r="T42" s="25">
        <v>23</v>
      </c>
      <c r="U42" s="10">
        <f t="shared" si="24"/>
        <v>45649</v>
      </c>
      <c r="V42" s="11">
        <f>IF(S42="","",IFERROR(VLOOKUP(U42,#REF!,4,FALSE),0))</f>
        <v>0</v>
      </c>
      <c r="W42" s="82"/>
      <c r="X42" s="12"/>
      <c r="Y42" s="25" t="str">
        <f t="shared" si="32"/>
        <v>J</v>
      </c>
      <c r="Z42" s="25">
        <v>23</v>
      </c>
      <c r="AA42" s="10">
        <f t="shared" si="25"/>
        <v>45680</v>
      </c>
      <c r="AB42" s="11">
        <f>IF(Y42="","",IFERROR(VLOOKUP(AA42,#REF!,4,FALSE),0))</f>
        <v>0</v>
      </c>
      <c r="AC42" s="82"/>
      <c r="AD42" s="12"/>
      <c r="AE42" s="25" t="str">
        <f t="shared" si="33"/>
        <v>D</v>
      </c>
      <c r="AF42" s="25">
        <f t="shared" si="27"/>
        <v>23</v>
      </c>
      <c r="AG42" s="10">
        <f t="shared" si="26"/>
        <v>45711</v>
      </c>
      <c r="AH42" s="11">
        <f>IF(AE42="","",IFERROR(VLOOKUP(AG42,#REF!,4,FALSE),0))</f>
        <v>0</v>
      </c>
      <c r="AI42" s="82"/>
      <c r="AJ42" s="12"/>
      <c r="AK42" s="25" t="str">
        <f t="shared" si="34"/>
        <v>D</v>
      </c>
      <c r="AL42" s="25">
        <f t="shared" si="7"/>
        <v>23</v>
      </c>
      <c r="AM42" s="10">
        <f t="shared" si="7"/>
        <v>45739</v>
      </c>
      <c r="AN42" s="11">
        <f>IF(AK42="","",IFERROR(VLOOKUP(AM42,#REF!,4,FALSE),0))</f>
        <v>0</v>
      </c>
      <c r="AO42" s="82"/>
      <c r="AP42" s="12"/>
      <c r="AQ42" s="25" t="str">
        <f t="shared" si="35"/>
        <v>Me</v>
      </c>
      <c r="AR42" s="25">
        <f t="shared" si="9"/>
        <v>23</v>
      </c>
      <c r="AS42" s="10">
        <f t="shared" si="9"/>
        <v>45770</v>
      </c>
      <c r="AT42" s="11">
        <f>IF(AQ42="","",IFERROR(VLOOKUP(AS42,#REF!,4,FALSE),0))</f>
        <v>0</v>
      </c>
      <c r="AU42" s="82"/>
      <c r="AV42" s="12"/>
      <c r="AW42" s="25" t="str">
        <f t="shared" si="36"/>
        <v>V</v>
      </c>
      <c r="AX42" s="25">
        <f t="shared" si="11"/>
        <v>23</v>
      </c>
      <c r="AY42" s="10">
        <f t="shared" si="11"/>
        <v>45800</v>
      </c>
      <c r="AZ42" s="11">
        <f>IF(AW42="","",IFERROR(VLOOKUP(AY42,#REF!,4,FALSE),0))</f>
        <v>0</v>
      </c>
      <c r="BA42" s="82"/>
      <c r="BB42" s="12"/>
      <c r="BC42" s="25" t="str">
        <f t="shared" si="37"/>
        <v>L</v>
      </c>
      <c r="BD42" s="25">
        <f t="shared" si="13"/>
        <v>23</v>
      </c>
      <c r="BE42" s="10">
        <f t="shared" si="13"/>
        <v>45831</v>
      </c>
      <c r="BF42" s="11">
        <f>IF(BC42="","",IFERROR(VLOOKUP(BE42,#REF!,4,FALSE),0))</f>
        <v>0</v>
      </c>
      <c r="BG42" s="82"/>
      <c r="BH42" s="12"/>
      <c r="BI42" s="25" t="str">
        <f t="shared" si="38"/>
        <v>Me</v>
      </c>
      <c r="BJ42" s="25">
        <f t="shared" si="15"/>
        <v>23</v>
      </c>
      <c r="BK42" s="10">
        <f t="shared" si="15"/>
        <v>45861</v>
      </c>
      <c r="BL42" s="11">
        <f>IF(BI42="","",IFERROR(VLOOKUP(BK42,#REF!,4,FALSE),0))</f>
        <v>0</v>
      </c>
      <c r="BM42" s="82"/>
      <c r="BN42" s="12"/>
      <c r="BO42" s="25" t="str">
        <f t="shared" si="39"/>
        <v>S</v>
      </c>
      <c r="BP42" s="25">
        <f t="shared" si="17"/>
        <v>23</v>
      </c>
      <c r="BQ42" s="10">
        <f t="shared" si="17"/>
        <v>45892</v>
      </c>
      <c r="BR42" s="11">
        <f>IF(BO42="","",IFERROR(VLOOKUP(BQ42,#REF!,4,FALSE),0))</f>
        <v>0</v>
      </c>
      <c r="BS42" s="82"/>
      <c r="BT42" s="12"/>
      <c r="BU42" s="25" t="str">
        <f t="shared" si="18"/>
        <v>Ma</v>
      </c>
      <c r="BV42" s="25">
        <f t="shared" si="19"/>
        <v>23</v>
      </c>
      <c r="BW42" s="10">
        <f t="shared" si="20"/>
        <v>45923</v>
      </c>
      <c r="BX42" s="11">
        <f>IF(BU42="","",IFERROR(VLOOKUP(BW42,#REF!,4,FALSE),0))</f>
        <v>0</v>
      </c>
      <c r="BY42" s="82"/>
      <c r="BZ42" s="12"/>
      <c r="CB42" s="54"/>
      <c r="CC42" s="55"/>
      <c r="CD42" s="55"/>
      <c r="CE42" s="56"/>
      <c r="CF42" s="55"/>
      <c r="CG42" s="57"/>
      <c r="CK42" s="132"/>
      <c r="DJ42" s="1">
        <v>1</v>
      </c>
    </row>
    <row r="43" spans="1:150" x14ac:dyDescent="0.2">
      <c r="A43" s="25" t="str">
        <f t="shared" si="28"/>
        <v>Ma</v>
      </c>
      <c r="B43" s="25">
        <v>24</v>
      </c>
      <c r="C43" s="10">
        <f t="shared" si="21"/>
        <v>45559</v>
      </c>
      <c r="D43" s="11">
        <f>IF(A43="","",IFERROR(VLOOKUP(C43,#REF!,4,FALSE),0))</f>
        <v>0</v>
      </c>
      <c r="E43" s="82"/>
      <c r="F43" s="12"/>
      <c r="G43" s="25" t="str">
        <f t="shared" si="29"/>
        <v>J</v>
      </c>
      <c r="H43" s="25">
        <v>24</v>
      </c>
      <c r="I43" s="10">
        <f t="shared" si="22"/>
        <v>45589</v>
      </c>
      <c r="J43" s="11">
        <f>IF(G43="","",IFERROR(VLOOKUP(I43,#REF!,4,FALSE),0))</f>
        <v>0</v>
      </c>
      <c r="K43" s="82"/>
      <c r="L43" s="12"/>
      <c r="M43" s="25" t="str">
        <f t="shared" si="30"/>
        <v>D</v>
      </c>
      <c r="N43" s="25">
        <v>24</v>
      </c>
      <c r="O43" s="10">
        <f t="shared" si="23"/>
        <v>45620</v>
      </c>
      <c r="P43" s="11">
        <f>IF(M43="","",IFERROR(VLOOKUP(O43,#REF!,4,FALSE),0))</f>
        <v>0</v>
      </c>
      <c r="Q43" s="82"/>
      <c r="R43" s="12"/>
      <c r="S43" s="25" t="str">
        <f t="shared" si="31"/>
        <v>Ma</v>
      </c>
      <c r="T43" s="25">
        <v>24</v>
      </c>
      <c r="U43" s="10">
        <f t="shared" si="24"/>
        <v>45650</v>
      </c>
      <c r="V43" s="11">
        <f>IF(S43="","",IFERROR(VLOOKUP(U43,#REF!,4,FALSE),0))</f>
        <v>0</v>
      </c>
      <c r="W43" s="82"/>
      <c r="X43" s="12"/>
      <c r="Y43" s="25" t="str">
        <f t="shared" si="32"/>
        <v>V</v>
      </c>
      <c r="Z43" s="25">
        <v>24</v>
      </c>
      <c r="AA43" s="10">
        <f t="shared" si="25"/>
        <v>45681</v>
      </c>
      <c r="AB43" s="11">
        <f>IF(Y43="","",IFERROR(VLOOKUP(AA43,#REF!,4,FALSE),0))</f>
        <v>0</v>
      </c>
      <c r="AC43" s="82"/>
      <c r="AD43" s="12"/>
      <c r="AE43" s="25" t="str">
        <f t="shared" si="33"/>
        <v>L</v>
      </c>
      <c r="AF43" s="25">
        <f t="shared" si="27"/>
        <v>24</v>
      </c>
      <c r="AG43" s="10">
        <f t="shared" si="26"/>
        <v>45712</v>
      </c>
      <c r="AH43" s="11">
        <f>IF(AE43="","",IFERROR(VLOOKUP(AG43,#REF!,4,FALSE),0))</f>
        <v>0</v>
      </c>
      <c r="AI43" s="82"/>
      <c r="AJ43" s="12"/>
      <c r="AK43" s="25" t="str">
        <f t="shared" si="34"/>
        <v>L</v>
      </c>
      <c r="AL43" s="25">
        <f t="shared" si="7"/>
        <v>24</v>
      </c>
      <c r="AM43" s="10">
        <f t="shared" si="7"/>
        <v>45740</v>
      </c>
      <c r="AN43" s="11">
        <f>IF(AK43="","",IFERROR(VLOOKUP(AM43,#REF!,4,FALSE),0))</f>
        <v>0</v>
      </c>
      <c r="AO43" s="82"/>
      <c r="AP43" s="12"/>
      <c r="AQ43" s="25" t="str">
        <f t="shared" si="35"/>
        <v>J</v>
      </c>
      <c r="AR43" s="25">
        <f t="shared" si="9"/>
        <v>24</v>
      </c>
      <c r="AS43" s="10">
        <f t="shared" si="9"/>
        <v>45771</v>
      </c>
      <c r="AT43" s="11">
        <f>IF(AQ43="","",IFERROR(VLOOKUP(AS43,#REF!,4,FALSE),0))</f>
        <v>0</v>
      </c>
      <c r="AU43" s="82"/>
      <c r="AV43" s="12"/>
      <c r="AW43" s="25" t="str">
        <f t="shared" si="36"/>
        <v>S</v>
      </c>
      <c r="AX43" s="25">
        <f t="shared" si="11"/>
        <v>24</v>
      </c>
      <c r="AY43" s="10">
        <f t="shared" si="11"/>
        <v>45801</v>
      </c>
      <c r="AZ43" s="11">
        <f>IF(AW43="","",IFERROR(VLOOKUP(AY43,#REF!,4,FALSE),0))</f>
        <v>0</v>
      </c>
      <c r="BA43" s="82"/>
      <c r="BB43" s="12"/>
      <c r="BC43" s="25" t="str">
        <f t="shared" si="37"/>
        <v>Ma</v>
      </c>
      <c r="BD43" s="25">
        <f t="shared" si="13"/>
        <v>24</v>
      </c>
      <c r="BE43" s="10">
        <f t="shared" si="13"/>
        <v>45832</v>
      </c>
      <c r="BF43" s="11">
        <f>IF(BC43="","",IFERROR(VLOOKUP(BE43,#REF!,4,FALSE),0))</f>
        <v>0</v>
      </c>
      <c r="BG43" s="82"/>
      <c r="BH43" s="12"/>
      <c r="BI43" s="25" t="str">
        <f t="shared" si="38"/>
        <v>J</v>
      </c>
      <c r="BJ43" s="25">
        <f t="shared" si="15"/>
        <v>24</v>
      </c>
      <c r="BK43" s="10">
        <f t="shared" si="15"/>
        <v>45862</v>
      </c>
      <c r="BL43" s="11">
        <f>IF(BI43="","",IFERROR(VLOOKUP(BK43,#REF!,4,FALSE),0))</f>
        <v>0</v>
      </c>
      <c r="BM43" s="82"/>
      <c r="BN43" s="12"/>
      <c r="BO43" s="25" t="str">
        <f t="shared" si="39"/>
        <v>D</v>
      </c>
      <c r="BP43" s="25">
        <f t="shared" si="17"/>
        <v>24</v>
      </c>
      <c r="BQ43" s="10">
        <f t="shared" si="17"/>
        <v>45893</v>
      </c>
      <c r="BR43" s="11">
        <f>IF(BO43="","",IFERROR(VLOOKUP(BQ43,#REF!,4,FALSE),0))</f>
        <v>0</v>
      </c>
      <c r="BS43" s="82"/>
      <c r="BT43" s="12"/>
      <c r="BU43" s="25" t="str">
        <f t="shared" si="18"/>
        <v>Me</v>
      </c>
      <c r="BV43" s="25">
        <f t="shared" si="19"/>
        <v>24</v>
      </c>
      <c r="BW43" s="10">
        <f t="shared" si="20"/>
        <v>45924</v>
      </c>
      <c r="BX43" s="11">
        <f>IF(BU43="","",IFERROR(VLOOKUP(BW43,#REF!,4,FALSE),0))</f>
        <v>0</v>
      </c>
      <c r="BY43" s="82"/>
      <c r="BZ43" s="12"/>
      <c r="CB43" s="54"/>
      <c r="CC43" s="55"/>
      <c r="CD43" s="55"/>
      <c r="CE43" s="56"/>
      <c r="CF43" s="55"/>
      <c r="CG43" s="57"/>
      <c r="CK43" s="132"/>
    </row>
    <row r="44" spans="1:150" x14ac:dyDescent="0.2">
      <c r="A44" s="25" t="str">
        <f t="shared" si="28"/>
        <v>Me</v>
      </c>
      <c r="B44" s="25">
        <v>25</v>
      </c>
      <c r="C44" s="10">
        <f t="shared" si="21"/>
        <v>45560</v>
      </c>
      <c r="D44" s="11">
        <f>IF(A44="","",IFERROR(VLOOKUP(C44,#REF!,4,FALSE),0))</f>
        <v>0</v>
      </c>
      <c r="E44" s="82"/>
      <c r="F44" s="12"/>
      <c r="G44" s="25" t="str">
        <f t="shared" si="29"/>
        <v>V</v>
      </c>
      <c r="H44" s="25">
        <v>25</v>
      </c>
      <c r="I44" s="10">
        <f t="shared" si="22"/>
        <v>45590</v>
      </c>
      <c r="J44" s="11">
        <f>IF(G44="","",IFERROR(VLOOKUP(I44,#REF!,4,FALSE),0))</f>
        <v>0</v>
      </c>
      <c r="K44" s="82"/>
      <c r="L44" s="12"/>
      <c r="M44" s="25" t="str">
        <f t="shared" si="30"/>
        <v>L</v>
      </c>
      <c r="N44" s="25">
        <v>25</v>
      </c>
      <c r="O44" s="10">
        <f t="shared" si="23"/>
        <v>45621</v>
      </c>
      <c r="P44" s="11">
        <f>IF(M44="","",IFERROR(VLOOKUP(O44,#REF!,4,FALSE),0))</f>
        <v>0</v>
      </c>
      <c r="Q44" s="82"/>
      <c r="R44" s="12"/>
      <c r="S44" s="25" t="str">
        <f t="shared" si="31"/>
        <v>Me</v>
      </c>
      <c r="T44" s="25">
        <v>25</v>
      </c>
      <c r="U44" s="10">
        <f t="shared" si="24"/>
        <v>45651</v>
      </c>
      <c r="V44" s="11">
        <f>IF(S44="","",IFERROR(VLOOKUP(U44,#REF!,4,FALSE),0))</f>
        <v>0</v>
      </c>
      <c r="W44" s="82"/>
      <c r="X44" s="12"/>
      <c r="Y44" s="25" t="str">
        <f t="shared" si="32"/>
        <v>S</v>
      </c>
      <c r="Z44" s="25">
        <v>25</v>
      </c>
      <c r="AA44" s="10">
        <f t="shared" si="25"/>
        <v>45682</v>
      </c>
      <c r="AB44" s="11">
        <f>IF(Y44="","",IFERROR(VLOOKUP(AA44,#REF!,4,FALSE),0))</f>
        <v>0</v>
      </c>
      <c r="AC44" s="82"/>
      <c r="AD44" s="12"/>
      <c r="AE44" s="25" t="str">
        <f t="shared" si="33"/>
        <v>Ma</v>
      </c>
      <c r="AF44" s="25">
        <f t="shared" si="27"/>
        <v>25</v>
      </c>
      <c r="AG44" s="10">
        <f t="shared" si="26"/>
        <v>45713</v>
      </c>
      <c r="AH44" s="11">
        <f>IF(AE44="","",IFERROR(VLOOKUP(AG44,#REF!,4,FALSE),0))</f>
        <v>0</v>
      </c>
      <c r="AI44" s="82"/>
      <c r="AJ44" s="12"/>
      <c r="AK44" s="25" t="str">
        <f t="shared" si="34"/>
        <v>Ma</v>
      </c>
      <c r="AL44" s="25">
        <f t="shared" si="7"/>
        <v>25</v>
      </c>
      <c r="AM44" s="10">
        <f t="shared" si="7"/>
        <v>45741</v>
      </c>
      <c r="AN44" s="11">
        <f>IF(AK44="","",IFERROR(VLOOKUP(AM44,#REF!,4,FALSE),0))</f>
        <v>0</v>
      </c>
      <c r="AO44" s="82"/>
      <c r="AP44" s="12"/>
      <c r="AQ44" s="25" t="str">
        <f t="shared" si="35"/>
        <v>V</v>
      </c>
      <c r="AR44" s="25">
        <f t="shared" si="9"/>
        <v>25</v>
      </c>
      <c r="AS44" s="10">
        <f t="shared" si="9"/>
        <v>45772</v>
      </c>
      <c r="AT44" s="11">
        <f>IF(AQ44="","",IFERROR(VLOOKUP(AS44,#REF!,4,FALSE),0))</f>
        <v>0</v>
      </c>
      <c r="AU44" s="82"/>
      <c r="AV44" s="12"/>
      <c r="AW44" s="25" t="str">
        <f t="shared" si="36"/>
        <v>D</v>
      </c>
      <c r="AX44" s="25">
        <f t="shared" si="11"/>
        <v>25</v>
      </c>
      <c r="AY44" s="10">
        <f t="shared" si="11"/>
        <v>45802</v>
      </c>
      <c r="AZ44" s="11">
        <f>IF(AW44="","",IFERROR(VLOOKUP(AY44,#REF!,4,FALSE),0))</f>
        <v>0</v>
      </c>
      <c r="BA44" s="82"/>
      <c r="BB44" s="12"/>
      <c r="BC44" s="25" t="str">
        <f t="shared" si="37"/>
        <v>Me</v>
      </c>
      <c r="BD44" s="25">
        <f t="shared" si="13"/>
        <v>25</v>
      </c>
      <c r="BE44" s="10">
        <f t="shared" si="13"/>
        <v>45833</v>
      </c>
      <c r="BF44" s="11">
        <f>IF(BC44="","",IFERROR(VLOOKUP(BE44,#REF!,4,FALSE),0))</f>
        <v>0</v>
      </c>
      <c r="BG44" s="82"/>
      <c r="BH44" s="12"/>
      <c r="BI44" s="25" t="str">
        <f t="shared" si="38"/>
        <v>V</v>
      </c>
      <c r="BJ44" s="25">
        <f t="shared" si="15"/>
        <v>25</v>
      </c>
      <c r="BK44" s="10">
        <f t="shared" si="15"/>
        <v>45863</v>
      </c>
      <c r="BL44" s="11">
        <f>IF(BI44="","",IFERROR(VLOOKUP(BK44,#REF!,4,FALSE),0))</f>
        <v>0</v>
      </c>
      <c r="BM44" s="82"/>
      <c r="BN44" s="12"/>
      <c r="BO44" s="25" t="str">
        <f t="shared" si="39"/>
        <v>L</v>
      </c>
      <c r="BP44" s="25">
        <f t="shared" si="17"/>
        <v>25</v>
      </c>
      <c r="BQ44" s="10">
        <f t="shared" si="17"/>
        <v>45894</v>
      </c>
      <c r="BR44" s="11">
        <f>IF(BO44="","",IFERROR(VLOOKUP(BQ44,#REF!,4,FALSE),0))</f>
        <v>0</v>
      </c>
      <c r="BS44" s="82"/>
      <c r="BT44" s="12"/>
      <c r="BU44" s="25" t="str">
        <f t="shared" si="18"/>
        <v>J</v>
      </c>
      <c r="BV44" s="25">
        <f t="shared" si="19"/>
        <v>25</v>
      </c>
      <c r="BW44" s="10">
        <f t="shared" si="20"/>
        <v>45925</v>
      </c>
      <c r="BX44" s="11">
        <f>IF(BU44="","",IFERROR(VLOOKUP(BW44,#REF!,4,FALSE),0))</f>
        <v>0</v>
      </c>
      <c r="BY44" s="82"/>
      <c r="BZ44" s="12"/>
      <c r="CB44" s="54"/>
      <c r="CC44" s="58"/>
      <c r="CD44" s="58"/>
      <c r="CE44" s="58"/>
      <c r="CF44" s="58"/>
      <c r="CG44" s="59"/>
      <c r="CK44" s="132"/>
      <c r="EH44" s="1">
        <v>1</v>
      </c>
    </row>
    <row r="45" spans="1:150" x14ac:dyDescent="0.2">
      <c r="A45" s="25" t="str">
        <f t="shared" si="28"/>
        <v>J</v>
      </c>
      <c r="B45" s="25">
        <v>26</v>
      </c>
      <c r="C45" s="10">
        <f t="shared" si="21"/>
        <v>45561</v>
      </c>
      <c r="D45" s="11">
        <f>IF(A45="","",IFERROR(VLOOKUP(C45,#REF!,4,FALSE),0))</f>
        <v>0</v>
      </c>
      <c r="E45" s="82"/>
      <c r="F45" s="12"/>
      <c r="G45" s="25" t="str">
        <f t="shared" si="29"/>
        <v>S</v>
      </c>
      <c r="H45" s="25">
        <v>26</v>
      </c>
      <c r="I45" s="10">
        <f t="shared" si="22"/>
        <v>45591</v>
      </c>
      <c r="J45" s="11">
        <f>IF(G45="","",IFERROR(VLOOKUP(I45,#REF!,4,FALSE),0))</f>
        <v>0</v>
      </c>
      <c r="K45" s="82"/>
      <c r="L45" s="12"/>
      <c r="M45" s="25" t="str">
        <f t="shared" si="30"/>
        <v>Ma</v>
      </c>
      <c r="N45" s="25">
        <v>26</v>
      </c>
      <c r="O45" s="10">
        <f t="shared" si="23"/>
        <v>45622</v>
      </c>
      <c r="P45" s="11">
        <f>IF(M45="","",IFERROR(VLOOKUP(O45,#REF!,4,FALSE),0))</f>
        <v>0</v>
      </c>
      <c r="Q45" s="82"/>
      <c r="R45" s="12"/>
      <c r="S45" s="25" t="str">
        <f t="shared" si="31"/>
        <v>J</v>
      </c>
      <c r="T45" s="25">
        <v>26</v>
      </c>
      <c r="U45" s="10">
        <f t="shared" si="24"/>
        <v>45652</v>
      </c>
      <c r="V45" s="11">
        <f>IF(S45="","",IFERROR(VLOOKUP(U45,#REF!,4,FALSE),0))</f>
        <v>0</v>
      </c>
      <c r="W45" s="82"/>
      <c r="X45" s="12"/>
      <c r="Y45" s="25" t="str">
        <f t="shared" si="32"/>
        <v>D</v>
      </c>
      <c r="Z45" s="25">
        <v>26</v>
      </c>
      <c r="AA45" s="10">
        <f t="shared" si="25"/>
        <v>45683</v>
      </c>
      <c r="AB45" s="11">
        <f>IF(Y45="","",IFERROR(VLOOKUP(AA45,#REF!,4,FALSE),0))</f>
        <v>0</v>
      </c>
      <c r="AC45" s="82"/>
      <c r="AD45" s="12"/>
      <c r="AE45" s="25" t="str">
        <f t="shared" si="33"/>
        <v>Me</v>
      </c>
      <c r="AF45" s="25">
        <f t="shared" si="27"/>
        <v>26</v>
      </c>
      <c r="AG45" s="10">
        <f t="shared" si="26"/>
        <v>45714</v>
      </c>
      <c r="AH45" s="11">
        <f>IF(AE45="","",IFERROR(VLOOKUP(AG45,#REF!,4,FALSE),0))</f>
        <v>0</v>
      </c>
      <c r="AI45" s="82"/>
      <c r="AJ45" s="12"/>
      <c r="AK45" s="25" t="str">
        <f t="shared" si="34"/>
        <v>Me</v>
      </c>
      <c r="AL45" s="25">
        <f t="shared" si="7"/>
        <v>26</v>
      </c>
      <c r="AM45" s="10">
        <f t="shared" si="7"/>
        <v>45742</v>
      </c>
      <c r="AN45" s="11">
        <f>IF(AK45="","",IFERROR(VLOOKUP(AM45,#REF!,4,FALSE),0))</f>
        <v>0</v>
      </c>
      <c r="AO45" s="82"/>
      <c r="AP45" s="12"/>
      <c r="AQ45" s="25" t="str">
        <f t="shared" si="35"/>
        <v>S</v>
      </c>
      <c r="AR45" s="25">
        <f t="shared" si="9"/>
        <v>26</v>
      </c>
      <c r="AS45" s="10">
        <f t="shared" si="9"/>
        <v>45773</v>
      </c>
      <c r="AT45" s="11">
        <f>IF(AQ45="","",IFERROR(VLOOKUP(AS45,#REF!,4,FALSE),0))</f>
        <v>0</v>
      </c>
      <c r="AU45" s="82"/>
      <c r="AV45" s="12"/>
      <c r="AW45" s="25" t="str">
        <f t="shared" si="36"/>
        <v>L</v>
      </c>
      <c r="AX45" s="25">
        <f t="shared" si="11"/>
        <v>26</v>
      </c>
      <c r="AY45" s="10">
        <f t="shared" si="11"/>
        <v>45803</v>
      </c>
      <c r="AZ45" s="11">
        <f>IF(AW45="","",IFERROR(VLOOKUP(AY45,#REF!,4,FALSE),0))</f>
        <v>0</v>
      </c>
      <c r="BA45" s="82"/>
      <c r="BB45" s="12"/>
      <c r="BC45" s="25" t="str">
        <f t="shared" si="37"/>
        <v>J</v>
      </c>
      <c r="BD45" s="25">
        <f t="shared" si="13"/>
        <v>26</v>
      </c>
      <c r="BE45" s="10">
        <f t="shared" si="13"/>
        <v>45834</v>
      </c>
      <c r="BF45" s="11">
        <f>IF(BC45="","",IFERROR(VLOOKUP(BE45,#REF!,4,FALSE),0))</f>
        <v>0</v>
      </c>
      <c r="BG45" s="82"/>
      <c r="BH45" s="12"/>
      <c r="BI45" s="25" t="str">
        <f t="shared" si="38"/>
        <v>S</v>
      </c>
      <c r="BJ45" s="25">
        <f t="shared" si="15"/>
        <v>26</v>
      </c>
      <c r="BK45" s="10">
        <f t="shared" si="15"/>
        <v>45864</v>
      </c>
      <c r="BL45" s="11">
        <f>IF(BI45="","",IFERROR(VLOOKUP(BK45,#REF!,4,FALSE),0))</f>
        <v>0</v>
      </c>
      <c r="BM45" s="82"/>
      <c r="BN45" s="12"/>
      <c r="BO45" s="25" t="str">
        <f t="shared" si="39"/>
        <v>Ma</v>
      </c>
      <c r="BP45" s="25">
        <f t="shared" si="17"/>
        <v>26</v>
      </c>
      <c r="BQ45" s="10">
        <f t="shared" si="17"/>
        <v>45895</v>
      </c>
      <c r="BR45" s="11">
        <f>IF(BO45="","",IFERROR(VLOOKUP(BQ45,#REF!,4,FALSE),0))</f>
        <v>0</v>
      </c>
      <c r="BS45" s="82"/>
      <c r="BT45" s="12"/>
      <c r="BU45" s="25" t="str">
        <f t="shared" si="18"/>
        <v>V</v>
      </c>
      <c r="BV45" s="25">
        <f t="shared" si="19"/>
        <v>26</v>
      </c>
      <c r="BW45" s="10">
        <f t="shared" si="20"/>
        <v>45926</v>
      </c>
      <c r="BX45" s="11">
        <f>IF(BU45="","",IFERROR(VLOOKUP(BW45,#REF!,4,FALSE),0))</f>
        <v>0</v>
      </c>
      <c r="BY45" s="82"/>
      <c r="BZ45" s="12"/>
      <c r="CB45" s="60"/>
      <c r="CC45" s="61"/>
      <c r="CD45" s="61"/>
      <c r="CE45" s="62"/>
      <c r="CF45" s="61"/>
      <c r="CG45" s="63"/>
      <c r="CK45" s="32"/>
      <c r="CX45" s="42">
        <v>1</v>
      </c>
    </row>
    <row r="46" spans="1:150" x14ac:dyDescent="0.2">
      <c r="A46" s="25" t="str">
        <f t="shared" si="28"/>
        <v>V</v>
      </c>
      <c r="B46" s="25">
        <v>27</v>
      </c>
      <c r="C46" s="10">
        <f t="shared" si="21"/>
        <v>45562</v>
      </c>
      <c r="D46" s="11">
        <f>IF(A46="","",IFERROR(VLOOKUP(C46,#REF!,4,FALSE),0))</f>
        <v>0</v>
      </c>
      <c r="E46" s="82"/>
      <c r="F46" s="12"/>
      <c r="G46" s="25" t="str">
        <f t="shared" si="29"/>
        <v>D</v>
      </c>
      <c r="H46" s="25">
        <v>27</v>
      </c>
      <c r="I46" s="10">
        <f t="shared" si="22"/>
        <v>45592</v>
      </c>
      <c r="J46" s="11">
        <f>IF(G46="","",IFERROR(VLOOKUP(I46,#REF!,4,FALSE),0))</f>
        <v>0</v>
      </c>
      <c r="K46" s="82"/>
      <c r="L46" s="12"/>
      <c r="M46" s="25" t="str">
        <f t="shared" si="30"/>
        <v>Me</v>
      </c>
      <c r="N46" s="25">
        <v>27</v>
      </c>
      <c r="O46" s="10">
        <f t="shared" si="23"/>
        <v>45623</v>
      </c>
      <c r="P46" s="11">
        <f>IF(M46="","",IFERROR(VLOOKUP(O46,#REF!,4,FALSE),0))</f>
        <v>0</v>
      </c>
      <c r="Q46" s="82"/>
      <c r="R46" s="12"/>
      <c r="S46" s="25" t="str">
        <f t="shared" si="31"/>
        <v>V</v>
      </c>
      <c r="T46" s="25">
        <v>27</v>
      </c>
      <c r="U46" s="10">
        <f t="shared" si="24"/>
        <v>45653</v>
      </c>
      <c r="V46" s="11">
        <f>IF(S46="","",IFERROR(VLOOKUP(U46,#REF!,4,FALSE),0))</f>
        <v>0</v>
      </c>
      <c r="W46" s="82"/>
      <c r="X46" s="12"/>
      <c r="Y46" s="25" t="str">
        <f t="shared" si="32"/>
        <v>L</v>
      </c>
      <c r="Z46" s="25">
        <v>27</v>
      </c>
      <c r="AA46" s="10">
        <f t="shared" si="25"/>
        <v>45684</v>
      </c>
      <c r="AB46" s="11">
        <f>IF(Y46="","",IFERROR(VLOOKUP(AA46,#REF!,4,FALSE),0))</f>
        <v>0</v>
      </c>
      <c r="AC46" s="82"/>
      <c r="AD46" s="12"/>
      <c r="AE46" s="25" t="str">
        <f t="shared" si="33"/>
        <v>J</v>
      </c>
      <c r="AF46" s="25">
        <f t="shared" si="27"/>
        <v>27</v>
      </c>
      <c r="AG46" s="10">
        <f t="shared" si="26"/>
        <v>45715</v>
      </c>
      <c r="AH46" s="11">
        <f>IF(AE46="","",IFERROR(VLOOKUP(AG46,#REF!,4,FALSE),0))</f>
        <v>0</v>
      </c>
      <c r="AI46" s="82"/>
      <c r="AJ46" s="12"/>
      <c r="AK46" s="25" t="str">
        <f t="shared" si="34"/>
        <v>J</v>
      </c>
      <c r="AL46" s="25">
        <f t="shared" si="7"/>
        <v>27</v>
      </c>
      <c r="AM46" s="10">
        <f t="shared" si="7"/>
        <v>45743</v>
      </c>
      <c r="AN46" s="11">
        <f>IF(AK46="","",IFERROR(VLOOKUP(AM46,#REF!,4,FALSE),0))</f>
        <v>0</v>
      </c>
      <c r="AO46" s="82"/>
      <c r="AP46" s="12"/>
      <c r="AQ46" s="25" t="str">
        <f t="shared" si="35"/>
        <v>D</v>
      </c>
      <c r="AR46" s="25">
        <f t="shared" si="9"/>
        <v>27</v>
      </c>
      <c r="AS46" s="10">
        <f t="shared" si="9"/>
        <v>45774</v>
      </c>
      <c r="AT46" s="11">
        <f>IF(AQ46="","",IFERROR(VLOOKUP(AS46,#REF!,4,FALSE),0))</f>
        <v>0</v>
      </c>
      <c r="AU46" s="82"/>
      <c r="AV46" s="12"/>
      <c r="AW46" s="25" t="str">
        <f t="shared" si="36"/>
        <v>Ma</v>
      </c>
      <c r="AX46" s="25">
        <f t="shared" si="11"/>
        <v>27</v>
      </c>
      <c r="AY46" s="10">
        <f t="shared" si="11"/>
        <v>45804</v>
      </c>
      <c r="AZ46" s="11">
        <f>IF(AW46="","",IFERROR(VLOOKUP(AY46,#REF!,4,FALSE),0))</f>
        <v>0</v>
      </c>
      <c r="BA46" s="82"/>
      <c r="BB46" s="12"/>
      <c r="BC46" s="25" t="str">
        <f t="shared" si="37"/>
        <v>V</v>
      </c>
      <c r="BD46" s="25">
        <f t="shared" si="13"/>
        <v>27</v>
      </c>
      <c r="BE46" s="10">
        <f t="shared" si="13"/>
        <v>45835</v>
      </c>
      <c r="BF46" s="11">
        <f>IF(BC46="","",IFERROR(VLOOKUP(BE46,#REF!,4,FALSE),0))</f>
        <v>0</v>
      </c>
      <c r="BG46" s="82"/>
      <c r="BH46" s="12"/>
      <c r="BI46" s="25" t="str">
        <f t="shared" si="38"/>
        <v>D</v>
      </c>
      <c r="BJ46" s="25">
        <f t="shared" si="15"/>
        <v>27</v>
      </c>
      <c r="BK46" s="10">
        <f t="shared" si="15"/>
        <v>45865</v>
      </c>
      <c r="BL46" s="11">
        <f>IF(BI46="","",IFERROR(VLOOKUP(BK46,#REF!,4,FALSE),0))</f>
        <v>0</v>
      </c>
      <c r="BM46" s="82"/>
      <c r="BN46" s="12"/>
      <c r="BO46" s="25" t="str">
        <f t="shared" si="39"/>
        <v>Me</v>
      </c>
      <c r="BP46" s="25">
        <f t="shared" si="17"/>
        <v>27</v>
      </c>
      <c r="BQ46" s="10">
        <f t="shared" si="17"/>
        <v>45896</v>
      </c>
      <c r="BR46" s="11">
        <f>IF(BO46="","",IFERROR(VLOOKUP(BQ46,#REF!,4,FALSE),0))</f>
        <v>0</v>
      </c>
      <c r="BS46" s="82"/>
      <c r="BT46" s="12"/>
      <c r="BU46" s="25" t="str">
        <f t="shared" si="18"/>
        <v>S</v>
      </c>
      <c r="BV46" s="25">
        <f t="shared" si="19"/>
        <v>27</v>
      </c>
      <c r="BW46" s="10">
        <f t="shared" si="20"/>
        <v>45927</v>
      </c>
      <c r="BX46" s="11">
        <f>IF(BU46="","",IFERROR(VLOOKUP(BW46,#REF!,4,FALSE),0))</f>
        <v>0</v>
      </c>
      <c r="BY46" s="82"/>
      <c r="BZ46" s="12"/>
      <c r="CK46" s="32"/>
    </row>
    <row r="47" spans="1:150" x14ac:dyDescent="0.2">
      <c r="A47" s="25" t="str">
        <f t="shared" si="28"/>
        <v>S</v>
      </c>
      <c r="B47" s="25">
        <v>28</v>
      </c>
      <c r="C47" s="10">
        <f t="shared" si="21"/>
        <v>45563</v>
      </c>
      <c r="D47" s="11">
        <f>IF(A47="","",IFERROR(VLOOKUP(C47,#REF!,4,FALSE),0))</f>
        <v>0</v>
      </c>
      <c r="E47" s="82"/>
      <c r="F47" s="12"/>
      <c r="G47" s="25" t="str">
        <f t="shared" si="29"/>
        <v>L</v>
      </c>
      <c r="H47" s="25">
        <v>28</v>
      </c>
      <c r="I47" s="10">
        <f t="shared" si="22"/>
        <v>45593</v>
      </c>
      <c r="J47" s="11">
        <f>IF(G47="","",IFERROR(VLOOKUP(I47,#REF!,4,FALSE),0))</f>
        <v>0</v>
      </c>
      <c r="K47" s="82"/>
      <c r="L47" s="12"/>
      <c r="M47" s="25" t="str">
        <f t="shared" si="30"/>
        <v>J</v>
      </c>
      <c r="N47" s="25">
        <v>28</v>
      </c>
      <c r="O47" s="10">
        <f t="shared" si="23"/>
        <v>45624</v>
      </c>
      <c r="P47" s="11">
        <f>IF(M47="","",IFERROR(VLOOKUP(O47,#REF!,4,FALSE),0))</f>
        <v>0</v>
      </c>
      <c r="Q47" s="82"/>
      <c r="R47" s="12"/>
      <c r="S47" s="25" t="str">
        <f t="shared" si="31"/>
        <v>S</v>
      </c>
      <c r="T47" s="25">
        <v>28</v>
      </c>
      <c r="U47" s="10">
        <f t="shared" si="24"/>
        <v>45654</v>
      </c>
      <c r="V47" s="11">
        <f>IF(S47="","",IFERROR(VLOOKUP(U47,#REF!,4,FALSE),0))</f>
        <v>0</v>
      </c>
      <c r="W47" s="82"/>
      <c r="X47" s="12"/>
      <c r="Y47" s="25" t="str">
        <f t="shared" si="32"/>
        <v>Ma</v>
      </c>
      <c r="Z47" s="25">
        <v>28</v>
      </c>
      <c r="AA47" s="10">
        <f t="shared" si="25"/>
        <v>45685</v>
      </c>
      <c r="AB47" s="11">
        <f>IF(Y47="","",IFERROR(VLOOKUP(AA47,#REF!,4,FALSE),0))</f>
        <v>0</v>
      </c>
      <c r="AC47" s="82"/>
      <c r="AD47" s="12"/>
      <c r="AE47" s="25" t="str">
        <f t="shared" si="33"/>
        <v>V</v>
      </c>
      <c r="AF47" s="25">
        <f t="shared" si="27"/>
        <v>28</v>
      </c>
      <c r="AG47" s="10">
        <f t="shared" si="26"/>
        <v>45716</v>
      </c>
      <c r="AH47" s="11">
        <f>IF(AE47="","",IFERROR(VLOOKUP(AG47,#REF!,4,FALSE),0))</f>
        <v>0</v>
      </c>
      <c r="AI47" s="82"/>
      <c r="AJ47" s="12"/>
      <c r="AK47" s="25" t="str">
        <f t="shared" si="34"/>
        <v>V</v>
      </c>
      <c r="AL47" s="25">
        <f>AL46+1</f>
        <v>28</v>
      </c>
      <c r="AM47" s="10">
        <f>AM46+1</f>
        <v>45744</v>
      </c>
      <c r="AN47" s="11">
        <f>IF(AK47="","",IFERROR(VLOOKUP(AM47,#REF!,4,FALSE),0))</f>
        <v>0</v>
      </c>
      <c r="AO47" s="82"/>
      <c r="AP47" s="12"/>
      <c r="AQ47" s="25" t="str">
        <f t="shared" si="35"/>
        <v>L</v>
      </c>
      <c r="AR47" s="25">
        <f t="shared" si="9"/>
        <v>28</v>
      </c>
      <c r="AS47" s="10">
        <f t="shared" si="9"/>
        <v>45775</v>
      </c>
      <c r="AT47" s="11">
        <f>IF(AQ47="","",IFERROR(VLOOKUP(AS47,#REF!,4,FALSE),0))</f>
        <v>0</v>
      </c>
      <c r="AU47" s="82"/>
      <c r="AV47" s="12"/>
      <c r="AW47" s="25" t="str">
        <f t="shared" si="36"/>
        <v>Me</v>
      </c>
      <c r="AX47" s="25">
        <f t="shared" si="11"/>
        <v>28</v>
      </c>
      <c r="AY47" s="10">
        <f t="shared" si="11"/>
        <v>45805</v>
      </c>
      <c r="AZ47" s="11">
        <f>IF(AW47="","",IFERROR(VLOOKUP(AY47,#REF!,4,FALSE),0))</f>
        <v>0</v>
      </c>
      <c r="BA47" s="82"/>
      <c r="BB47" s="12"/>
      <c r="BC47" s="25" t="str">
        <f t="shared" si="37"/>
        <v>S</v>
      </c>
      <c r="BD47" s="25">
        <f t="shared" si="13"/>
        <v>28</v>
      </c>
      <c r="BE47" s="10">
        <f t="shared" si="13"/>
        <v>45836</v>
      </c>
      <c r="BF47" s="11">
        <f>IF(BC47="","",IFERROR(VLOOKUP(BE47,#REF!,4,FALSE),0))</f>
        <v>0</v>
      </c>
      <c r="BG47" s="82"/>
      <c r="BH47" s="12"/>
      <c r="BI47" s="25" t="str">
        <f t="shared" si="38"/>
        <v>L</v>
      </c>
      <c r="BJ47" s="25">
        <f t="shared" si="15"/>
        <v>28</v>
      </c>
      <c r="BK47" s="10">
        <f t="shared" si="15"/>
        <v>45866</v>
      </c>
      <c r="BL47" s="11">
        <f>IF(BI47="","",IFERROR(VLOOKUP(BK47,#REF!,4,FALSE),0))</f>
        <v>0</v>
      </c>
      <c r="BM47" s="82"/>
      <c r="BN47" s="12"/>
      <c r="BO47" s="25" t="str">
        <f t="shared" si="39"/>
        <v>J</v>
      </c>
      <c r="BP47" s="25">
        <f t="shared" si="17"/>
        <v>28</v>
      </c>
      <c r="BQ47" s="10">
        <f t="shared" si="17"/>
        <v>45897</v>
      </c>
      <c r="BR47" s="11">
        <f>IF(BO47="","",IFERROR(VLOOKUP(BQ47,#REF!,4,FALSE),0))</f>
        <v>0</v>
      </c>
      <c r="BS47" s="82"/>
      <c r="BT47" s="12"/>
      <c r="BU47" s="25" t="str">
        <f t="shared" si="18"/>
        <v>D</v>
      </c>
      <c r="BV47" s="25">
        <f t="shared" si="19"/>
        <v>28</v>
      </c>
      <c r="BW47" s="10">
        <f t="shared" si="20"/>
        <v>45928</v>
      </c>
      <c r="BX47" s="11">
        <f>IF(BU47="","",IFERROR(VLOOKUP(BW47,#REF!,4,FALSE),0))</f>
        <v>0</v>
      </c>
      <c r="BY47" s="82"/>
      <c r="BZ47" s="12"/>
      <c r="CB47" s="2"/>
      <c r="CC47" s="2"/>
      <c r="CD47" s="2"/>
      <c r="CE47" s="48"/>
      <c r="CF47" s="2"/>
      <c r="CG47" s="2"/>
      <c r="CK47" s="32"/>
      <c r="CL47" s="30">
        <v>1</v>
      </c>
      <c r="DV47" s="1">
        <v>1</v>
      </c>
    </row>
    <row r="48" spans="1:150" ht="15" x14ac:dyDescent="0.25">
      <c r="A48" s="25" t="str">
        <f>IF(B48="","",IF(A47="D","L",IF(A47="L","Ma",IF(A47="Ma","Me",IF(A47="Me","J",IF(A47="J","V",IF(A47="V","S","D")))))))</f>
        <v>D</v>
      </c>
      <c r="B48" s="25">
        <f>IF(MONTH(A18)=2,IF(OR(A17=2016,A17=2020,A17=2024,A17=2028),B47+1,""),B47+1)</f>
        <v>29</v>
      </c>
      <c r="C48" s="10">
        <f t="shared" si="21"/>
        <v>45564</v>
      </c>
      <c r="D48" s="11">
        <f>IF(A48="","",IFERROR(VLOOKUP(C48,#REF!,4,FALSE),0))</f>
        <v>0</v>
      </c>
      <c r="E48" s="82"/>
      <c r="F48" s="12"/>
      <c r="G48" s="25" t="str">
        <f>IF(H48="","",IF(G47="D","L",IF(G47="L","Ma",IF(G47="Ma","Me",IF(G47="Me","J",IF(G47="J","V",IF(G47="V","S","D")))))))</f>
        <v>Ma</v>
      </c>
      <c r="H48" s="25">
        <f>IF(MONTH(G18)=2,IF(OR(G17=2016,G17=2020,G17=2024,G17=2028),H47+1,""),H47+1)</f>
        <v>29</v>
      </c>
      <c r="I48" s="10">
        <f t="shared" si="22"/>
        <v>45594</v>
      </c>
      <c r="J48" s="11">
        <f>IF(G48="","",IFERROR(VLOOKUP(I48,#REF!,4,FALSE),0))</f>
        <v>0</v>
      </c>
      <c r="K48" s="82"/>
      <c r="L48" s="12"/>
      <c r="M48" s="25" t="str">
        <f>IF(N48="","",IF(M47="D","L",IF(M47="L","Ma",IF(M47="Ma","Me",IF(M47="Me","J",IF(M47="J","V",IF(M47="V","S","D")))))))</f>
        <v>V</v>
      </c>
      <c r="N48" s="25">
        <f>IF(MONTH(M18)=2,IF(OR(M17=2016,M17=2020,M17=2024,M17=2028),N47+1,""),N47+1)</f>
        <v>29</v>
      </c>
      <c r="O48" s="10">
        <f t="shared" si="23"/>
        <v>45625</v>
      </c>
      <c r="P48" s="11">
        <f>IF(M48="","",IFERROR(VLOOKUP(O48,#REF!,4,FALSE),0))</f>
        <v>0</v>
      </c>
      <c r="Q48" s="82"/>
      <c r="R48" s="12"/>
      <c r="S48" s="25" t="str">
        <f>IF(T48="","",IF(S47="D","L",IF(S47="L","Ma",IF(S47="Ma","Me",IF(S47="Me","J",IF(S47="J","V",IF(S47="V","S","D")))))))</f>
        <v>D</v>
      </c>
      <c r="T48" s="25">
        <f>IF(MONTH(S18)=2,IF(OR(S17=2016,S17=2020,S17=2024,S17=2028),T47+1,""),T47+1)</f>
        <v>29</v>
      </c>
      <c r="U48" s="10">
        <f t="shared" si="24"/>
        <v>45655</v>
      </c>
      <c r="V48" s="11">
        <f>IF(S48="","",IFERROR(VLOOKUP(U48,#REF!,4,FALSE),0))</f>
        <v>0</v>
      </c>
      <c r="W48" s="82"/>
      <c r="X48" s="12"/>
      <c r="Y48" s="25" t="str">
        <f>IF(Z48="","",IF(Y47="D","L",IF(Y47="L","Ma",IF(Y47="Ma","Me",IF(Y47="Me","J",IF(Y47="J","V",IF(Y47="V","S","D")))))))</f>
        <v>Me</v>
      </c>
      <c r="Z48" s="25">
        <f>IF(MONTH(Y18)=2,IF(OR(Y17=2016,Y17=2020,Y17=2024,Y17=2028),Z47+1,""),Z47+1)</f>
        <v>29</v>
      </c>
      <c r="AA48" s="10">
        <f t="shared" si="25"/>
        <v>45686</v>
      </c>
      <c r="AB48" s="11">
        <f>IF(Y48="","",IFERROR(VLOOKUP(AA48,#REF!,4,FALSE),0))</f>
        <v>0</v>
      </c>
      <c r="AC48" s="82"/>
      <c r="AD48" s="12"/>
      <c r="AE48" s="25" t="str">
        <f>IF(AF48="","",IF(AE47="D","L",IF(AE47="L","Ma",IF(AE47="Ma","Me",IF(AE47="Me","J",IF(AE47="J","V",IF(AE47="V","S","D")))))))</f>
        <v/>
      </c>
      <c r="AF48" s="25" t="str">
        <f>IF(MONTH(AE18)=2,IF(OR(AE17=2016,AE17=2020,AE17=2024,AE17=2028),AF47+1,""),AF47+1)</f>
        <v/>
      </c>
      <c r="AG48" s="10">
        <f t="shared" si="26"/>
        <v>45717</v>
      </c>
      <c r="AH48" s="11" t="str">
        <f>IF(AE48="","",IFERROR(VLOOKUP(AG48,#REF!,4,FALSE),0))</f>
        <v/>
      </c>
      <c r="AI48" s="82"/>
      <c r="AJ48" s="12"/>
      <c r="AK48" s="25" t="str">
        <f>IF(AL48="","",IF(AK47="D","L",IF(AK47="L","Ma",IF(AK47="Ma","Me",IF(AK47="Me","J",IF(AK47="J","V",IF(AK47="V","S","D")))))))</f>
        <v>S</v>
      </c>
      <c r="AL48" s="25">
        <f>IF(MONTH(AK18)=2,IF(OR(AK17=2016,AK17=2020,AK17=2024,AK17=2028),AL47+1,""),AL47+1)</f>
        <v>29</v>
      </c>
      <c r="AM48" s="10">
        <f>AM47+1</f>
        <v>45745</v>
      </c>
      <c r="AN48" s="11">
        <f>IF(AK48="","",IFERROR(VLOOKUP(AM48,#REF!,4,FALSE),0))</f>
        <v>0</v>
      </c>
      <c r="AO48" s="82"/>
      <c r="AP48" s="12"/>
      <c r="AQ48" s="25" t="str">
        <f>IF(AR48="","",IF(AQ47="D","L",IF(AQ47="L","Ma",IF(AQ47="Ma","Me",IF(AQ47="Me","J",IF(AQ47="J","V",IF(AQ47="V","S","D")))))))</f>
        <v>Ma</v>
      </c>
      <c r="AR48" s="25">
        <f>IF(MONTH(AQ18)=2,IF(OR(AQ17=2016,AQ17=2020,AQ17=2024,AQ17=2028),AR47+1,""),AR47+1)</f>
        <v>29</v>
      </c>
      <c r="AS48" s="10">
        <f>AS47+1</f>
        <v>45776</v>
      </c>
      <c r="AT48" s="11">
        <f>IF(AQ48="","",IFERROR(VLOOKUP(AS48,#REF!,4,FALSE),0))</f>
        <v>0</v>
      </c>
      <c r="AU48" s="82"/>
      <c r="AV48" s="12"/>
      <c r="AW48" s="25" t="str">
        <f>IF(AX48="","",IF(AW47="D","L",IF(AW47="L","Ma",IF(AW47="Ma","Me",IF(AW47="Me","J",IF(AW47="J","V",IF(AW47="V","S","D")))))))</f>
        <v>J</v>
      </c>
      <c r="AX48" s="25">
        <f>IF(MONTH(AW18)=2,IF(OR(AW17=2016,AW17=2020,AW17=2024,AW17=2028),AX47+1,""),AX47+1)</f>
        <v>29</v>
      </c>
      <c r="AY48" s="10">
        <f>AY47+1</f>
        <v>45806</v>
      </c>
      <c r="AZ48" s="11">
        <f>IF(AW48="","",IFERROR(VLOOKUP(AY48,#REF!,4,FALSE),0))</f>
        <v>0</v>
      </c>
      <c r="BA48" s="82"/>
      <c r="BB48" s="12"/>
      <c r="BC48" s="25" t="str">
        <f>IF(BD48="","",IF(BC47="D","L",IF(BC47="L","Ma",IF(BC47="Ma","Me",IF(BC47="Me","J",IF(BC47="J","V",IF(BC47="V","S","D")))))))</f>
        <v>D</v>
      </c>
      <c r="BD48" s="25">
        <f>IF(MONTH(BC18)=2,IF(OR(BC17=2016,BC17=2020,BC17=2024,BC17=2028),BD47+1,""),BD47+1)</f>
        <v>29</v>
      </c>
      <c r="BE48" s="10">
        <f>BE47+1</f>
        <v>45837</v>
      </c>
      <c r="BF48" s="11">
        <f>IF(BC48="","",IFERROR(VLOOKUP(BE48,#REF!,4,FALSE),0))</f>
        <v>0</v>
      </c>
      <c r="BG48" s="82"/>
      <c r="BH48" s="12"/>
      <c r="BI48" s="25" t="str">
        <f>IF(BJ48="","",IF(BI47="D","L",IF(BI47="L","Ma",IF(BI47="Ma","Me",IF(BI47="Me","J",IF(BI47="J","V",IF(BI47="V","S","D")))))))</f>
        <v>Ma</v>
      </c>
      <c r="BJ48" s="25">
        <f>IF(MONTH(BI18)=2,IF(OR(BI17=2016,BI17=2020,BI17=2024,BI17=2028),BJ47+1,""),BJ47+1)</f>
        <v>29</v>
      </c>
      <c r="BK48" s="10">
        <f>BK47+1</f>
        <v>45867</v>
      </c>
      <c r="BL48" s="11">
        <f>IF(BI48="","",IFERROR(VLOOKUP(BK48,#REF!,4,FALSE),0))</f>
        <v>0</v>
      </c>
      <c r="BM48" s="82"/>
      <c r="BN48" s="12"/>
      <c r="BO48" s="25" t="str">
        <f>IF(BP48="","",IF(BO47="D","L",IF(BO47="L","Ma",IF(BO47="Ma","Me",IF(BO47="Me","J",IF(BO47="J","V",IF(BO47="V","S","D")))))))</f>
        <v>V</v>
      </c>
      <c r="BP48" s="25">
        <f>IF(MONTH(BO18)=2,IF(OR(BO17=2016,BO17=2020,BO17=2024,BO17=2028),BP47+1,""),BP47+1)</f>
        <v>29</v>
      </c>
      <c r="BQ48" s="10">
        <f>BQ47+1</f>
        <v>45898</v>
      </c>
      <c r="BR48" s="11">
        <f>IF(BO48="","",IFERROR(VLOOKUP(BQ48,#REF!,4,FALSE),0))</f>
        <v>0</v>
      </c>
      <c r="BS48" s="82"/>
      <c r="BT48" s="12"/>
      <c r="BU48" s="25" t="str">
        <f>IF(BV48="","",IF(BU47="D","L",IF(BU47="L","Ma",IF(BU47="Ma","Me",IF(BU47="Me","J",IF(BU47="J","V",IF(BU47="V","S","D")))))))</f>
        <v>L</v>
      </c>
      <c r="BV48" s="25">
        <f>IF(MONTH(BU18)=2,IF(OR(BU17=2016,BU17=2020,BU17=2024,BU17=2028),BV47+1,""),BV47+1)</f>
        <v>29</v>
      </c>
      <c r="BW48" s="10">
        <f t="shared" si="20"/>
        <v>45929</v>
      </c>
      <c r="BX48" s="11">
        <f>IF(BU48="","",IFERROR(VLOOKUP(BW48,#REF!,4,FALSE),0))</f>
        <v>0</v>
      </c>
      <c r="BY48" s="82"/>
      <c r="BZ48" s="12"/>
      <c r="CB48" s="141" t="s">
        <v>40</v>
      </c>
      <c r="CC48" s="142"/>
      <c r="CD48" s="142"/>
      <c r="CE48" s="142"/>
      <c r="CF48" s="142"/>
      <c r="CG48" s="143"/>
      <c r="CK48" s="32"/>
      <c r="CL48" s="39"/>
      <c r="CM48" s="39"/>
      <c r="ET48" s="1">
        <v>1</v>
      </c>
    </row>
    <row r="49" spans="1:114" x14ac:dyDescent="0.2">
      <c r="A49" s="25" t="str">
        <f>IF(B49="","",IF(A48="D","L",IF(A48="L","Ma",IF(A48="Ma","Me",IF(A48="Me","J",IF(A48="J","V",IF(A48="V","S","D")))))))</f>
        <v>L</v>
      </c>
      <c r="B49" s="25">
        <f>IF(MONTH(A18)=2,"",B48+1)</f>
        <v>30</v>
      </c>
      <c r="C49" s="10">
        <f t="shared" si="21"/>
        <v>45565</v>
      </c>
      <c r="D49" s="11">
        <f>IF(A49="","",IFERROR(VLOOKUP(C49,#REF!,4,FALSE),0))</f>
        <v>0</v>
      </c>
      <c r="E49" s="82"/>
      <c r="F49" s="12"/>
      <c r="G49" s="25" t="str">
        <f>IF(H49="","",IF(G48="D","L",IF(G48="L","Ma",IF(G48="Ma","Me",IF(G48="Me","J",IF(G48="J","V",IF(G48="V","S","D")))))))</f>
        <v>Me</v>
      </c>
      <c r="H49" s="25">
        <f>IF(MONTH(G18)=2,"",H48+1)</f>
        <v>30</v>
      </c>
      <c r="I49" s="10">
        <f t="shared" si="22"/>
        <v>45595</v>
      </c>
      <c r="J49" s="11">
        <f>IF(G49="","",IFERROR(VLOOKUP(I49,#REF!,4,FALSE),0))</f>
        <v>0</v>
      </c>
      <c r="K49" s="82"/>
      <c r="L49" s="12"/>
      <c r="M49" s="25" t="str">
        <f>IF(N49="","",IF(M48="D","L",IF(M48="L","Ma",IF(M48="Ma","Me",IF(M48="Me","J",IF(M48="J","V",IF(M48="V","S","D")))))))</f>
        <v>S</v>
      </c>
      <c r="N49" s="25">
        <f>IF(MONTH(M18)=2,"",N48+1)</f>
        <v>30</v>
      </c>
      <c r="O49" s="10">
        <f t="shared" si="23"/>
        <v>45626</v>
      </c>
      <c r="P49" s="11">
        <f>IF(M49="","",IFERROR(VLOOKUP(O49,#REF!,4,FALSE),0))</f>
        <v>0</v>
      </c>
      <c r="Q49" s="82"/>
      <c r="R49" s="12"/>
      <c r="S49" s="25" t="str">
        <f>IF(T49="","",IF(S48="D","L",IF(S48="L","Ma",IF(S48="Ma","Me",IF(S48="Me","J",IF(S48="J","V",IF(S48="V","S","D")))))))</f>
        <v>L</v>
      </c>
      <c r="T49" s="25">
        <f>IF(MONTH(S18)=2,"",T48+1)</f>
        <v>30</v>
      </c>
      <c r="U49" s="10">
        <f t="shared" si="24"/>
        <v>45656</v>
      </c>
      <c r="V49" s="11">
        <f>IF(S49="","",IFERROR(VLOOKUP(U49,#REF!,4,FALSE),0))</f>
        <v>0</v>
      </c>
      <c r="W49" s="82"/>
      <c r="X49" s="12"/>
      <c r="Y49" s="25" t="str">
        <f>IF(Z49="","",IF(Y48="D","L",IF(Y48="L","Ma",IF(Y48="Ma","Me",IF(Y48="Me","J",IF(Y48="J","V",IF(Y48="V","S","D")))))))</f>
        <v>J</v>
      </c>
      <c r="Z49" s="25">
        <f>IF(MONTH(Y18)=2,"",Z48+1)</f>
        <v>30</v>
      </c>
      <c r="AA49" s="10">
        <f t="shared" si="25"/>
        <v>45687</v>
      </c>
      <c r="AB49" s="11">
        <f>IF(Y49="","",IFERROR(VLOOKUP(AA49,#REF!,4,FALSE),0))</f>
        <v>0</v>
      </c>
      <c r="AC49" s="82"/>
      <c r="AD49" s="12"/>
      <c r="AE49" s="25" t="str">
        <f>IF(AF49="","",IF(AE48="D","L",IF(AE48="L","Ma",IF(AE48="Ma","Me",IF(AE48="Me","J",IF(AE48="J","V",IF(AE48="V","S","D")))))))</f>
        <v/>
      </c>
      <c r="AF49" s="25" t="str">
        <f>IF(MONTH(AE18)=2,"",AF48+1)</f>
        <v/>
      </c>
      <c r="AG49" s="10">
        <f t="shared" si="26"/>
        <v>45718</v>
      </c>
      <c r="AH49" s="11" t="str">
        <f>IF(AE49="","",IFERROR(VLOOKUP(AG49,#REF!,4,FALSE),0))</f>
        <v/>
      </c>
      <c r="AI49" s="82"/>
      <c r="AJ49" s="12"/>
      <c r="AK49" s="25" t="str">
        <f>IF(AL49="","",IF(AK48="D","L",IF(AK48="L","Ma",IF(AK48="Ma","Me",IF(AK48="Me","J",IF(AK48="J","V",IF(AK48="V","S","D")))))))</f>
        <v>D</v>
      </c>
      <c r="AL49" s="25">
        <f>IF(MONTH(AK18)=2,"",AL48+1)</f>
        <v>30</v>
      </c>
      <c r="AM49" s="10">
        <f>AM48+1</f>
        <v>45746</v>
      </c>
      <c r="AN49" s="11">
        <f>IF(AK49="","",IFERROR(VLOOKUP(AM49,#REF!,4,FALSE),0))</f>
        <v>0</v>
      </c>
      <c r="AO49" s="82"/>
      <c r="AP49" s="12"/>
      <c r="AQ49" s="25" t="str">
        <f>IF(AR49="","",IF(AQ48="D","L",IF(AQ48="L","Ma",IF(AQ48="Ma","Me",IF(AQ48="Me","J",IF(AQ48="J","V",IF(AQ48="V","S","D")))))))</f>
        <v>Me</v>
      </c>
      <c r="AR49" s="25">
        <f>IF(MONTH(AQ18)=2,"",AR48+1)</f>
        <v>30</v>
      </c>
      <c r="AS49" s="10">
        <f>AS48+1</f>
        <v>45777</v>
      </c>
      <c r="AT49" s="11">
        <f>IF(AQ49="","",IFERROR(VLOOKUP(AS49,#REF!,4,FALSE),0))</f>
        <v>0</v>
      </c>
      <c r="AU49" s="82"/>
      <c r="AV49" s="12"/>
      <c r="AW49" s="25" t="str">
        <f>IF(AX49="","",IF(AW48="D","L",IF(AW48="L","Ma",IF(AW48="Ma","Me",IF(AW48="Me","J",IF(AW48="J","V",IF(AW48="V","S","D")))))))</f>
        <v>V</v>
      </c>
      <c r="AX49" s="25">
        <f>IF(MONTH(AW18)=2,"",AX48+1)</f>
        <v>30</v>
      </c>
      <c r="AY49" s="10">
        <f>AY48+1</f>
        <v>45807</v>
      </c>
      <c r="AZ49" s="11">
        <f>IF(AW49="","",IFERROR(VLOOKUP(AY49,#REF!,4,FALSE),0))</f>
        <v>0</v>
      </c>
      <c r="BA49" s="82"/>
      <c r="BB49" s="12"/>
      <c r="BC49" s="25" t="str">
        <f>IF(BD49="","",IF(BC48="D","L",IF(BC48="L","Ma",IF(BC48="Ma","Me",IF(BC48="Me","J",IF(BC48="J","V",IF(BC48="V","S","D")))))))</f>
        <v>L</v>
      </c>
      <c r="BD49" s="25">
        <f>IF(MONTH(BC18)=2,"",BD48+1)</f>
        <v>30</v>
      </c>
      <c r="BE49" s="10">
        <f>BE48+1</f>
        <v>45838</v>
      </c>
      <c r="BF49" s="11">
        <f>IF(BC49="","",IFERROR(VLOOKUP(BE49,#REF!,4,FALSE),0))</f>
        <v>0</v>
      </c>
      <c r="BG49" s="82"/>
      <c r="BH49" s="12"/>
      <c r="BI49" s="25" t="str">
        <f>IF(BJ49="","",IF(BI48="D","L",IF(BI48="L","Ma",IF(BI48="Ma","Me",IF(BI48="Me","J",IF(BI48="J","V",IF(BI48="V","S","D")))))))</f>
        <v>Me</v>
      </c>
      <c r="BJ49" s="25">
        <f>IF(MONTH(BI18)=2,"",BJ48+1)</f>
        <v>30</v>
      </c>
      <c r="BK49" s="10">
        <f>BK48+1</f>
        <v>45868</v>
      </c>
      <c r="BL49" s="11">
        <f>IF(BI49="","",IFERROR(VLOOKUP(BK49,#REF!,4,FALSE),0))</f>
        <v>0</v>
      </c>
      <c r="BM49" s="82"/>
      <c r="BN49" s="12"/>
      <c r="BO49" s="25" t="str">
        <f>IF(BP49="","",IF(BO48="D","L",IF(BO48="L","Ma",IF(BO48="Ma","Me",IF(BO48="Me","J",IF(BO48="J","V",IF(BO48="V","S","D")))))))</f>
        <v>S</v>
      </c>
      <c r="BP49" s="25">
        <f>IF(MONTH(BO18)=2,"",BP48+1)</f>
        <v>30</v>
      </c>
      <c r="BQ49" s="10">
        <f>BQ48+1</f>
        <v>45899</v>
      </c>
      <c r="BR49" s="11">
        <f>IF(BO49="","",IFERROR(VLOOKUP(BQ49,#REF!,4,FALSE),0))</f>
        <v>0</v>
      </c>
      <c r="BS49" s="82"/>
      <c r="BT49" s="12"/>
      <c r="BU49" s="25" t="str">
        <f>IF(BV49="","",IF(BU48="D","L",IF(BU48="L","Ma",IF(BU48="Ma","Me",IF(BU48="Me","J",IF(BU48="J","V",IF(BU48="V","S","D")))))))</f>
        <v>Ma</v>
      </c>
      <c r="BV49" s="25">
        <f>IF(MONTH(BU18)=2,"",BV48+1)</f>
        <v>30</v>
      </c>
      <c r="BW49" s="10">
        <f t="shared" si="20"/>
        <v>45930</v>
      </c>
      <c r="BX49" s="11">
        <f>IF(BU49="","",IFERROR(VLOOKUP(BW49,#REF!,4,FALSE),0))</f>
        <v>0</v>
      </c>
      <c r="BY49" s="82"/>
      <c r="BZ49" s="12"/>
      <c r="CB49" s="91"/>
      <c r="CC49" s="92"/>
      <c r="CD49" s="92"/>
      <c r="CE49" s="93"/>
      <c r="CF49" s="92"/>
      <c r="CG49" s="94"/>
      <c r="CK49" s="32"/>
      <c r="CL49" s="39"/>
      <c r="CM49" s="39"/>
      <c r="DJ49" s="1">
        <v>1</v>
      </c>
    </row>
    <row r="50" spans="1:114" x14ac:dyDescent="0.2">
      <c r="A50" s="25" t="str">
        <f>IF(B50="","",IF(A49="D","L",IF(A49="L","Ma",IF(A49="Ma","Me",IF(A49="Me","J",IF(A49="J","V",IF(A49="V","S","D")))))))</f>
        <v/>
      </c>
      <c r="B50" s="25" t="str">
        <f>IF(OR(MONTH(A16)=1,MONTH(A16)=3,MONTH(A16)=5,MONTH(A16)=7,MONTH(A16)=8,MONTH(A16)=10,MONTH(A16)=12),31,"")</f>
        <v/>
      </c>
      <c r="C50" s="10">
        <f t="shared" si="21"/>
        <v>45566</v>
      </c>
      <c r="D50" s="11" t="str">
        <f>IF(A50="","",IFERROR(VLOOKUP(C50,#REF!,4,FALSE),0))</f>
        <v/>
      </c>
      <c r="E50" s="82"/>
      <c r="F50" s="12"/>
      <c r="G50" s="25" t="str">
        <f>IF(H50="","",IF(G49="D","L",IF(G49="L","Ma",IF(G49="Ma","Me",IF(G49="Me","J",IF(G49="J","V",IF(G49="V","S","D")))))))</f>
        <v>J</v>
      </c>
      <c r="H50" s="25">
        <f>IF(OR(MONTH(G16)=1,MONTH(G16)=3,MONTH(G16)=5,MONTH(G16)=7,MONTH(G16)=8,MONTH(G16)=10,MONTH(G16)=12),31,"")</f>
        <v>31</v>
      </c>
      <c r="I50" s="10">
        <f t="shared" si="22"/>
        <v>45596</v>
      </c>
      <c r="J50" s="11">
        <f>IF(G50="","",IFERROR(VLOOKUP(I50,#REF!,4,FALSE),0))</f>
        <v>0</v>
      </c>
      <c r="K50" s="82"/>
      <c r="L50" s="12"/>
      <c r="M50" s="25" t="str">
        <f>IF(N50="","",IF(M49="D","L",IF(M49="L","Ma",IF(M49="Ma","Me",IF(M49="Me","J",IF(M49="J","V",IF(M49="V","S","D")))))))</f>
        <v/>
      </c>
      <c r="N50" s="25" t="str">
        <f>IF(OR(MONTH(M16)=1,MONTH(M16)=3,MONTH(M16)=5,MONTH(M16)=7,MONTH(M16)=8,MONTH(M16)=10,MONTH(M16)=12),31,"")</f>
        <v/>
      </c>
      <c r="O50" s="10">
        <f t="shared" si="23"/>
        <v>45627</v>
      </c>
      <c r="P50" s="11" t="str">
        <f>IF(M50="","",IFERROR(VLOOKUP(O50,#REF!,4,FALSE),0))</f>
        <v/>
      </c>
      <c r="Q50" s="82"/>
      <c r="R50" s="12"/>
      <c r="S50" s="25" t="str">
        <f>IF(T50="","",IF(S49="D","L",IF(S49="L","Ma",IF(S49="Ma","Me",IF(S49="Me","J",IF(S49="J","V",IF(S49="V","S","D")))))))</f>
        <v>Ma</v>
      </c>
      <c r="T50" s="25">
        <f>IF(OR(MONTH(S16)=1,MONTH(S16)=3,MONTH(S16)=5,MONTH(S16)=7,MONTH(S16)=8,MONTH(S16)=10,MONTH(S16)=12),31,"")</f>
        <v>31</v>
      </c>
      <c r="U50" s="10">
        <f t="shared" si="24"/>
        <v>45657</v>
      </c>
      <c r="V50" s="11">
        <f>IF(S50="","",IFERROR(VLOOKUP(U50,#REF!,4,FALSE),0))</f>
        <v>0</v>
      </c>
      <c r="W50" s="82"/>
      <c r="X50" s="12"/>
      <c r="Y50" s="25" t="str">
        <f>IF(Z50="","",IF(Y49="D","L",IF(Y49="L","Ma",IF(Y49="Ma","Me",IF(Y49="Me","J",IF(Y49="J","V",IF(Y49="V","S","D")))))))</f>
        <v>V</v>
      </c>
      <c r="Z50" s="25">
        <f>IF(OR(MONTH(Y16)=1,MONTH(Y16)=3,MONTH(Y16)=5,MONTH(Y16)=7,MONTH(Y16)=8,MONTH(Y16)=10,MONTH(Y16)=12),31,"")</f>
        <v>31</v>
      </c>
      <c r="AA50" s="10">
        <f t="shared" si="25"/>
        <v>45688</v>
      </c>
      <c r="AB50" s="11">
        <f>IF(Y50="","",IFERROR(VLOOKUP(AA50,#REF!,4,FALSE),0))</f>
        <v>0</v>
      </c>
      <c r="AC50" s="82"/>
      <c r="AD50" s="12"/>
      <c r="AE50" s="25" t="str">
        <f>IF(AF50="","",IF(AE49="D","L",IF(AE49="L","Ma",IF(AE49="Ma","Me",IF(AE49="Me","J",IF(AE49="J","V",IF(AE49="V","S","D")))))))</f>
        <v/>
      </c>
      <c r="AF50" s="25" t="str">
        <f>IF(OR(MONTH(AE16)=1,MONTH(AE16)=3,MONTH(AE16)=5,MONTH(AE16)=7,MONTH(AE16)=8,MONTH(AE16)=10,MONTH(AE16)=12),31,"")</f>
        <v/>
      </c>
      <c r="AG50" s="10">
        <f t="shared" si="26"/>
        <v>45719</v>
      </c>
      <c r="AH50" s="11" t="str">
        <f>IF(AE50="","",IFERROR(VLOOKUP(AG50,#REF!,4,FALSE),0))</f>
        <v/>
      </c>
      <c r="AI50" s="82"/>
      <c r="AJ50" s="12"/>
      <c r="AK50" s="25" t="str">
        <f>IF(AL50="","",IF(AK49="D","L",IF(AK49="L","Ma",IF(AK49="Ma","Me",IF(AK49="Me","J",IF(AK49="J","V",IF(AK49="V","S","D")))))))</f>
        <v>L</v>
      </c>
      <c r="AL50" s="25">
        <f>IF(OR(MONTH(AK16)=1,MONTH(AK16)=3,MONTH(AK16)=5,MONTH(AK16)=7,MONTH(AK16)=8,MONTH(AK16)=10,MONTH(AK16)=12),31,"")</f>
        <v>31</v>
      </c>
      <c r="AM50" s="10">
        <f>AM49+1</f>
        <v>45747</v>
      </c>
      <c r="AN50" s="11">
        <f>IF(AK50="","",IFERROR(VLOOKUP(AM50,#REF!,4,FALSE),0))</f>
        <v>0</v>
      </c>
      <c r="AO50" s="82"/>
      <c r="AP50" s="12"/>
      <c r="AQ50" s="25" t="str">
        <f>IF(AR50="","",IF(AQ49="D","L",IF(AQ49="L","Ma",IF(AQ49="Ma","Me",IF(AQ49="Me","J",IF(AQ49="J","V",IF(AQ49="V","S","D")))))))</f>
        <v/>
      </c>
      <c r="AR50" s="25" t="str">
        <f>IF(OR(MONTH(AQ16)=1,MONTH(AQ16)=3,MONTH(AQ16)=5,MONTH(AQ16)=7,MONTH(AQ16)=8,MONTH(AQ16)=10,MONTH(AQ16)=12),31,"")</f>
        <v/>
      </c>
      <c r="AS50" s="10">
        <f>AS49+1</f>
        <v>45778</v>
      </c>
      <c r="AT50" s="11" t="str">
        <f>IF(AQ50="","",IFERROR(VLOOKUP(AS50,#REF!,4,FALSE),0))</f>
        <v/>
      </c>
      <c r="AU50" s="82"/>
      <c r="AV50" s="12"/>
      <c r="AW50" s="25" t="str">
        <f>IF(AX50="","",IF(AW49="D","L",IF(AW49="L","Ma",IF(AW49="Ma","Me",IF(AW49="Me","J",IF(AW49="J","V",IF(AW49="V","S","D")))))))</f>
        <v>S</v>
      </c>
      <c r="AX50" s="25">
        <f>IF(OR(MONTH(AW16)=1,MONTH(AW16)=3,MONTH(AW16)=5,MONTH(AW16)=7,MONTH(AW16)=8,MONTH(AW16)=10,MONTH(AW16)=12),31,"")</f>
        <v>31</v>
      </c>
      <c r="AY50" s="10">
        <f>AY49+1</f>
        <v>45808</v>
      </c>
      <c r="AZ50" s="11">
        <f>IF(AW50="","",IFERROR(VLOOKUP(AY50,#REF!,4,FALSE),0))</f>
        <v>0</v>
      </c>
      <c r="BA50" s="82"/>
      <c r="BB50" s="12"/>
      <c r="BC50" s="25" t="str">
        <f>IF(BD50="","",IF(BC49="D","L",IF(BC49="L","Ma",IF(BC49="Ma","Me",IF(BC49="Me","J",IF(BC49="J","V",IF(BC49="V","S","D")))))))</f>
        <v/>
      </c>
      <c r="BD50" s="25" t="str">
        <f>IF(OR(MONTH(BC16)=1,MONTH(BC16)=3,MONTH(BC16)=5,MONTH(BC16)=7,MONTH(BC16)=8,MONTH(BC16)=10,MONTH(BC16)=12),31,"")</f>
        <v/>
      </c>
      <c r="BE50" s="10">
        <f>BE49+1</f>
        <v>45839</v>
      </c>
      <c r="BF50" s="11" t="str">
        <f>IF(BC50="","",IFERROR(VLOOKUP(BE50,#REF!,4,FALSE),0))</f>
        <v/>
      </c>
      <c r="BG50" s="82"/>
      <c r="BH50" s="12"/>
      <c r="BI50" s="25" t="str">
        <f>IF(BJ50="","",IF(BI49="D","L",IF(BI49="L","Ma",IF(BI49="Ma","Me",IF(BI49="Me","J",IF(BI49="J","V",IF(BI49="V","S","D")))))))</f>
        <v>J</v>
      </c>
      <c r="BJ50" s="25">
        <f>IF(OR(MONTH(BI16)=1,MONTH(BI16)=3,MONTH(BI16)=5,MONTH(BI16)=7,MONTH(BI16)=8,MONTH(BI16)=10,MONTH(BI16)=12),31,"")</f>
        <v>31</v>
      </c>
      <c r="BK50" s="10">
        <f>BK49+1</f>
        <v>45869</v>
      </c>
      <c r="BL50" s="11">
        <f>IF(BI50="","",IFERROR(VLOOKUP(BK50,#REF!,4,FALSE),0))</f>
        <v>0</v>
      </c>
      <c r="BM50" s="82"/>
      <c r="BN50" s="12"/>
      <c r="BO50" s="25" t="str">
        <f>IF(BP50="","",IF(BO49="D","L",IF(BO49="L","Ma",IF(BO49="Ma","Me",IF(BO49="Me","J",IF(BO49="J","V",IF(BO49="V","S","D")))))))</f>
        <v>D</v>
      </c>
      <c r="BP50" s="25">
        <f>IF(OR(MONTH(BO16)=1,MONTH(BO16)=3,MONTH(BO16)=5,MONTH(BO16)=7,MONTH(BO16)=8,MONTH(BO16)=10,MONTH(BO16)=12),31,"")</f>
        <v>31</v>
      </c>
      <c r="BQ50" s="10">
        <f>BQ49+1</f>
        <v>45900</v>
      </c>
      <c r="BR50" s="11">
        <f>IF(BO50="","",IFERROR(VLOOKUP(BQ50,#REF!,4,FALSE),0))</f>
        <v>0</v>
      </c>
      <c r="BS50" s="82"/>
      <c r="BT50" s="12"/>
      <c r="BU50" s="25" t="str">
        <f>IF(BV50="","",IF(BU49="D","L",IF(BU49="L","Ma",IF(BU49="Ma","Me",IF(BU49="Me","J",IF(BU49="J","V",IF(BU49="V","S","D")))))))</f>
        <v/>
      </c>
      <c r="BV50" s="25" t="str">
        <f>IF(OR(MONTH(BU16)=1,MONTH(BU16)=3,MONTH(BU16)=5,MONTH(BU16)=7,MONTH(BU16)=8,MONTH(BU16)=10,MONTH(BU16)=12),31,"")</f>
        <v/>
      </c>
      <c r="BW50" s="10">
        <f t="shared" si="20"/>
        <v>45931</v>
      </c>
      <c r="BX50" s="11" t="str">
        <f>IF(BU50="","",IFERROR(VLOOKUP(BW50,#REF!,4,FALSE),0))</f>
        <v/>
      </c>
      <c r="BY50" s="82"/>
      <c r="BZ50" s="12"/>
      <c r="CB50" s="95"/>
      <c r="CC50" s="96"/>
      <c r="CD50" s="96"/>
      <c r="CE50" s="97"/>
      <c r="CF50" s="96"/>
      <c r="CG50" s="98"/>
      <c r="CK50" s="32"/>
    </row>
    <row r="51" spans="1:114" ht="15" customHeight="1" x14ac:dyDescent="0.2">
      <c r="A51" s="16" t="s">
        <v>37</v>
      </c>
      <c r="B51" s="17"/>
      <c r="C51" s="17"/>
      <c r="D51" s="17"/>
      <c r="E51" s="86">
        <f>SUM(E20:E50)</f>
        <v>0</v>
      </c>
      <c r="F51" s="87">
        <f>SUM(F20:F50)</f>
        <v>0</v>
      </c>
      <c r="G51" s="72"/>
      <c r="H51" s="72"/>
      <c r="I51" s="72"/>
      <c r="J51" s="72"/>
      <c r="K51" s="86">
        <f>SUM(K20:K50)</f>
        <v>0</v>
      </c>
      <c r="L51" s="87">
        <f>SUM(L20:L50)</f>
        <v>0</v>
      </c>
      <c r="M51" s="72"/>
      <c r="N51" s="72"/>
      <c r="O51" s="72"/>
      <c r="P51" s="72"/>
      <c r="Q51" s="86">
        <f>SUM(Q20:Q50)</f>
        <v>0</v>
      </c>
      <c r="R51" s="87">
        <f>SUM(R20:R50)</f>
        <v>0</v>
      </c>
      <c r="S51" s="72"/>
      <c r="T51" s="72"/>
      <c r="U51" s="72"/>
      <c r="V51" s="72"/>
      <c r="W51" s="86">
        <f>SUM(W20:W50)</f>
        <v>0</v>
      </c>
      <c r="X51" s="87">
        <f>SUM(X20:X50)</f>
        <v>0</v>
      </c>
      <c r="Y51" s="73"/>
      <c r="Z51" s="72"/>
      <c r="AA51" s="72"/>
      <c r="AB51" s="72"/>
      <c r="AC51" s="86">
        <f>SUM(AC20:AC50)</f>
        <v>0</v>
      </c>
      <c r="AD51" s="87">
        <f>SUM(AD20:AD50)</f>
        <v>0</v>
      </c>
      <c r="AE51" s="73"/>
      <c r="AF51" s="72"/>
      <c r="AG51" s="72"/>
      <c r="AH51" s="72"/>
      <c r="AI51" s="86">
        <f>SUM(AI20:AI50)</f>
        <v>0</v>
      </c>
      <c r="AJ51" s="87">
        <f>SUM(AJ20:AJ50)</f>
        <v>0</v>
      </c>
      <c r="AK51" s="73"/>
      <c r="AL51" s="72"/>
      <c r="AM51" s="72"/>
      <c r="AN51" s="72"/>
      <c r="AO51" s="86">
        <f>SUM(AO20:AO50)</f>
        <v>0</v>
      </c>
      <c r="AP51" s="87">
        <f>SUM(AP20:AP50)</f>
        <v>0</v>
      </c>
      <c r="AQ51" s="73"/>
      <c r="AR51" s="72"/>
      <c r="AS51" s="72"/>
      <c r="AT51" s="72"/>
      <c r="AU51" s="86">
        <f>SUM(AU20:AU50)</f>
        <v>0</v>
      </c>
      <c r="AV51" s="87">
        <f>SUM(AV20:AV50)</f>
        <v>0</v>
      </c>
      <c r="AW51" s="73"/>
      <c r="AX51" s="72"/>
      <c r="AY51" s="72"/>
      <c r="AZ51" s="72"/>
      <c r="BA51" s="86">
        <f>SUM(BA20:BA50)</f>
        <v>0</v>
      </c>
      <c r="BB51" s="87">
        <f>SUM(BB20:BB50)</f>
        <v>0</v>
      </c>
      <c r="BC51" s="73"/>
      <c r="BD51" s="72"/>
      <c r="BE51" s="72"/>
      <c r="BF51" s="72"/>
      <c r="BG51" s="86">
        <f>SUM(BG20:BG50)</f>
        <v>0</v>
      </c>
      <c r="BH51" s="87">
        <f>SUM(BH20:BH50)</f>
        <v>0</v>
      </c>
      <c r="BI51" s="73"/>
      <c r="BJ51" s="72"/>
      <c r="BK51" s="72"/>
      <c r="BL51" s="72"/>
      <c r="BM51" s="86">
        <f>SUM(BM20:BM50)</f>
        <v>0</v>
      </c>
      <c r="BN51" s="87">
        <f>SUM(BN20:BN50)</f>
        <v>0</v>
      </c>
      <c r="BO51" s="73"/>
      <c r="BP51" s="72"/>
      <c r="BQ51" s="72"/>
      <c r="BR51" s="72"/>
      <c r="BS51" s="86">
        <f>SUM(BS20:BS50)</f>
        <v>0</v>
      </c>
      <c r="BT51" s="87">
        <f>SUM(BT20:BT50)</f>
        <v>0</v>
      </c>
      <c r="BU51" s="73"/>
      <c r="BV51" s="72"/>
      <c r="BW51" s="72"/>
      <c r="BX51" s="72"/>
      <c r="BY51" s="86">
        <f>SUM(BY20:BY50)</f>
        <v>0</v>
      </c>
      <c r="BZ51" s="87">
        <f>SUM(BZ20:BZ50)</f>
        <v>0</v>
      </c>
      <c r="CB51" s="95"/>
      <c r="CC51" s="96"/>
      <c r="CD51" s="96"/>
      <c r="CE51" s="97"/>
      <c r="CF51" s="96"/>
      <c r="CG51" s="98"/>
      <c r="CK51" s="32"/>
    </row>
    <row r="52" spans="1:114" ht="15" customHeight="1" x14ac:dyDescent="0.2">
      <c r="A52" s="70"/>
      <c r="B52" s="70"/>
      <c r="C52" s="70"/>
      <c r="D52" s="70"/>
      <c r="E52" s="135">
        <f>SUM(E51:F51)</f>
        <v>0</v>
      </c>
      <c r="F52" s="136"/>
      <c r="G52" s="71"/>
      <c r="H52" s="71"/>
      <c r="I52" s="71"/>
      <c r="J52" s="71"/>
      <c r="K52" s="135">
        <f>SUM(K51:L51)</f>
        <v>0</v>
      </c>
      <c r="L52" s="136"/>
      <c r="M52" s="71"/>
      <c r="N52" s="71"/>
      <c r="O52" s="71"/>
      <c r="P52" s="71"/>
      <c r="Q52" s="135">
        <f>SUM(Q51:R51)</f>
        <v>0</v>
      </c>
      <c r="R52" s="136"/>
      <c r="S52" s="71"/>
      <c r="T52" s="71"/>
      <c r="U52" s="71"/>
      <c r="V52" s="71"/>
      <c r="W52" s="135">
        <f>SUM(W51:X51)</f>
        <v>0</v>
      </c>
      <c r="X52" s="136"/>
      <c r="Y52" s="71"/>
      <c r="Z52" s="71"/>
      <c r="AA52" s="71"/>
      <c r="AB52" s="71"/>
      <c r="AC52" s="135">
        <f>SUM(AC51:AD51)</f>
        <v>0</v>
      </c>
      <c r="AD52" s="136"/>
      <c r="AE52" s="71"/>
      <c r="AF52" s="71"/>
      <c r="AG52" s="71"/>
      <c r="AH52" s="71"/>
      <c r="AI52" s="135">
        <f>SUM(AI51:AJ51)</f>
        <v>0</v>
      </c>
      <c r="AJ52" s="136"/>
      <c r="AK52" s="71"/>
      <c r="AL52" s="71"/>
      <c r="AM52" s="71"/>
      <c r="AN52" s="71"/>
      <c r="AO52" s="135">
        <f>SUM(AO51:AP51)</f>
        <v>0</v>
      </c>
      <c r="AP52" s="136"/>
      <c r="AQ52" s="71"/>
      <c r="AR52" s="71"/>
      <c r="AS52" s="71"/>
      <c r="AT52" s="71"/>
      <c r="AU52" s="135">
        <f>SUM(AU51:AV51)</f>
        <v>0</v>
      </c>
      <c r="AV52" s="136"/>
      <c r="AW52" s="71"/>
      <c r="AX52" s="71"/>
      <c r="AY52" s="71"/>
      <c r="AZ52" s="71"/>
      <c r="BA52" s="135">
        <f>SUM(BA51:BB51)</f>
        <v>0</v>
      </c>
      <c r="BB52" s="136"/>
      <c r="BC52" s="71"/>
      <c r="BD52" s="71"/>
      <c r="BE52" s="71"/>
      <c r="BF52" s="71"/>
      <c r="BG52" s="135">
        <f>SUM(BG51:BH51)</f>
        <v>0</v>
      </c>
      <c r="BH52" s="136"/>
      <c r="BI52" s="71"/>
      <c r="BJ52" s="71"/>
      <c r="BK52" s="71"/>
      <c r="BL52" s="71"/>
      <c r="BM52" s="135">
        <f>SUM(BM51:BN51)</f>
        <v>0</v>
      </c>
      <c r="BN52" s="136"/>
      <c r="BO52" s="71"/>
      <c r="BP52" s="71"/>
      <c r="BQ52" s="71"/>
      <c r="BR52" s="71"/>
      <c r="BS52" s="135">
        <f>SUM(BS51:BT51)</f>
        <v>0</v>
      </c>
      <c r="BT52" s="136"/>
      <c r="BU52" s="71"/>
      <c r="BV52" s="71"/>
      <c r="BW52" s="71"/>
      <c r="BX52" s="71"/>
      <c r="BY52" s="135">
        <f>SUM(BY51:BZ51)</f>
        <v>0</v>
      </c>
      <c r="BZ52" s="136"/>
      <c r="CB52" s="95"/>
      <c r="CC52" s="96"/>
      <c r="CD52" s="96"/>
      <c r="CE52" s="97"/>
      <c r="CF52" s="96"/>
      <c r="CG52" s="98"/>
      <c r="CK52" s="32"/>
    </row>
    <row r="53" spans="1:114" x14ac:dyDescent="0.2">
      <c r="CB53" s="95"/>
      <c r="CC53" s="96"/>
      <c r="CD53" s="96"/>
      <c r="CE53" s="97"/>
      <c r="CF53" s="96"/>
      <c r="CG53" s="98"/>
      <c r="CK53" s="32"/>
    </row>
    <row r="54" spans="1:114" x14ac:dyDescent="0.2">
      <c r="CB54" s="95"/>
      <c r="CC54" s="96"/>
      <c r="CD54" s="96"/>
      <c r="CE54" s="97"/>
      <c r="CF54" s="96"/>
      <c r="CG54" s="98"/>
      <c r="CK54" s="32"/>
    </row>
    <row r="55" spans="1:114" ht="14.25" customHeight="1" x14ac:dyDescent="0.2">
      <c r="CA55" s="15"/>
      <c r="CB55" s="95"/>
      <c r="CC55" s="99"/>
      <c r="CD55" s="99"/>
      <c r="CE55" s="99"/>
      <c r="CF55" s="99"/>
      <c r="CG55" s="100"/>
      <c r="CJ55" s="14"/>
      <c r="CK55" s="32"/>
    </row>
    <row r="56" spans="1:114" ht="12.75" customHeight="1" x14ac:dyDescent="0.2">
      <c r="CA56" s="15"/>
      <c r="CB56" s="101"/>
      <c r="CC56" s="102"/>
      <c r="CD56" s="102"/>
      <c r="CE56" s="103"/>
      <c r="CF56" s="102"/>
      <c r="CG56" s="104"/>
      <c r="CJ56" s="137"/>
      <c r="CK56" s="32"/>
    </row>
    <row r="57" spans="1:114" ht="12.75" customHeight="1" x14ac:dyDescent="0.2">
      <c r="CA57" s="15"/>
      <c r="CJ57" s="137"/>
      <c r="CK57" s="32"/>
    </row>
    <row r="58" spans="1:114" ht="12.75" customHeight="1" x14ac:dyDescent="0.2">
      <c r="CA58" s="15"/>
      <c r="CB58" s="67"/>
      <c r="CC58" s="67"/>
      <c r="CJ58" s="137"/>
      <c r="CK58" s="32"/>
    </row>
    <row r="59" spans="1:114" ht="14.25" customHeight="1" x14ac:dyDescent="0.2">
      <c r="CA59" s="15"/>
      <c r="CB59" s="67"/>
      <c r="CC59" s="67"/>
      <c r="CH59" s="41"/>
      <c r="CI59" s="39"/>
      <c r="CJ59" s="137"/>
      <c r="CK59" s="32"/>
    </row>
    <row r="60" spans="1:114" ht="12.75" customHeight="1" x14ac:dyDescent="0.2">
      <c r="CJ60" s="137"/>
      <c r="CK60" s="32"/>
    </row>
    <row r="61" spans="1:114" ht="12.75" customHeight="1" x14ac:dyDescent="0.2">
      <c r="CJ61" s="137"/>
    </row>
    <row r="63" spans="1:114" ht="13.5" customHeight="1" x14ac:dyDescent="0.2"/>
    <row r="64" spans="1:114" ht="13.5" customHeight="1" x14ac:dyDescent="0.2"/>
    <row r="67" spans="1:88" x14ac:dyDescent="0.2">
      <c r="A67" s="1" t="s">
        <v>36</v>
      </c>
    </row>
    <row r="68" spans="1:88" ht="13.5" customHeight="1" x14ac:dyDescent="0.2"/>
    <row r="69" spans="1:88" ht="13.5" customHeight="1" x14ac:dyDescent="0.2"/>
    <row r="70" spans="1:88" ht="13.5" customHeight="1" x14ac:dyDescent="0.2"/>
    <row r="71" spans="1:88" ht="13.5" customHeight="1" x14ac:dyDescent="0.2"/>
    <row r="72" spans="1:88" ht="13.5" customHeight="1" x14ac:dyDescent="0.2"/>
    <row r="73" spans="1:88" ht="13.5" customHeight="1" x14ac:dyDescent="0.2"/>
    <row r="74" spans="1:88" ht="13.5" customHeight="1" x14ac:dyDescent="0.2"/>
    <row r="75" spans="1:88" ht="13.5" customHeight="1" x14ac:dyDescent="0.2"/>
    <row r="76" spans="1:88" ht="13.5" customHeight="1" x14ac:dyDescent="0.2"/>
    <row r="77" spans="1:88" ht="13.5" customHeight="1" x14ac:dyDescent="0.2"/>
    <row r="78" spans="1:88" ht="13.5" customHeight="1" x14ac:dyDescent="0.2"/>
    <row r="79" spans="1:88" s="42" customFormat="1" x14ac:dyDescent="0.2">
      <c r="CE79" s="65"/>
      <c r="CJ79" s="47"/>
    </row>
    <row r="80" spans="1:88" s="42" customFormat="1" x14ac:dyDescent="0.2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65"/>
      <c r="CJ80" s="47"/>
    </row>
    <row r="81" spans="1:88" s="42" customFormat="1" x14ac:dyDescent="0.2">
      <c r="A81" s="30" t="s">
        <v>10</v>
      </c>
      <c r="B81" s="30"/>
      <c r="C81" s="30"/>
      <c r="D81" s="30"/>
      <c r="E81" s="30"/>
      <c r="F81" s="30">
        <f>COUNTIF(F20:F50,"C")</f>
        <v>0</v>
      </c>
      <c r="G81" s="30"/>
      <c r="H81" s="30"/>
      <c r="I81" s="30"/>
      <c r="J81" s="30"/>
      <c r="K81" s="30"/>
      <c r="L81" s="30">
        <f>COUNTIF(L20:L50,"C")</f>
        <v>0</v>
      </c>
      <c r="M81" s="30"/>
      <c r="N81" s="30"/>
      <c r="O81" s="30"/>
      <c r="P81" s="30"/>
      <c r="Q81" s="30"/>
      <c r="R81" s="30">
        <f>COUNTIF(R20:R50,"C")</f>
        <v>0</v>
      </c>
      <c r="S81" s="30"/>
      <c r="T81" s="30"/>
      <c r="U81" s="30"/>
      <c r="V81" s="30"/>
      <c r="W81" s="30"/>
      <c r="X81" s="30">
        <f>COUNTIF(X20:X50,"C")</f>
        <v>0</v>
      </c>
      <c r="Y81" s="30"/>
      <c r="Z81" s="30"/>
      <c r="AA81" s="30"/>
      <c r="AB81" s="30"/>
      <c r="AC81" s="30"/>
      <c r="AD81" s="30">
        <f>COUNTIF(AD20:AD50,"C")</f>
        <v>0</v>
      </c>
      <c r="AE81" s="30"/>
      <c r="AF81" s="30"/>
      <c r="AG81" s="30"/>
      <c r="AH81" s="30"/>
      <c r="AI81" s="30"/>
      <c r="AJ81" s="30">
        <f>COUNTIF(AJ20:AJ50,"C")</f>
        <v>0</v>
      </c>
      <c r="AK81" s="30"/>
      <c r="AL81" s="30"/>
      <c r="AM81" s="30"/>
      <c r="AN81" s="30"/>
      <c r="AO81" s="30"/>
      <c r="AP81" s="30">
        <f>COUNTIF(AP20:AP50,"C")</f>
        <v>0</v>
      </c>
      <c r="AQ81" s="30"/>
      <c r="AR81" s="30"/>
      <c r="AS81" s="30"/>
      <c r="AT81" s="30"/>
      <c r="AU81" s="30"/>
      <c r="AV81" s="30">
        <f>COUNTIF(AV20:AV50,"C")</f>
        <v>0</v>
      </c>
      <c r="AW81" s="30"/>
      <c r="AX81" s="30"/>
      <c r="AY81" s="30"/>
      <c r="AZ81" s="30"/>
      <c r="BA81" s="30"/>
      <c r="BB81" s="30">
        <f>COUNTIF(BB20:BB50,"C")</f>
        <v>0</v>
      </c>
      <c r="BC81" s="30"/>
      <c r="BD81" s="30"/>
      <c r="BE81" s="30"/>
      <c r="BF81" s="30"/>
      <c r="BG81" s="30"/>
      <c r="BH81" s="30">
        <f>COUNTIF(BH20:BH50,"C")</f>
        <v>0</v>
      </c>
      <c r="BI81" s="30"/>
      <c r="BJ81" s="30"/>
      <c r="BK81" s="30"/>
      <c r="BL81" s="30"/>
      <c r="BM81" s="30"/>
      <c r="BN81" s="30">
        <f>COUNTIF(BN20:BN50,"C")</f>
        <v>0</v>
      </c>
      <c r="BO81" s="30"/>
      <c r="BP81" s="30"/>
      <c r="BQ81" s="30"/>
      <c r="BR81" s="30"/>
      <c r="BS81" s="30"/>
      <c r="BT81" s="30">
        <f>COUNTIF(BT20:BT50,"C")</f>
        <v>0</v>
      </c>
      <c r="BU81" s="30"/>
      <c r="BV81" s="30"/>
      <c r="BW81" s="30"/>
      <c r="BX81" s="30"/>
      <c r="BY81" s="30"/>
      <c r="BZ81" s="30"/>
      <c r="CA81" s="30"/>
      <c r="CB81" s="30"/>
      <c r="CC81" s="30">
        <f>SUM(F81:BT81)</f>
        <v>0</v>
      </c>
      <c r="CD81" s="30"/>
      <c r="CE81" s="65"/>
      <c r="CJ81" s="47"/>
    </row>
    <row r="82" spans="1:88" s="42" customFormat="1" x14ac:dyDescent="0.2">
      <c r="A82" s="30" t="s">
        <v>11</v>
      </c>
      <c r="B82" s="30"/>
      <c r="C82" s="30"/>
      <c r="D82" s="30"/>
      <c r="E82" s="30"/>
      <c r="F82" s="30">
        <f>COUNTIF(F20:F50,"I")</f>
        <v>0</v>
      </c>
      <c r="G82" s="30"/>
      <c r="H82" s="30"/>
      <c r="I82" s="30"/>
      <c r="J82" s="30"/>
      <c r="K82" s="30"/>
      <c r="L82" s="30">
        <f>COUNTIF(L20:L50,"I")</f>
        <v>0</v>
      </c>
      <c r="M82" s="34"/>
      <c r="N82" s="34"/>
      <c r="O82" s="34"/>
      <c r="P82" s="34"/>
      <c r="Q82" s="34"/>
      <c r="R82" s="34">
        <f>COUNTIF(R20:R50,"I")</f>
        <v>0</v>
      </c>
      <c r="S82" s="34"/>
      <c r="T82" s="34"/>
      <c r="U82" s="34"/>
      <c r="V82" s="34"/>
      <c r="W82" s="34"/>
      <c r="X82" s="34">
        <f>COUNTIF(X20:X50,"I")</f>
        <v>0</v>
      </c>
      <c r="Y82" s="34"/>
      <c r="Z82" s="34"/>
      <c r="AA82" s="34"/>
      <c r="AB82" s="34"/>
      <c r="AC82" s="34"/>
      <c r="AD82" s="34">
        <f>COUNTIF(AD20:AD50,"I")</f>
        <v>0</v>
      </c>
      <c r="AE82" s="34"/>
      <c r="AF82" s="30"/>
      <c r="AG82" s="30"/>
      <c r="AH82" s="30"/>
      <c r="AI82" s="30"/>
      <c r="AJ82" s="30">
        <f>COUNTIF(AJ20:AJ50,"I")</f>
        <v>0</v>
      </c>
      <c r="AK82" s="30"/>
      <c r="AL82" s="30"/>
      <c r="AM82" s="30"/>
      <c r="AN82" s="30"/>
      <c r="AO82" s="30"/>
      <c r="AP82" s="30">
        <f>COUNTIF(AP20:AP50,"I")</f>
        <v>0</v>
      </c>
      <c r="AQ82" s="30"/>
      <c r="AR82" s="30"/>
      <c r="AS82" s="30"/>
      <c r="AT82" s="30"/>
      <c r="AU82" s="30"/>
      <c r="AV82" s="30">
        <f>COUNTIF(AV20:AV50,"I")</f>
        <v>0</v>
      </c>
      <c r="AW82" s="30"/>
      <c r="AX82" s="30"/>
      <c r="AY82" s="30"/>
      <c r="AZ82" s="30"/>
      <c r="BA82" s="30"/>
      <c r="BB82" s="30">
        <f>COUNTIF(BB20:BB50,"I")</f>
        <v>0</v>
      </c>
      <c r="BC82" s="30"/>
      <c r="BD82" s="30"/>
      <c r="BE82" s="30"/>
      <c r="BF82" s="30"/>
      <c r="BG82" s="30"/>
      <c r="BH82" s="30">
        <f>COUNTIF(BH20:BH50,"I")</f>
        <v>0</v>
      </c>
      <c r="BI82" s="30"/>
      <c r="BJ82" s="30"/>
      <c r="BK82" s="30"/>
      <c r="BL82" s="30"/>
      <c r="BM82" s="30"/>
      <c r="BN82" s="30">
        <f>COUNTIF(BN20:BN50,"I")</f>
        <v>0</v>
      </c>
      <c r="BO82" s="30"/>
      <c r="BP82" s="30"/>
      <c r="BQ82" s="30"/>
      <c r="BR82" s="30"/>
      <c r="BS82" s="30"/>
      <c r="BT82" s="30">
        <f>COUNTIF(BT20:BT50,"I")</f>
        <v>0</v>
      </c>
      <c r="BU82" s="30"/>
      <c r="BV82" s="30"/>
      <c r="BW82" s="30"/>
      <c r="BX82" s="30"/>
      <c r="BY82" s="30"/>
      <c r="BZ82" s="30"/>
      <c r="CA82" s="30"/>
      <c r="CB82" s="30"/>
      <c r="CC82" s="30">
        <f>SUM(F82:BT82)</f>
        <v>0</v>
      </c>
      <c r="CD82" s="30"/>
      <c r="CE82" s="65"/>
      <c r="CJ82" s="47"/>
    </row>
    <row r="83" spans="1:88" s="42" customFormat="1" x14ac:dyDescent="0.2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65"/>
      <c r="CJ83" s="47"/>
    </row>
    <row r="84" spans="1:88" s="42" customFormat="1" x14ac:dyDescent="0.2">
      <c r="A84" s="30" t="s">
        <v>21</v>
      </c>
      <c r="B84" s="30"/>
      <c r="C84" s="30"/>
      <c r="D84" s="30"/>
      <c r="E84" s="30"/>
      <c r="F84" s="30">
        <f>IF(AND($BU$5&lt;A16,$BU$7&gt;G16-1),2.33,0)</f>
        <v>0</v>
      </c>
      <c r="G84" s="30"/>
      <c r="H84" s="30"/>
      <c r="I84" s="30"/>
      <c r="J84" s="30"/>
      <c r="K84" s="30"/>
      <c r="L84" s="30">
        <f>IF(AND($BU$5&lt;G16,$BU$7&gt;M16-1),2.33,0)</f>
        <v>2.33</v>
      </c>
      <c r="M84" s="34"/>
      <c r="N84" s="34"/>
      <c r="O84" s="34"/>
      <c r="P84" s="34"/>
      <c r="Q84" s="34"/>
      <c r="R84" s="30">
        <f>IF(AND($BU$5&lt;M16,$BU$7&gt;S16-1),2.33,0)</f>
        <v>2.33</v>
      </c>
      <c r="S84" s="34"/>
      <c r="T84" s="34"/>
      <c r="U84" s="34"/>
      <c r="V84" s="34"/>
      <c r="W84" s="34"/>
      <c r="X84" s="30">
        <f>IF(AND($BU$5&lt;S16,$BU$7&gt;Y16-1),2.33,0)</f>
        <v>2.33</v>
      </c>
      <c r="Y84" s="34"/>
      <c r="Z84" s="34"/>
      <c r="AA84" s="34"/>
      <c r="AB84" s="34"/>
      <c r="AC84" s="34"/>
      <c r="AD84" s="30">
        <f>IF(AND($BU$5&lt;Y16,$BU$7&gt;AE16-1),2.33,0)</f>
        <v>2.33</v>
      </c>
      <c r="AE84" s="34"/>
      <c r="AF84" s="34"/>
      <c r="AG84" s="34"/>
      <c r="AH84" s="34"/>
      <c r="AI84" s="34"/>
      <c r="AJ84" s="30">
        <f>IF(AND($BU$5&lt;AE16,$BU$7&gt;AK16-1),2.33,0)</f>
        <v>2.33</v>
      </c>
      <c r="AK84" s="34"/>
      <c r="AL84" s="34"/>
      <c r="AM84" s="34"/>
      <c r="AN84" s="34"/>
      <c r="AO84" s="34"/>
      <c r="AP84" s="30">
        <f>IF(AND($BU$5&lt;AK16,$BU$7&gt;AQ16-1),2.33,0)</f>
        <v>2.33</v>
      </c>
      <c r="AQ84" s="34"/>
      <c r="AR84" s="34"/>
      <c r="AS84" s="34"/>
      <c r="AT84" s="34"/>
      <c r="AU84" s="34"/>
      <c r="AV84" s="30">
        <f>IF(AND($BU$5&lt;AQ16,$BU$7&gt;AW16-1),2.33,0)</f>
        <v>2.33</v>
      </c>
      <c r="AW84" s="34"/>
      <c r="AX84" s="34"/>
      <c r="AY84" s="34"/>
      <c r="AZ84" s="34"/>
      <c r="BA84" s="34"/>
      <c r="BB84" s="30">
        <f>IF(AND($BU$5&lt;AW16,$BU$7&gt;BC16-1),2.33,0)</f>
        <v>2.33</v>
      </c>
      <c r="BC84" s="34"/>
      <c r="BD84" s="34"/>
      <c r="BE84" s="34"/>
      <c r="BF84" s="34"/>
      <c r="BG84" s="34"/>
      <c r="BH84" s="30">
        <f>IF(AND($BU$5&lt;BC16,$BU$7&gt;BI16-1),2.33,0)</f>
        <v>2.33</v>
      </c>
      <c r="BI84" s="34"/>
      <c r="BJ84" s="34"/>
      <c r="BK84" s="34"/>
      <c r="BL84" s="34"/>
      <c r="BM84" s="34"/>
      <c r="BN84" s="30">
        <f>IF(AND($BU$5&lt;BI16,$BU$7&gt;BO16-1),2.33,0)</f>
        <v>2.33</v>
      </c>
      <c r="BO84" s="34"/>
      <c r="BP84" s="34"/>
      <c r="BQ84" s="34"/>
      <c r="BR84" s="34"/>
      <c r="BS84" s="34"/>
      <c r="BT84" s="30">
        <f>IF(AND($BU$5&lt;BO16,$BU$7&gt;BU16-1),2.33,0)</f>
        <v>0</v>
      </c>
      <c r="BU84" s="34"/>
      <c r="BV84" s="34"/>
      <c r="BW84" s="34"/>
      <c r="BX84" s="34"/>
      <c r="BY84" s="34"/>
      <c r="BZ84" s="30">
        <f>IF(AND($BU$5&lt;BU16,$BU$7&gt;CA15-1),2.33,0)</f>
        <v>0</v>
      </c>
      <c r="CA84" s="30"/>
      <c r="CB84" s="30"/>
      <c r="CC84" s="30">
        <f t="shared" ref="CC84:CC90" si="40">SUM(F84:BZ84)</f>
        <v>23.299999999999997</v>
      </c>
      <c r="CD84" s="30"/>
      <c r="CE84" s="65"/>
      <c r="CJ84" s="47"/>
    </row>
    <row r="85" spans="1:88" s="42" customFormat="1" x14ac:dyDescent="0.2">
      <c r="A85" s="30" t="s">
        <v>22</v>
      </c>
      <c r="B85" s="30"/>
      <c r="C85" s="30"/>
      <c r="D85" s="30"/>
      <c r="E85" s="30"/>
      <c r="F85" s="30">
        <f>IF(OR(AND($BU$5&lt;=A16,$BU$7&lt;A16),AND($BU$5&gt;=G16,$BU$7&gt;=G16)),"HORS",0)</f>
        <v>0</v>
      </c>
      <c r="G85" s="30"/>
      <c r="H85" s="30"/>
      <c r="I85" s="30"/>
      <c r="J85" s="30"/>
      <c r="K85" s="30"/>
      <c r="L85" s="30">
        <f>IF(OR(AND($BU$5&lt;=G16,$BU$7&lt;G16),AND($BU$5&gt;=M16,$BU$7&gt;=M16)),"HORS",0)</f>
        <v>0</v>
      </c>
      <c r="M85" s="34"/>
      <c r="N85" s="34"/>
      <c r="O85" s="34"/>
      <c r="P85" s="34"/>
      <c r="Q85" s="34"/>
      <c r="R85" s="30">
        <f>IF(OR(AND($BU$5&lt;=M16,$BU$7&lt;M16),AND($BU$5&gt;=S16,$BU$7&gt;=S16)),"HORS",0)</f>
        <v>0</v>
      </c>
      <c r="S85" s="34"/>
      <c r="T85" s="34"/>
      <c r="U85" s="34"/>
      <c r="V85" s="34"/>
      <c r="W85" s="34"/>
      <c r="X85" s="30">
        <f>IF(OR(AND($BU$5&lt;=S16,$BU$7&lt;S16),AND($BU$5&gt;=Y16,$BU$7&gt;=Y16)),"HORS",0)</f>
        <v>0</v>
      </c>
      <c r="Y85" s="34"/>
      <c r="Z85" s="34"/>
      <c r="AA85" s="34"/>
      <c r="AB85" s="34"/>
      <c r="AC85" s="34"/>
      <c r="AD85" s="30">
        <f>IF(OR(AND($BU$5&lt;=Y16,$BU$7&lt;Y16),AND($BU$5&gt;=AE16,$BU$7&gt;=AE16)),"HORS",0)</f>
        <v>0</v>
      </c>
      <c r="AE85" s="34"/>
      <c r="AF85" s="34"/>
      <c r="AG85" s="34"/>
      <c r="AH85" s="34"/>
      <c r="AI85" s="34"/>
      <c r="AJ85" s="30">
        <f>IF(OR(AND($BU$5&lt;=AE16,$BU$7&lt;AE16),AND($BU$5&gt;=AK16,$BU$7&gt;=AK16)),"HORS",0)</f>
        <v>0</v>
      </c>
      <c r="AK85" s="34"/>
      <c r="AL85" s="34"/>
      <c r="AM85" s="34"/>
      <c r="AN85" s="34"/>
      <c r="AO85" s="34"/>
      <c r="AP85" s="30">
        <f>IF(OR(AND($BU$5&lt;=AK16,$BU$7&lt;AK16),AND($BU$5&gt;=AQ16,$BU$7&gt;=AQ16)),"HORS",0)</f>
        <v>0</v>
      </c>
      <c r="AQ85" s="34"/>
      <c r="AR85" s="34"/>
      <c r="AS85" s="34"/>
      <c r="AT85" s="34"/>
      <c r="AU85" s="34"/>
      <c r="AV85" s="30">
        <f>IF(OR(AND($BU$5&lt;=AQ16,$BU$7&lt;AQ16),AND($BU$5&gt;=AW16,$BU$7&gt;=AW16)),"HORS",0)</f>
        <v>0</v>
      </c>
      <c r="AW85" s="34"/>
      <c r="AX85" s="34"/>
      <c r="AY85" s="34"/>
      <c r="AZ85" s="34"/>
      <c r="BA85" s="34"/>
      <c r="BB85" s="30">
        <f>IF(OR(AND($BU$5&lt;=AW16,$BU$7&lt;AW16),AND($BU$5&gt;=BC16,$BU$7&gt;=BC16)),"HORS",0)</f>
        <v>0</v>
      </c>
      <c r="BC85" s="34"/>
      <c r="BD85" s="34"/>
      <c r="BE85" s="34"/>
      <c r="BF85" s="34"/>
      <c r="BG85" s="34"/>
      <c r="BH85" s="30">
        <f>IF(OR(AND($BU$5&lt;=BC16,$BU$7&lt;BC16),AND($BU$5&gt;=BI16,$BU$7&gt;=BI16)),"HORS",0)</f>
        <v>0</v>
      </c>
      <c r="BI85" s="34"/>
      <c r="BJ85" s="34"/>
      <c r="BK85" s="34"/>
      <c r="BL85" s="34"/>
      <c r="BM85" s="34"/>
      <c r="BN85" s="30">
        <f>IF(OR(AND($BU$5&lt;=BI16,$BU$7&lt;BI16),AND($BU$5&gt;=BO16,$BU$7&gt;=BO16)),"HORS",0)</f>
        <v>0</v>
      </c>
      <c r="BO85" s="34"/>
      <c r="BP85" s="34"/>
      <c r="BQ85" s="34"/>
      <c r="BR85" s="34"/>
      <c r="BS85" s="34"/>
      <c r="BT85" s="30">
        <f>IF(OR(AND($BU$5&lt;=BO16,$BU$7&lt;BO16),AND($BU$5&gt;=BU16,$BU$7&gt;=BU16)),"HORS",0)</f>
        <v>0</v>
      </c>
      <c r="BU85" s="34"/>
      <c r="BV85" s="34"/>
      <c r="BW85" s="34"/>
      <c r="BX85" s="34"/>
      <c r="BY85" s="34"/>
      <c r="BZ85" s="30" t="str">
        <f>IF(OR(AND($BU$5&lt;=BU16,$BU$7&lt;BU16),AND($BU$5&gt;=CA16,$BU$7&gt;=CA16)),"HORS",0)</f>
        <v>HORS</v>
      </c>
      <c r="CA85" s="30"/>
      <c r="CB85" s="30"/>
      <c r="CC85" s="30">
        <f t="shared" si="40"/>
        <v>0</v>
      </c>
      <c r="CD85" s="30"/>
      <c r="CE85" s="65"/>
      <c r="CJ85" s="47"/>
    </row>
    <row r="86" spans="1:88" s="42" customFormat="1" x14ac:dyDescent="0.2">
      <c r="A86" s="30" t="s">
        <v>23</v>
      </c>
      <c r="B86" s="30"/>
      <c r="C86" s="30"/>
      <c r="D86" s="30"/>
      <c r="E86" s="30"/>
      <c r="F86" s="30" t="str">
        <f>IF(AND($BU$5&lt;G16,$BU$5&gt;=A16),"DEDANS",0)</f>
        <v>DEDANS</v>
      </c>
      <c r="G86" s="30"/>
      <c r="H86" s="30"/>
      <c r="I86" s="30"/>
      <c r="J86" s="30"/>
      <c r="K86" s="30"/>
      <c r="L86" s="30">
        <f>IF(AND($BU$5&lt;M16,$BU$5&gt;=G16),"DEDANS",0)</f>
        <v>0</v>
      </c>
      <c r="M86" s="30"/>
      <c r="N86" s="30"/>
      <c r="O86" s="30"/>
      <c r="P86" s="30"/>
      <c r="Q86" s="30"/>
      <c r="R86" s="30">
        <f>IF(AND($BU$5&lt;S16,$BU$5&gt;=M16),"DEDANS",0)</f>
        <v>0</v>
      </c>
      <c r="S86" s="30"/>
      <c r="T86" s="30"/>
      <c r="U86" s="30"/>
      <c r="V86" s="30"/>
      <c r="W86" s="30"/>
      <c r="X86" s="30">
        <f>IF(AND($BU$5&lt;Y16,$BU$5&gt;=S16),"DEDANS",0)</f>
        <v>0</v>
      </c>
      <c r="Y86" s="30"/>
      <c r="Z86" s="30"/>
      <c r="AA86" s="30"/>
      <c r="AB86" s="30"/>
      <c r="AC86" s="30"/>
      <c r="AD86" s="30">
        <f>IF(AND($BU$5&lt;AE16,$BU$5&gt;=Y16),"DEDANS",0)</f>
        <v>0</v>
      </c>
      <c r="AE86" s="30"/>
      <c r="AF86" s="30"/>
      <c r="AG86" s="30"/>
      <c r="AH86" s="30"/>
      <c r="AI86" s="30"/>
      <c r="AJ86" s="30">
        <f>IF(AND($BU$5&lt;AK16,$BU$5&gt;=AE16),"DEDANS",0)</f>
        <v>0</v>
      </c>
      <c r="AK86" s="30"/>
      <c r="AL86" s="30"/>
      <c r="AM86" s="30"/>
      <c r="AN86" s="30"/>
      <c r="AO86" s="30"/>
      <c r="AP86" s="30">
        <f>IF(AND($BU$5&lt;AQ16,$BU$5&gt;=AK16),"DEDANS",0)</f>
        <v>0</v>
      </c>
      <c r="AQ86" s="30"/>
      <c r="AR86" s="30"/>
      <c r="AS86" s="30"/>
      <c r="AT86" s="30"/>
      <c r="AU86" s="30"/>
      <c r="AV86" s="30">
        <f>IF(AND($BU$5&lt;AW16,$BU$5&gt;=AQ16),"DEDANS",0)</f>
        <v>0</v>
      </c>
      <c r="AW86" s="30"/>
      <c r="AX86" s="30"/>
      <c r="AY86" s="30"/>
      <c r="AZ86" s="30"/>
      <c r="BA86" s="30"/>
      <c r="BB86" s="30">
        <f>IF(AND($BU$5&lt;BC16,$BU$5&gt;=AW16),"DEDANS",0)</f>
        <v>0</v>
      </c>
      <c r="BC86" s="30"/>
      <c r="BD86" s="30"/>
      <c r="BE86" s="30"/>
      <c r="BF86" s="30"/>
      <c r="BG86" s="30"/>
      <c r="BH86" s="30">
        <f>IF(AND($BU$5&lt;BI16,$BU$5&gt;=BC16),"DEDANS",0)</f>
        <v>0</v>
      </c>
      <c r="BI86" s="30"/>
      <c r="BJ86" s="30"/>
      <c r="BK86" s="30"/>
      <c r="BL86" s="30"/>
      <c r="BM86" s="30"/>
      <c r="BN86" s="30">
        <f>IF(AND($BU$5&lt;BO16,$BU$5&gt;=BI16),"DEDANS",0)</f>
        <v>0</v>
      </c>
      <c r="BO86" s="30"/>
      <c r="BP86" s="30"/>
      <c r="BQ86" s="30"/>
      <c r="BR86" s="30"/>
      <c r="BS86" s="30"/>
      <c r="BT86" s="30">
        <f>IF(AND($BU$5&lt;BU16,$BU$5&gt;=BO16),"DEDANS",0)</f>
        <v>0</v>
      </c>
      <c r="BU86" s="30"/>
      <c r="BV86" s="30"/>
      <c r="BW86" s="30"/>
      <c r="BX86" s="30"/>
      <c r="BY86" s="30"/>
      <c r="BZ86" s="30">
        <f>IF(AND($BU$5&lt;CA15,$BU$5&gt;=BU16),"DEDANS",0)</f>
        <v>0</v>
      </c>
      <c r="CA86" s="30"/>
      <c r="CB86" s="30"/>
      <c r="CC86" s="30">
        <f t="shared" si="40"/>
        <v>0</v>
      </c>
      <c r="CD86" s="30"/>
      <c r="CE86" s="65"/>
      <c r="CJ86" s="47"/>
    </row>
    <row r="87" spans="1:88" s="42" customFormat="1" x14ac:dyDescent="0.2">
      <c r="A87" s="30" t="s">
        <v>24</v>
      </c>
      <c r="B87" s="30"/>
      <c r="C87" s="30"/>
      <c r="D87" s="30"/>
      <c r="E87" s="30"/>
      <c r="F87" s="30">
        <f>IF(AND($BU$7&lt;G16,$BU$7&gt;=A16),"DEDANS",0)</f>
        <v>0</v>
      </c>
      <c r="G87" s="30"/>
      <c r="H87" s="30"/>
      <c r="I87" s="30"/>
      <c r="J87" s="30"/>
      <c r="K87" s="30"/>
      <c r="L87" s="30">
        <f>IF(AND($BU$7&lt;M16,$BU$7&gt;=G16),"DEDANS",0)</f>
        <v>0</v>
      </c>
      <c r="M87" s="30"/>
      <c r="N87" s="30"/>
      <c r="O87" s="30"/>
      <c r="P87" s="30"/>
      <c r="Q87" s="30"/>
      <c r="R87" s="30">
        <f>IF(AND($BU$7&lt;S16,$BU$7&gt;=M16),"DEDANS",0)</f>
        <v>0</v>
      </c>
      <c r="S87" s="30"/>
      <c r="T87" s="30"/>
      <c r="U87" s="30"/>
      <c r="V87" s="30"/>
      <c r="W87" s="30"/>
      <c r="X87" s="30">
        <f>IF(AND($BU$7&lt;Y16,$BU$7&gt;=S16),"DEDANS",0)</f>
        <v>0</v>
      </c>
      <c r="Y87" s="30"/>
      <c r="Z87" s="30"/>
      <c r="AA87" s="30"/>
      <c r="AB87" s="30"/>
      <c r="AC87" s="30"/>
      <c r="AD87" s="30">
        <f>IF(AND($BU$7&lt;AE16,$BU$7&gt;=Y16),"DEDANS",0)</f>
        <v>0</v>
      </c>
      <c r="AE87" s="30"/>
      <c r="AF87" s="30"/>
      <c r="AG87" s="30"/>
      <c r="AH87" s="30"/>
      <c r="AI87" s="30"/>
      <c r="AJ87" s="30">
        <f>IF(AND($BU$7&lt;AK16,$BU$7&gt;=AE16),"DEDANS",0)</f>
        <v>0</v>
      </c>
      <c r="AK87" s="30"/>
      <c r="AL87" s="30"/>
      <c r="AM87" s="30"/>
      <c r="AN87" s="30"/>
      <c r="AO87" s="30"/>
      <c r="AP87" s="30">
        <f>IF(AND($BU$7&lt;AQ16,$BU$7&gt;=AK16),"DEDANS",0)</f>
        <v>0</v>
      </c>
      <c r="AQ87" s="30"/>
      <c r="AR87" s="30"/>
      <c r="AS87" s="30"/>
      <c r="AT87" s="30"/>
      <c r="AU87" s="30"/>
      <c r="AV87" s="30">
        <f>IF(AND($BU$7&lt;AW16,$BU$7&gt;=AQ16),"DEDANS",0)</f>
        <v>0</v>
      </c>
      <c r="AW87" s="30"/>
      <c r="AX87" s="30"/>
      <c r="AY87" s="30"/>
      <c r="AZ87" s="30"/>
      <c r="BA87" s="30"/>
      <c r="BB87" s="30">
        <f>IF(AND($BU$7&lt;BC16,$BU$7&gt;=AW16),"DEDANS",0)</f>
        <v>0</v>
      </c>
      <c r="BC87" s="30"/>
      <c r="BD87" s="30"/>
      <c r="BE87" s="30"/>
      <c r="BF87" s="30"/>
      <c r="BG87" s="30"/>
      <c r="BH87" s="30">
        <f>IF(AND($BU$7&lt;BI16,$BU$7&gt;=BC16),"DEDANS",0)</f>
        <v>0</v>
      </c>
      <c r="BI87" s="30"/>
      <c r="BJ87" s="30"/>
      <c r="BK87" s="30"/>
      <c r="BL87" s="30"/>
      <c r="BM87" s="30"/>
      <c r="BN87" s="30">
        <f>IF(AND($BU$7&lt;BO16,$BU$7&gt;=BI16),"DEDANS",0)</f>
        <v>0</v>
      </c>
      <c r="BO87" s="30"/>
      <c r="BP87" s="30"/>
      <c r="BQ87" s="30"/>
      <c r="BR87" s="30"/>
      <c r="BS87" s="30"/>
      <c r="BT87" s="30" t="str">
        <f>IF(AND($BU$7&lt;BU16,$BU$7&gt;=BO16),"DEDANS",0)</f>
        <v>DEDANS</v>
      </c>
      <c r="BU87" s="30"/>
      <c r="BV87" s="30"/>
      <c r="BW87" s="30"/>
      <c r="BX87" s="30"/>
      <c r="BY87" s="30"/>
      <c r="BZ87" s="30">
        <f>IF(AND($BU$7&lt;CA15,$BU$7&gt;=BU16),"DEDANS",0)</f>
        <v>0</v>
      </c>
      <c r="CA87" s="30"/>
      <c r="CB87" s="30"/>
      <c r="CC87" s="30">
        <f t="shared" si="40"/>
        <v>0</v>
      </c>
      <c r="CD87" s="30"/>
      <c r="CE87" s="65"/>
      <c r="CJ87" s="47"/>
    </row>
    <row r="88" spans="1:88" s="42" customFormat="1" x14ac:dyDescent="0.2">
      <c r="A88" s="30" t="s">
        <v>25</v>
      </c>
      <c r="B88" s="30"/>
      <c r="C88" s="30"/>
      <c r="D88" s="30"/>
      <c r="E88" s="30"/>
      <c r="F88" s="30">
        <f>IF(AND(F86="DEDANS",F87="DEDANS"),($BU$7-$BU$5)*2.33/30,0)</f>
        <v>0</v>
      </c>
      <c r="G88" s="30"/>
      <c r="H88" s="30"/>
      <c r="I88" s="30"/>
      <c r="J88" s="30"/>
      <c r="K88" s="30"/>
      <c r="L88" s="30">
        <f>IF(AND(L86="DEDANS",L87="DEDANS"),($BU$7-$BU$5)*2.33/31,0)</f>
        <v>0</v>
      </c>
      <c r="M88" s="30"/>
      <c r="N88" s="30"/>
      <c r="O88" s="30"/>
      <c r="P88" s="30"/>
      <c r="Q88" s="30"/>
      <c r="R88" s="30">
        <f>IF(AND(R86="DEDANS",R87="DEDANS"),($BU$7-$BU$5)*2.33/30,0)</f>
        <v>0</v>
      </c>
      <c r="S88" s="30"/>
      <c r="T88" s="30"/>
      <c r="U88" s="30"/>
      <c r="V88" s="30"/>
      <c r="W88" s="30"/>
      <c r="X88" s="30">
        <f>IF(AND(X86="DEDANS",X87="DEDANS"),($BU$7-$BU$5)*2.33/31,0)</f>
        <v>0</v>
      </c>
      <c r="Y88" s="30"/>
      <c r="Z88" s="30"/>
      <c r="AA88" s="30"/>
      <c r="AB88" s="30"/>
      <c r="AC88" s="30"/>
      <c r="AD88" s="30">
        <f>IF(AND(AD86="DEDANS",AD87="DEDANS"),($BU$7-$BU$5)*2.33/31,0)</f>
        <v>0</v>
      </c>
      <c r="AE88" s="30"/>
      <c r="AF88" s="30"/>
      <c r="AG88" s="30"/>
      <c r="AH88" s="30"/>
      <c r="AI88" s="30"/>
      <c r="AJ88" s="30">
        <f>IF(AND(AJ86="DEDANS",AJ87="DEDANS"),($BU$7-$BU$5)*2.33/30,0)</f>
        <v>0</v>
      </c>
      <c r="AK88" s="30"/>
      <c r="AL88" s="30"/>
      <c r="AM88" s="30"/>
      <c r="AN88" s="30"/>
      <c r="AO88" s="30"/>
      <c r="AP88" s="30">
        <f>IF(AND(AP86="DEDANS",AP87="DEDANS"),($BU$7-$BU$5)*2.33/31,0)</f>
        <v>0</v>
      </c>
      <c r="AQ88" s="30"/>
      <c r="AR88" s="30"/>
      <c r="AS88" s="30"/>
      <c r="AT88" s="30"/>
      <c r="AU88" s="30"/>
      <c r="AV88" s="30">
        <f>IF(AND(AV86="DEDANS",AV87="DEDANS"),($BU$7-$BU$5)*2.33/30,0)</f>
        <v>0</v>
      </c>
      <c r="AW88" s="30"/>
      <c r="AX88" s="30"/>
      <c r="AY88" s="30"/>
      <c r="AZ88" s="30"/>
      <c r="BA88" s="30"/>
      <c r="BB88" s="30">
        <f>IF(AND(BB86="DEDANS",BB87="DEDANS"),($BU$7-$BU$5)*2.33/31,0)</f>
        <v>0</v>
      </c>
      <c r="BC88" s="30"/>
      <c r="BD88" s="30"/>
      <c r="BE88" s="30"/>
      <c r="BF88" s="30"/>
      <c r="BG88" s="30"/>
      <c r="BH88" s="30">
        <f>IF(AND(BH86="DEDANS",BH87="DEDANS"),($BU$7-$BU$5)*2.33/30,0)</f>
        <v>0</v>
      </c>
      <c r="BI88" s="30"/>
      <c r="BJ88" s="30"/>
      <c r="BK88" s="30"/>
      <c r="BL88" s="30"/>
      <c r="BM88" s="30"/>
      <c r="BN88" s="30">
        <f>IF(AND(BN86="DEDANS",BN87="DEDANS"),($BU$7-$BU$5)*2.33/31,0)</f>
        <v>0</v>
      </c>
      <c r="BO88" s="30"/>
      <c r="BP88" s="30"/>
      <c r="BQ88" s="30"/>
      <c r="BR88" s="30"/>
      <c r="BS88" s="30"/>
      <c r="BT88" s="30">
        <f>IF(AND(BT86="DEDANS",BT87="DEDANS"),($BU$7-$BU$5)*2.33/31,0)</f>
        <v>0</v>
      </c>
      <c r="BU88" s="30"/>
      <c r="BV88" s="30"/>
      <c r="BW88" s="30"/>
      <c r="BX88" s="30"/>
      <c r="BY88" s="30"/>
      <c r="BZ88" s="30">
        <f>IF(AND(BZ86="DEDANS",BZ87="DEDANS"),($BU$7-$BU$5)*2.33/30,0)</f>
        <v>0</v>
      </c>
      <c r="CA88" s="30"/>
      <c r="CB88" s="30"/>
      <c r="CC88" s="30">
        <f t="shared" si="40"/>
        <v>0</v>
      </c>
      <c r="CD88" s="30"/>
      <c r="CE88" s="65"/>
      <c r="CJ88" s="47"/>
    </row>
    <row r="89" spans="1:88" s="42" customFormat="1" x14ac:dyDescent="0.2">
      <c r="A89" s="30" t="s">
        <v>26</v>
      </c>
      <c r="B89" s="30"/>
      <c r="C89" s="30"/>
      <c r="D89" s="30"/>
      <c r="E89" s="30"/>
      <c r="F89" s="30">
        <f>IF(AND(F86="DEDANS",F87=0),(G16-$BU$5)*2.33/30,0)</f>
        <v>2.33</v>
      </c>
      <c r="G89" s="30"/>
      <c r="H89" s="30"/>
      <c r="I89" s="30"/>
      <c r="J89" s="30"/>
      <c r="K89" s="30"/>
      <c r="L89" s="30">
        <f>IF(AND(L86="DEDANS",L87=0),(M16-$BU$5)*2.33/31,0)</f>
        <v>0</v>
      </c>
      <c r="M89" s="30"/>
      <c r="N89" s="30"/>
      <c r="O89" s="30"/>
      <c r="P89" s="30"/>
      <c r="Q89" s="30"/>
      <c r="R89" s="30">
        <f>IF(AND(R86="DEDANS",R87=0),(S16-$BU$5)*2.33/30,0)</f>
        <v>0</v>
      </c>
      <c r="S89" s="30"/>
      <c r="T89" s="30"/>
      <c r="U89" s="30"/>
      <c r="V89" s="30"/>
      <c r="W89" s="30"/>
      <c r="X89" s="30">
        <f>IF(AND(X86="DEDANS",X87=0),(Y16-$BU$5)*2.33/31,0)</f>
        <v>0</v>
      </c>
      <c r="Y89" s="30"/>
      <c r="Z89" s="30"/>
      <c r="AA89" s="30"/>
      <c r="AB89" s="30"/>
      <c r="AC89" s="30"/>
      <c r="AD89" s="30">
        <f>IF(AND(AD86="DEDANS",AD87=0),(AE16-$BU$5)*2.33/31,0)</f>
        <v>0</v>
      </c>
      <c r="AE89" s="30"/>
      <c r="AF89" s="30"/>
      <c r="AG89" s="30"/>
      <c r="AH89" s="30"/>
      <c r="AI89" s="30"/>
      <c r="AJ89" s="30">
        <f>IF(AND(AJ86="DEDANS",AJ87=0),(AK16-$BU$5)*2.33/30,0)</f>
        <v>0</v>
      </c>
      <c r="AK89" s="30"/>
      <c r="AL89" s="30"/>
      <c r="AM89" s="30"/>
      <c r="AN89" s="30"/>
      <c r="AO89" s="30"/>
      <c r="AP89" s="30">
        <f>IF(AND(AP86="DEDANS",AP87=0),(AQ16-$BU$5)*2.33/31,0)</f>
        <v>0</v>
      </c>
      <c r="AQ89" s="30"/>
      <c r="AR89" s="30"/>
      <c r="AS89" s="30"/>
      <c r="AT89" s="30"/>
      <c r="AU89" s="30"/>
      <c r="AV89" s="30">
        <f>IF(AND(AV86="DEDANS",AV87=0),(AW16-$BU$5)*2.33/30,0)</f>
        <v>0</v>
      </c>
      <c r="AW89" s="30"/>
      <c r="AX89" s="30"/>
      <c r="AY89" s="30"/>
      <c r="AZ89" s="30"/>
      <c r="BA89" s="30"/>
      <c r="BB89" s="30">
        <f>IF(AND(BB86="DEDANS",BB87=0),(BC16-$BU$5)*2.33/31,0)</f>
        <v>0</v>
      </c>
      <c r="BC89" s="30"/>
      <c r="BD89" s="30"/>
      <c r="BE89" s="30"/>
      <c r="BF89" s="30"/>
      <c r="BG89" s="30"/>
      <c r="BH89" s="30">
        <f>IF(AND(BH86="DEDANS",BH87=0),(BI16-$BU$5)*2.33/30,0)</f>
        <v>0</v>
      </c>
      <c r="BI89" s="30"/>
      <c r="BJ89" s="30"/>
      <c r="BK89" s="30"/>
      <c r="BL89" s="30"/>
      <c r="BM89" s="30"/>
      <c r="BN89" s="30">
        <f>IF(AND(BN86="DEDANS",BN87=0),(BO16-$BU$5)*2.33/31,0)</f>
        <v>0</v>
      </c>
      <c r="BO89" s="30"/>
      <c r="BP89" s="30"/>
      <c r="BQ89" s="30"/>
      <c r="BR89" s="30"/>
      <c r="BS89" s="30"/>
      <c r="BT89" s="30">
        <f>IF(AND(BT86="DEDANS",BT87=0),(BU16-$BU$5)*2.33/31,0)</f>
        <v>0</v>
      </c>
      <c r="BU89" s="30"/>
      <c r="BV89" s="30"/>
      <c r="BW89" s="30"/>
      <c r="BX89" s="30"/>
      <c r="BY89" s="30"/>
      <c r="BZ89" s="30">
        <f>IF(AND(BZ86="DEDANS",BZ87=0),(CA15-$BU$5)*2.33/30,0)</f>
        <v>0</v>
      </c>
      <c r="CA89" s="30"/>
      <c r="CB89" s="30"/>
      <c r="CC89" s="30">
        <f t="shared" si="40"/>
        <v>2.33</v>
      </c>
      <c r="CD89" s="30"/>
      <c r="CE89" s="65"/>
      <c r="CJ89" s="47"/>
    </row>
    <row r="90" spans="1:88" s="42" customFormat="1" x14ac:dyDescent="0.2">
      <c r="A90" s="30" t="s">
        <v>18</v>
      </c>
      <c r="B90" s="30"/>
      <c r="C90" s="30"/>
      <c r="D90" s="30"/>
      <c r="E90" s="30"/>
      <c r="F90" s="30">
        <f>IF(AND(F86=0,F87="DEDANS"),($BU$7-A16)*2.33/30,0)</f>
        <v>0</v>
      </c>
      <c r="G90" s="30"/>
      <c r="H90" s="30"/>
      <c r="I90" s="30"/>
      <c r="J90" s="30"/>
      <c r="K90" s="30"/>
      <c r="L90" s="30">
        <f>IF(AND(L86=0,L87="DEDANS"),($BU$7-G16)*2.33/31,0)</f>
        <v>0</v>
      </c>
      <c r="M90" s="30"/>
      <c r="N90" s="30"/>
      <c r="O90" s="30"/>
      <c r="P90" s="30"/>
      <c r="Q90" s="30"/>
      <c r="R90" s="30">
        <f>IF(AND(R86=0,R87="DEDANS"),($BU$7-M16)*2.33/30,0)</f>
        <v>0</v>
      </c>
      <c r="S90" s="30"/>
      <c r="T90" s="30"/>
      <c r="U90" s="30"/>
      <c r="V90" s="30"/>
      <c r="W90" s="30"/>
      <c r="X90" s="30">
        <f>IF(AND(X86=0,X87="DEDANS"),($BU$7-S16)*2.33/31,0)</f>
        <v>0</v>
      </c>
      <c r="Y90" s="30"/>
      <c r="Z90" s="30"/>
      <c r="AA90" s="30"/>
      <c r="AB90" s="30"/>
      <c r="AC90" s="30"/>
      <c r="AD90" s="30">
        <f>IF(AND(AD86=0,AD87="DEDANS"),($BU$7-Y16)*2.33/31,0)</f>
        <v>0</v>
      </c>
      <c r="AE90" s="30"/>
      <c r="AF90" s="30"/>
      <c r="AG90" s="30"/>
      <c r="AH90" s="30"/>
      <c r="AI90" s="30"/>
      <c r="AJ90" s="30">
        <f>IF(AND(AJ86=0,AJ87="DEDANS"),($BU$7-AE16)*2.33/30,0)</f>
        <v>0</v>
      </c>
      <c r="AK90" s="30"/>
      <c r="AL90" s="30"/>
      <c r="AM90" s="30"/>
      <c r="AN90" s="30"/>
      <c r="AO90" s="30"/>
      <c r="AP90" s="30">
        <f>IF(AND(AP86=0,AP87="DEDANS"),($BU$7-AK16)*2.33/31,0)</f>
        <v>0</v>
      </c>
      <c r="AQ90" s="30"/>
      <c r="AR90" s="30"/>
      <c r="AS90" s="30"/>
      <c r="AT90" s="30"/>
      <c r="AU90" s="30"/>
      <c r="AV90" s="30">
        <f>IF(AND(AV86=0,AV87="DEDANS"),($BU$7-AQ16)*2.33/30,0)</f>
        <v>0</v>
      </c>
      <c r="AW90" s="30"/>
      <c r="AX90" s="30"/>
      <c r="AY90" s="30"/>
      <c r="AZ90" s="30"/>
      <c r="BA90" s="30"/>
      <c r="BB90" s="30">
        <f>IF(AND(BB86=0,BB87="DEDANS"),($BU$7-AW16)*2.33/31,0)</f>
        <v>0</v>
      </c>
      <c r="BC90" s="30"/>
      <c r="BD90" s="30"/>
      <c r="BE90" s="30"/>
      <c r="BF90" s="30"/>
      <c r="BG90" s="30"/>
      <c r="BH90" s="30">
        <f>IF(AND(BH86=0,BH87="DEDANS"),($BU$7-BC16)*2.33/30,0)</f>
        <v>0</v>
      </c>
      <c r="BI90" s="30"/>
      <c r="BJ90" s="30"/>
      <c r="BK90" s="30"/>
      <c r="BL90" s="30"/>
      <c r="BM90" s="30"/>
      <c r="BN90" s="30">
        <f>IF(AND(BN86=0,BN87="DEDANS"),($BU$7-BI16)*2.33/31,0)</f>
        <v>0</v>
      </c>
      <c r="BO90" s="30"/>
      <c r="BP90" s="30"/>
      <c r="BQ90" s="30"/>
      <c r="BR90" s="30"/>
      <c r="BS90" s="30"/>
      <c r="BT90" s="30">
        <f>IF(AND(BT86=0,BT87="DEDANS"),($BU$7-BO16)*2.33/31,0)</f>
        <v>2.2548387096774194</v>
      </c>
      <c r="BU90" s="30"/>
      <c r="BV90" s="30"/>
      <c r="BW90" s="30"/>
      <c r="BX90" s="30"/>
      <c r="BY90" s="30"/>
      <c r="BZ90" s="30">
        <f>IF(AND(BZ86=0,BZ87="DEDANS"),($BU$7-BU16)*2.33/30,0)</f>
        <v>0</v>
      </c>
      <c r="CA90" s="30"/>
      <c r="CB90" s="30"/>
      <c r="CC90" s="30">
        <f t="shared" si="40"/>
        <v>2.2548387096774194</v>
      </c>
      <c r="CD90" s="30"/>
      <c r="CE90" s="65"/>
      <c r="CJ90" s="47"/>
    </row>
    <row r="91" spans="1:88" s="42" customFormat="1" x14ac:dyDescent="0.2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3"/>
      <c r="T91" s="33"/>
      <c r="U91" s="33"/>
      <c r="V91" s="33"/>
      <c r="W91" s="33"/>
      <c r="X91" s="33"/>
      <c r="Y91" s="33"/>
      <c r="Z91" s="33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>
        <f>SUM(F91:BZ91)</f>
        <v>0</v>
      </c>
      <c r="CD91" s="30"/>
      <c r="CE91" s="65"/>
      <c r="CJ91" s="47"/>
    </row>
    <row r="92" spans="1:88" s="42" customFormat="1" x14ac:dyDescent="0.2">
      <c r="A92" s="30"/>
      <c r="B92" s="30"/>
      <c r="C92" s="30"/>
      <c r="D92" s="30"/>
      <c r="E92" s="30"/>
      <c r="F92" s="30"/>
      <c r="G92" s="30"/>
      <c r="H92" s="30"/>
      <c r="I92" s="30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>
        <f>ROUNDUP(SUM(CC84:CC91),0)</f>
        <v>28</v>
      </c>
      <c r="CD92" s="30"/>
      <c r="CE92" s="65"/>
      <c r="CJ92" s="47"/>
    </row>
    <row r="93" spans="1:88" s="42" customFormat="1" x14ac:dyDescent="0.2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65"/>
      <c r="CJ93" s="47"/>
    </row>
    <row r="94" spans="1:88" s="42" customFormat="1" x14ac:dyDescent="0.2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65"/>
      <c r="CJ94" s="47"/>
    </row>
    <row r="95" spans="1:88" s="42" customFormat="1" x14ac:dyDescent="0.2">
      <c r="CE95" s="65"/>
      <c r="CJ95" s="47"/>
    </row>
    <row r="96" spans="1:88" s="42" customFormat="1" x14ac:dyDescent="0.2">
      <c r="CE96" s="65"/>
      <c r="CJ96" s="47"/>
    </row>
    <row r="97" spans="83:115" s="42" customFormat="1" x14ac:dyDescent="0.2">
      <c r="CE97" s="65"/>
      <c r="CJ97" s="47"/>
    </row>
    <row r="98" spans="83:115" s="42" customFormat="1" x14ac:dyDescent="0.2">
      <c r="CE98" s="65"/>
      <c r="CJ98" s="47"/>
    </row>
    <row r="99" spans="83:115" s="42" customFormat="1" x14ac:dyDescent="0.2">
      <c r="CE99" s="65"/>
      <c r="CJ99" s="47"/>
    </row>
    <row r="100" spans="83:115" s="42" customFormat="1" x14ac:dyDescent="0.2">
      <c r="CE100" s="65"/>
      <c r="CJ100" s="47"/>
    </row>
    <row r="101" spans="83:115" s="42" customFormat="1" x14ac:dyDescent="0.2">
      <c r="CE101" s="65"/>
      <c r="CJ101" s="47"/>
    </row>
    <row r="102" spans="83:115" s="42" customFormat="1" x14ac:dyDescent="0.2">
      <c r="CE102" s="65"/>
      <c r="CJ102" s="47"/>
    </row>
    <row r="103" spans="83:115" s="42" customFormat="1" x14ac:dyDescent="0.2">
      <c r="CE103" s="65"/>
      <c r="CJ103" s="47"/>
    </row>
    <row r="104" spans="83:115" s="42" customFormat="1" x14ac:dyDescent="0.2">
      <c r="CE104" s="65"/>
      <c r="CJ104" s="47"/>
    </row>
    <row r="105" spans="83:115" s="42" customFormat="1" x14ac:dyDescent="0.2">
      <c r="CE105" s="65"/>
      <c r="CJ105" s="47"/>
    </row>
    <row r="106" spans="83:115" s="42" customFormat="1" x14ac:dyDescent="0.2">
      <c r="CE106" s="65"/>
      <c r="CJ106" s="47"/>
    </row>
    <row r="107" spans="83:115" s="42" customFormat="1" x14ac:dyDescent="0.2">
      <c r="CE107" s="65"/>
      <c r="CJ107" s="47"/>
    </row>
    <row r="108" spans="83:115" s="42" customFormat="1" x14ac:dyDescent="0.2">
      <c r="CE108" s="65"/>
      <c r="CJ108" s="47"/>
    </row>
    <row r="109" spans="83:115" s="42" customFormat="1" x14ac:dyDescent="0.2">
      <c r="CE109" s="65"/>
      <c r="CJ109" s="47"/>
    </row>
    <row r="110" spans="83:115" s="30" customFormat="1" x14ac:dyDescent="0.2">
      <c r="CE110" s="31"/>
      <c r="CH110" s="1"/>
      <c r="CJ110" s="32"/>
      <c r="CT110" s="42"/>
      <c r="CU110" s="42"/>
      <c r="CV110" s="42"/>
      <c r="CW110" s="42"/>
      <c r="CX110" s="42"/>
      <c r="CY110" s="42"/>
      <c r="CZ110" s="42"/>
      <c r="DA110" s="42"/>
      <c r="DB110" s="42"/>
      <c r="DC110" s="42"/>
      <c r="DD110" s="42"/>
      <c r="DE110" s="42"/>
      <c r="DF110" s="1"/>
      <c r="DG110" s="1"/>
      <c r="DH110" s="1"/>
      <c r="DI110" s="1"/>
      <c r="DJ110" s="1"/>
      <c r="DK110" s="1"/>
    </row>
    <row r="111" spans="83:115" s="30" customFormat="1" x14ac:dyDescent="0.2">
      <c r="CE111" s="31"/>
      <c r="CH111" s="1"/>
      <c r="CJ111" s="32"/>
      <c r="CT111" s="42"/>
      <c r="CU111" s="42"/>
      <c r="CV111" s="42"/>
      <c r="CW111" s="42"/>
      <c r="CX111" s="42"/>
      <c r="CY111" s="42"/>
      <c r="CZ111" s="42"/>
      <c r="DA111" s="42"/>
      <c r="DB111" s="42"/>
      <c r="DC111" s="42"/>
      <c r="DD111" s="42"/>
      <c r="DE111" s="42"/>
      <c r="DF111" s="1"/>
      <c r="DG111" s="1"/>
      <c r="DH111" s="1"/>
      <c r="DI111" s="1"/>
      <c r="DJ111" s="1"/>
      <c r="DK111" s="1"/>
    </row>
    <row r="112" spans="83:115" s="30" customFormat="1" x14ac:dyDescent="0.2">
      <c r="CE112" s="31"/>
      <c r="CH112" s="1"/>
      <c r="CJ112" s="32"/>
      <c r="CT112" s="42"/>
      <c r="CU112" s="42"/>
      <c r="CV112" s="42"/>
      <c r="CW112" s="42"/>
      <c r="CX112" s="42"/>
      <c r="CY112" s="42"/>
      <c r="CZ112" s="42"/>
      <c r="DA112" s="42"/>
      <c r="DB112" s="42"/>
      <c r="DC112" s="42"/>
      <c r="DD112" s="42"/>
      <c r="DE112" s="42"/>
      <c r="DF112" s="1"/>
      <c r="DG112" s="1"/>
      <c r="DH112" s="1"/>
      <c r="DI112" s="1"/>
      <c r="DJ112" s="1"/>
      <c r="DK112" s="1"/>
    </row>
    <row r="113" spans="83:115" s="30" customFormat="1" x14ac:dyDescent="0.2">
      <c r="CE113" s="31"/>
      <c r="CH113" s="1"/>
      <c r="CJ113" s="32"/>
      <c r="CT113" s="42"/>
      <c r="CU113" s="42"/>
      <c r="CV113" s="42"/>
      <c r="CW113" s="42"/>
      <c r="CX113" s="42"/>
      <c r="CY113" s="42"/>
      <c r="CZ113" s="42"/>
      <c r="DA113" s="42"/>
      <c r="DB113" s="42"/>
      <c r="DC113" s="42"/>
      <c r="DD113" s="42"/>
      <c r="DE113" s="42"/>
      <c r="DF113" s="1"/>
      <c r="DG113" s="1"/>
      <c r="DH113" s="1"/>
      <c r="DI113" s="1"/>
      <c r="DJ113" s="1"/>
      <c r="DK113" s="1"/>
    </row>
    <row r="114" spans="83:115" s="30" customFormat="1" x14ac:dyDescent="0.2">
      <c r="CE114" s="31"/>
      <c r="CH114" s="1"/>
      <c r="CJ114" s="32"/>
      <c r="CT114" s="42"/>
      <c r="CU114" s="42"/>
      <c r="CV114" s="42"/>
      <c r="CW114" s="42"/>
      <c r="CX114" s="42"/>
      <c r="CY114" s="42"/>
      <c r="CZ114" s="42"/>
      <c r="DA114" s="42"/>
      <c r="DB114" s="42"/>
      <c r="DC114" s="42"/>
      <c r="DD114" s="42"/>
      <c r="DE114" s="42"/>
      <c r="DF114" s="1"/>
      <c r="DG114" s="1"/>
      <c r="DH114" s="1"/>
      <c r="DI114" s="1"/>
      <c r="DJ114" s="1"/>
      <c r="DK114" s="1"/>
    </row>
    <row r="115" spans="83:115" s="30" customFormat="1" x14ac:dyDescent="0.2">
      <c r="CE115" s="31"/>
      <c r="CH115" s="1"/>
      <c r="CJ115" s="32"/>
      <c r="CT115" s="42"/>
      <c r="CU115" s="42"/>
      <c r="CV115" s="42"/>
      <c r="CW115" s="42"/>
      <c r="CX115" s="42"/>
      <c r="CY115" s="42"/>
      <c r="CZ115" s="42"/>
      <c r="DA115" s="42"/>
      <c r="DB115" s="42"/>
      <c r="DC115" s="42"/>
      <c r="DD115" s="42"/>
      <c r="DE115" s="42"/>
      <c r="DF115" s="1"/>
      <c r="DG115" s="1"/>
      <c r="DH115" s="1"/>
      <c r="DI115" s="1"/>
      <c r="DJ115" s="1"/>
      <c r="DK115" s="1"/>
    </row>
    <row r="116" spans="83:115" s="30" customFormat="1" x14ac:dyDescent="0.2">
      <c r="CE116" s="31"/>
      <c r="CH116" s="1"/>
      <c r="CJ116" s="32"/>
      <c r="CT116" s="42"/>
      <c r="CU116" s="42"/>
      <c r="CV116" s="42"/>
      <c r="CW116" s="42"/>
      <c r="CX116" s="42"/>
      <c r="CY116" s="42"/>
      <c r="CZ116" s="42"/>
      <c r="DA116" s="42"/>
      <c r="DB116" s="42"/>
      <c r="DC116" s="42"/>
      <c r="DD116" s="42"/>
      <c r="DE116" s="42"/>
      <c r="DF116" s="1"/>
      <c r="DG116" s="1"/>
      <c r="DH116" s="1"/>
      <c r="DI116" s="1"/>
      <c r="DJ116" s="1"/>
      <c r="DK116" s="1"/>
    </row>
    <row r="117" spans="83:115" s="30" customFormat="1" x14ac:dyDescent="0.2">
      <c r="CE117" s="31"/>
      <c r="CH117" s="1"/>
      <c r="CJ117" s="32"/>
      <c r="CT117" s="42"/>
      <c r="CU117" s="42"/>
      <c r="CV117" s="42"/>
      <c r="CW117" s="42"/>
      <c r="CX117" s="42"/>
      <c r="CY117" s="42"/>
      <c r="CZ117" s="42"/>
      <c r="DA117" s="42"/>
      <c r="DB117" s="42"/>
      <c r="DC117" s="42"/>
      <c r="DD117" s="42"/>
      <c r="DE117" s="42"/>
      <c r="DF117" s="1"/>
      <c r="DG117" s="1"/>
      <c r="DH117" s="1"/>
      <c r="DI117" s="1"/>
      <c r="DJ117" s="1"/>
      <c r="DK117" s="1"/>
    </row>
    <row r="118" spans="83:115" s="30" customFormat="1" x14ac:dyDescent="0.2">
      <c r="CE118" s="31"/>
      <c r="CH118" s="1"/>
      <c r="CJ118" s="32"/>
      <c r="CT118" s="42"/>
      <c r="CU118" s="42"/>
      <c r="CV118" s="42"/>
      <c r="CW118" s="42"/>
      <c r="CX118" s="42"/>
      <c r="CY118" s="42"/>
      <c r="CZ118" s="42"/>
      <c r="DA118" s="42"/>
      <c r="DB118" s="42"/>
      <c r="DC118" s="42"/>
      <c r="DD118" s="42"/>
      <c r="DE118" s="42"/>
      <c r="DF118" s="1"/>
      <c r="DG118" s="1"/>
      <c r="DH118" s="1"/>
      <c r="DI118" s="1"/>
      <c r="DJ118" s="1"/>
      <c r="DK118" s="1"/>
    </row>
    <row r="119" spans="83:115" s="30" customFormat="1" x14ac:dyDescent="0.2">
      <c r="CE119" s="31"/>
      <c r="CH119" s="1"/>
      <c r="CJ119" s="32"/>
      <c r="CT119" s="42"/>
      <c r="CU119" s="42"/>
      <c r="CV119" s="42"/>
      <c r="CW119" s="42"/>
      <c r="CX119" s="42"/>
      <c r="CY119" s="42"/>
      <c r="CZ119" s="42"/>
      <c r="DA119" s="42"/>
      <c r="DB119" s="42"/>
      <c r="DC119" s="42"/>
      <c r="DD119" s="42"/>
      <c r="DE119" s="42"/>
      <c r="DF119" s="1"/>
      <c r="DG119" s="1"/>
      <c r="DH119" s="1"/>
      <c r="DI119" s="1"/>
      <c r="DJ119" s="1"/>
      <c r="DK119" s="1"/>
    </row>
    <row r="120" spans="83:115" s="30" customFormat="1" x14ac:dyDescent="0.2">
      <c r="CE120" s="31"/>
      <c r="CH120" s="1"/>
      <c r="CJ120" s="32"/>
      <c r="CT120" s="42"/>
      <c r="CU120" s="42"/>
      <c r="CV120" s="42"/>
      <c r="CW120" s="42"/>
      <c r="CX120" s="42"/>
      <c r="CY120" s="42"/>
      <c r="CZ120" s="42"/>
      <c r="DA120" s="42"/>
      <c r="DB120" s="42"/>
      <c r="DC120" s="42"/>
      <c r="DD120" s="42"/>
      <c r="DE120" s="42"/>
      <c r="DF120" s="1"/>
      <c r="DG120" s="1"/>
      <c r="DH120" s="1"/>
      <c r="DI120" s="1"/>
      <c r="DJ120" s="1"/>
      <c r="DK120" s="1"/>
    </row>
    <row r="121" spans="83:115" s="30" customFormat="1" x14ac:dyDescent="0.2">
      <c r="CE121" s="31"/>
      <c r="CH121" s="1"/>
      <c r="CJ121" s="32"/>
      <c r="CT121" s="42"/>
      <c r="CU121" s="42"/>
      <c r="CV121" s="42"/>
      <c r="CW121" s="42"/>
      <c r="CX121" s="42"/>
      <c r="CY121" s="42"/>
      <c r="CZ121" s="42"/>
      <c r="DA121" s="42"/>
      <c r="DB121" s="42"/>
      <c r="DC121" s="42"/>
      <c r="DD121" s="42"/>
      <c r="DE121" s="42"/>
      <c r="DF121" s="1"/>
      <c r="DG121" s="1"/>
      <c r="DH121" s="1"/>
      <c r="DI121" s="1"/>
      <c r="DJ121" s="1"/>
      <c r="DK121" s="1"/>
    </row>
    <row r="122" spans="83:115" s="30" customFormat="1" x14ac:dyDescent="0.2">
      <c r="CE122" s="31"/>
      <c r="CH122" s="1"/>
      <c r="CJ122" s="32"/>
      <c r="CT122" s="42"/>
      <c r="CU122" s="42"/>
      <c r="CV122" s="42"/>
      <c r="CW122" s="42"/>
      <c r="CX122" s="42"/>
      <c r="CY122" s="42"/>
      <c r="CZ122" s="42"/>
      <c r="DA122" s="42"/>
      <c r="DB122" s="42"/>
      <c r="DC122" s="42"/>
      <c r="DD122" s="42"/>
      <c r="DE122" s="42"/>
      <c r="DF122" s="1"/>
      <c r="DG122" s="1"/>
      <c r="DH122" s="1"/>
      <c r="DI122" s="1"/>
      <c r="DJ122" s="1"/>
      <c r="DK122" s="1"/>
    </row>
    <row r="123" spans="83:115" s="30" customFormat="1" x14ac:dyDescent="0.2">
      <c r="CE123" s="31"/>
      <c r="CH123" s="1"/>
      <c r="CJ123" s="32"/>
      <c r="CT123" s="42"/>
      <c r="CU123" s="42"/>
      <c r="CV123" s="42"/>
      <c r="CW123" s="42"/>
      <c r="CX123" s="42"/>
      <c r="CY123" s="42"/>
      <c r="CZ123" s="42"/>
      <c r="DA123" s="42"/>
      <c r="DB123" s="42"/>
      <c r="DC123" s="42"/>
      <c r="DD123" s="42"/>
      <c r="DE123" s="42"/>
      <c r="DF123" s="1"/>
      <c r="DG123" s="1"/>
      <c r="DH123" s="1"/>
      <c r="DI123" s="1"/>
      <c r="DJ123" s="1"/>
      <c r="DK123" s="1"/>
    </row>
    <row r="124" spans="83:115" s="30" customFormat="1" x14ac:dyDescent="0.2">
      <c r="CE124" s="31"/>
      <c r="CH124" s="1"/>
      <c r="CJ124" s="32"/>
      <c r="CT124" s="42"/>
      <c r="CU124" s="42"/>
      <c r="CV124" s="42"/>
      <c r="CW124" s="42"/>
      <c r="CX124" s="42"/>
      <c r="CY124" s="42"/>
      <c r="CZ124" s="42"/>
      <c r="DA124" s="42"/>
      <c r="DB124" s="42"/>
      <c r="DC124" s="42"/>
      <c r="DD124" s="42"/>
      <c r="DE124" s="42"/>
      <c r="DF124" s="1"/>
      <c r="DG124" s="1"/>
      <c r="DH124" s="1"/>
      <c r="DI124" s="1"/>
      <c r="DJ124" s="1"/>
      <c r="DK124" s="1"/>
    </row>
    <row r="125" spans="83:115" s="30" customFormat="1" x14ac:dyDescent="0.2">
      <c r="CE125" s="31"/>
      <c r="CH125" s="1"/>
      <c r="CJ125" s="32"/>
      <c r="CT125" s="42"/>
      <c r="CU125" s="42"/>
      <c r="CV125" s="42"/>
      <c r="CW125" s="42"/>
      <c r="CX125" s="42"/>
      <c r="CY125" s="42"/>
      <c r="CZ125" s="42"/>
      <c r="DA125" s="42"/>
      <c r="DB125" s="42"/>
      <c r="DC125" s="42"/>
      <c r="DD125" s="42"/>
      <c r="DE125" s="42"/>
      <c r="DF125" s="1"/>
      <c r="DG125" s="1"/>
      <c r="DH125" s="1"/>
      <c r="DI125" s="1"/>
      <c r="DJ125" s="1"/>
      <c r="DK125" s="1"/>
    </row>
    <row r="126" spans="83:115" s="30" customFormat="1" x14ac:dyDescent="0.2">
      <c r="CE126" s="31"/>
      <c r="CH126" s="1"/>
      <c r="CJ126" s="32"/>
      <c r="CT126" s="42"/>
      <c r="CU126" s="42"/>
      <c r="CV126" s="42"/>
      <c r="CW126" s="42"/>
      <c r="CX126" s="42"/>
      <c r="CY126" s="42"/>
      <c r="CZ126" s="42"/>
      <c r="DA126" s="42"/>
      <c r="DB126" s="42"/>
      <c r="DC126" s="42"/>
      <c r="DD126" s="42"/>
      <c r="DE126" s="42"/>
      <c r="DF126" s="1"/>
      <c r="DG126" s="1"/>
      <c r="DH126" s="1"/>
      <c r="DI126" s="1"/>
      <c r="DJ126" s="1"/>
      <c r="DK126" s="1"/>
    </row>
    <row r="127" spans="83:115" s="30" customFormat="1" x14ac:dyDescent="0.2">
      <c r="CE127" s="31"/>
      <c r="CH127" s="1"/>
      <c r="CJ127" s="32"/>
      <c r="CT127" s="42"/>
      <c r="CU127" s="42"/>
      <c r="CV127" s="42"/>
      <c r="CW127" s="42"/>
      <c r="CX127" s="42"/>
      <c r="CY127" s="42"/>
      <c r="CZ127" s="42"/>
      <c r="DA127" s="42"/>
      <c r="DB127" s="42"/>
      <c r="DC127" s="42"/>
      <c r="DD127" s="42"/>
      <c r="DE127" s="42"/>
      <c r="DF127" s="1"/>
      <c r="DG127" s="1"/>
      <c r="DH127" s="1"/>
      <c r="DI127" s="1"/>
      <c r="DJ127" s="1"/>
      <c r="DK127" s="1"/>
    </row>
    <row r="128" spans="83:115" s="30" customFormat="1" x14ac:dyDescent="0.2">
      <c r="CE128" s="31"/>
      <c r="CH128" s="1"/>
      <c r="CJ128" s="32"/>
      <c r="CT128" s="42"/>
      <c r="CU128" s="42"/>
      <c r="CV128" s="42"/>
      <c r="CW128" s="42"/>
      <c r="CX128" s="42"/>
      <c r="CY128" s="42"/>
      <c r="CZ128" s="42"/>
      <c r="DA128" s="42"/>
      <c r="DB128" s="42"/>
      <c r="DC128" s="42"/>
      <c r="DD128" s="42"/>
      <c r="DE128" s="42"/>
      <c r="DF128" s="1"/>
      <c r="DG128" s="1"/>
      <c r="DH128" s="1"/>
      <c r="DI128" s="1"/>
      <c r="DJ128" s="1"/>
      <c r="DK128" s="1"/>
    </row>
    <row r="129" spans="83:115" s="30" customFormat="1" x14ac:dyDescent="0.2">
      <c r="CE129" s="31"/>
      <c r="CH129" s="1"/>
      <c r="CJ129" s="32"/>
      <c r="CT129" s="42"/>
      <c r="CU129" s="42"/>
      <c r="CV129" s="42"/>
      <c r="CW129" s="42"/>
      <c r="CX129" s="42"/>
      <c r="CY129" s="42"/>
      <c r="CZ129" s="42"/>
      <c r="DA129" s="42"/>
      <c r="DB129" s="42"/>
      <c r="DC129" s="42"/>
      <c r="DD129" s="42"/>
      <c r="DE129" s="42"/>
      <c r="DF129" s="1"/>
      <c r="DG129" s="1"/>
      <c r="DH129" s="1"/>
      <c r="DI129" s="1"/>
      <c r="DJ129" s="1"/>
      <c r="DK129" s="1"/>
    </row>
    <row r="130" spans="83:115" s="30" customFormat="1" x14ac:dyDescent="0.2">
      <c r="CE130" s="31"/>
      <c r="CH130" s="1"/>
      <c r="CJ130" s="32"/>
      <c r="CT130" s="42"/>
      <c r="CU130" s="42"/>
      <c r="CV130" s="42"/>
      <c r="CW130" s="42"/>
      <c r="CX130" s="42"/>
      <c r="CY130" s="42"/>
      <c r="CZ130" s="42"/>
      <c r="DA130" s="42"/>
      <c r="DB130" s="42"/>
      <c r="DC130" s="42"/>
      <c r="DD130" s="42"/>
      <c r="DE130" s="42"/>
      <c r="DF130" s="1"/>
      <c r="DG130" s="1"/>
      <c r="DH130" s="1"/>
      <c r="DI130" s="1"/>
      <c r="DJ130" s="1"/>
      <c r="DK130" s="1"/>
    </row>
    <row r="131" spans="83:115" s="30" customFormat="1" x14ac:dyDescent="0.2">
      <c r="CE131" s="31"/>
      <c r="CH131" s="1"/>
      <c r="CJ131" s="32"/>
      <c r="CT131" s="42"/>
      <c r="CU131" s="42"/>
      <c r="CV131" s="42"/>
      <c r="CW131" s="42"/>
      <c r="CX131" s="42"/>
      <c r="CY131" s="42"/>
      <c r="CZ131" s="42"/>
      <c r="DA131" s="42"/>
      <c r="DB131" s="42"/>
      <c r="DC131" s="42"/>
      <c r="DD131" s="42"/>
      <c r="DE131" s="42"/>
      <c r="DF131" s="1"/>
      <c r="DG131" s="1"/>
      <c r="DH131" s="1"/>
      <c r="DI131" s="1"/>
      <c r="DJ131" s="1"/>
      <c r="DK131" s="1"/>
    </row>
    <row r="132" spans="83:115" s="30" customFormat="1" x14ac:dyDescent="0.2">
      <c r="CE132" s="31"/>
      <c r="CH132" s="1"/>
      <c r="CJ132" s="32"/>
      <c r="CT132" s="42"/>
      <c r="CU132" s="42"/>
      <c r="CV132" s="42"/>
      <c r="CW132" s="42"/>
      <c r="CX132" s="42"/>
      <c r="CY132" s="42"/>
      <c r="CZ132" s="42"/>
      <c r="DA132" s="42"/>
      <c r="DB132" s="42"/>
      <c r="DC132" s="42"/>
      <c r="DD132" s="42"/>
      <c r="DE132" s="42"/>
      <c r="DF132" s="1"/>
      <c r="DG132" s="1"/>
      <c r="DH132" s="1"/>
      <c r="DI132" s="1"/>
      <c r="DJ132" s="1"/>
      <c r="DK132" s="1"/>
    </row>
    <row r="133" spans="83:115" s="30" customFormat="1" x14ac:dyDescent="0.2">
      <c r="CE133" s="31"/>
      <c r="CH133" s="1"/>
      <c r="CJ133" s="32"/>
      <c r="CT133" s="42"/>
      <c r="CU133" s="42"/>
      <c r="CV133" s="42"/>
      <c r="CW133" s="42"/>
      <c r="CX133" s="42"/>
      <c r="CY133" s="42"/>
      <c r="CZ133" s="42"/>
      <c r="DA133" s="42"/>
      <c r="DB133" s="42"/>
      <c r="DC133" s="42"/>
      <c r="DD133" s="42"/>
      <c r="DE133" s="42"/>
      <c r="DF133" s="1"/>
      <c r="DG133" s="1"/>
      <c r="DH133" s="1"/>
      <c r="DI133" s="1"/>
      <c r="DJ133" s="1"/>
      <c r="DK133" s="1"/>
    </row>
    <row r="134" spans="83:115" s="30" customFormat="1" x14ac:dyDescent="0.2">
      <c r="CE134" s="31"/>
      <c r="CH134" s="1"/>
      <c r="CJ134" s="32"/>
      <c r="CT134" s="42"/>
      <c r="CU134" s="42"/>
      <c r="CV134" s="42"/>
      <c r="CW134" s="42"/>
      <c r="CX134" s="42"/>
      <c r="CY134" s="42"/>
      <c r="CZ134" s="42"/>
      <c r="DA134" s="42"/>
      <c r="DB134" s="42"/>
      <c r="DC134" s="42"/>
      <c r="DD134" s="42"/>
      <c r="DE134" s="42"/>
      <c r="DF134" s="1"/>
      <c r="DG134" s="1"/>
      <c r="DH134" s="1"/>
      <c r="DI134" s="1"/>
      <c r="DJ134" s="1"/>
      <c r="DK134" s="1"/>
    </row>
    <row r="135" spans="83:115" s="30" customFormat="1" x14ac:dyDescent="0.2">
      <c r="CE135" s="31"/>
      <c r="CH135" s="1"/>
      <c r="CJ135" s="32"/>
      <c r="CT135" s="42"/>
      <c r="CU135" s="42"/>
      <c r="CV135" s="42"/>
      <c r="CW135" s="42"/>
      <c r="CX135" s="42"/>
      <c r="CY135" s="42"/>
      <c r="CZ135" s="42"/>
      <c r="DA135" s="42"/>
      <c r="DB135" s="42"/>
      <c r="DC135" s="42"/>
      <c r="DD135" s="42"/>
      <c r="DE135" s="42"/>
      <c r="DF135" s="1"/>
      <c r="DG135" s="1"/>
      <c r="DH135" s="1"/>
      <c r="DI135" s="1"/>
      <c r="DJ135" s="1"/>
      <c r="DK135" s="1"/>
    </row>
    <row r="136" spans="83:115" s="30" customFormat="1" x14ac:dyDescent="0.2">
      <c r="CE136" s="31"/>
      <c r="CH136" s="1"/>
      <c r="CJ136" s="32"/>
      <c r="CT136" s="42"/>
      <c r="CU136" s="42"/>
      <c r="CV136" s="42"/>
      <c r="CW136" s="42"/>
      <c r="CX136" s="42"/>
      <c r="CY136" s="42"/>
      <c r="CZ136" s="42"/>
      <c r="DA136" s="42"/>
      <c r="DB136" s="42"/>
      <c r="DC136" s="42"/>
      <c r="DD136" s="42"/>
      <c r="DE136" s="42"/>
      <c r="DF136" s="1"/>
      <c r="DG136" s="1"/>
      <c r="DH136" s="1"/>
      <c r="DI136" s="1"/>
      <c r="DJ136" s="1"/>
      <c r="DK136" s="1"/>
    </row>
    <row r="137" spans="83:115" s="30" customFormat="1" x14ac:dyDescent="0.2">
      <c r="CE137" s="31"/>
      <c r="CH137" s="1"/>
      <c r="CJ137" s="32"/>
      <c r="CT137" s="42"/>
      <c r="CU137" s="42"/>
      <c r="CV137" s="42"/>
      <c r="CW137" s="42"/>
      <c r="CX137" s="42"/>
      <c r="CY137" s="42"/>
      <c r="CZ137" s="42"/>
      <c r="DA137" s="42"/>
      <c r="DB137" s="42"/>
      <c r="DC137" s="42"/>
      <c r="DD137" s="42"/>
      <c r="DE137" s="42"/>
      <c r="DF137" s="1"/>
      <c r="DG137" s="1"/>
      <c r="DH137" s="1"/>
      <c r="DI137" s="1"/>
      <c r="DJ137" s="1"/>
      <c r="DK137" s="1"/>
    </row>
    <row r="138" spans="83:115" s="30" customFormat="1" x14ac:dyDescent="0.2">
      <c r="CE138" s="31"/>
      <c r="CH138" s="1"/>
      <c r="CJ138" s="32"/>
      <c r="CT138" s="42"/>
      <c r="CU138" s="42"/>
      <c r="CV138" s="42"/>
      <c r="CW138" s="42"/>
      <c r="CX138" s="42"/>
      <c r="CY138" s="42"/>
      <c r="CZ138" s="42"/>
      <c r="DA138" s="42"/>
      <c r="DB138" s="42"/>
      <c r="DC138" s="42"/>
      <c r="DD138" s="42"/>
      <c r="DE138" s="42"/>
      <c r="DF138" s="1"/>
      <c r="DG138" s="1"/>
      <c r="DH138" s="1"/>
      <c r="DI138" s="1"/>
      <c r="DJ138" s="1"/>
      <c r="DK138" s="1"/>
    </row>
    <row r="139" spans="83:115" s="30" customFormat="1" x14ac:dyDescent="0.2">
      <c r="CE139" s="31"/>
      <c r="CH139" s="1"/>
      <c r="CJ139" s="32"/>
      <c r="CT139" s="42"/>
      <c r="CU139" s="42"/>
      <c r="CV139" s="42"/>
      <c r="CW139" s="42"/>
      <c r="CX139" s="42"/>
      <c r="CY139" s="42"/>
      <c r="CZ139" s="42"/>
      <c r="DA139" s="42"/>
      <c r="DB139" s="42"/>
      <c r="DC139" s="42"/>
      <c r="DD139" s="42"/>
      <c r="DE139" s="42"/>
      <c r="DF139" s="1"/>
      <c r="DG139" s="1"/>
      <c r="DH139" s="1"/>
      <c r="DI139" s="1"/>
      <c r="DJ139" s="1"/>
      <c r="DK139" s="1"/>
    </row>
    <row r="140" spans="83:115" s="30" customFormat="1" x14ac:dyDescent="0.2">
      <c r="CE140" s="31"/>
      <c r="CH140" s="1"/>
      <c r="CJ140" s="32"/>
      <c r="CT140" s="42"/>
      <c r="CU140" s="42"/>
      <c r="CV140" s="42"/>
      <c r="CW140" s="42"/>
      <c r="CX140" s="42"/>
      <c r="CY140" s="42"/>
      <c r="CZ140" s="42"/>
      <c r="DA140" s="42"/>
      <c r="DB140" s="42"/>
      <c r="DC140" s="42"/>
      <c r="DD140" s="42"/>
      <c r="DE140" s="42"/>
      <c r="DF140" s="1"/>
      <c r="DG140" s="1"/>
      <c r="DH140" s="1"/>
      <c r="DI140" s="1"/>
      <c r="DJ140" s="1"/>
      <c r="DK140" s="1"/>
    </row>
    <row r="141" spans="83:115" s="30" customFormat="1" x14ac:dyDescent="0.2">
      <c r="CE141" s="31"/>
      <c r="CH141" s="1"/>
      <c r="CJ141" s="32"/>
      <c r="CT141" s="42"/>
      <c r="CU141" s="42"/>
      <c r="CV141" s="42"/>
      <c r="CW141" s="42"/>
      <c r="CX141" s="42"/>
      <c r="CY141" s="42"/>
      <c r="CZ141" s="42"/>
      <c r="DA141" s="42"/>
      <c r="DB141" s="42"/>
      <c r="DC141" s="42"/>
      <c r="DD141" s="42"/>
      <c r="DE141" s="42"/>
      <c r="DF141" s="1"/>
      <c r="DG141" s="1"/>
      <c r="DH141" s="1"/>
      <c r="DI141" s="1"/>
      <c r="DJ141" s="1"/>
      <c r="DK141" s="1"/>
    </row>
    <row r="142" spans="83:115" s="30" customFormat="1" x14ac:dyDescent="0.2">
      <c r="CE142" s="31"/>
      <c r="CH142" s="1"/>
      <c r="CJ142" s="32"/>
      <c r="CT142" s="42"/>
      <c r="CU142" s="42"/>
      <c r="CV142" s="42"/>
      <c r="CW142" s="42"/>
      <c r="CX142" s="42"/>
      <c r="CY142" s="42"/>
      <c r="CZ142" s="42"/>
      <c r="DA142" s="42"/>
      <c r="DB142" s="42"/>
      <c r="DC142" s="42"/>
      <c r="DD142" s="42"/>
      <c r="DE142" s="42"/>
      <c r="DF142" s="1"/>
      <c r="DG142" s="1"/>
      <c r="DH142" s="1"/>
      <c r="DI142" s="1"/>
      <c r="DJ142" s="1"/>
      <c r="DK142" s="1"/>
    </row>
    <row r="143" spans="83:115" s="30" customFormat="1" x14ac:dyDescent="0.2">
      <c r="CE143" s="31"/>
      <c r="CH143" s="1"/>
      <c r="CJ143" s="32"/>
      <c r="CT143" s="42"/>
      <c r="CU143" s="42"/>
      <c r="CV143" s="42"/>
      <c r="CW143" s="42"/>
      <c r="CX143" s="42"/>
      <c r="CY143" s="42"/>
      <c r="CZ143" s="42"/>
      <c r="DA143" s="42"/>
      <c r="DB143" s="42"/>
      <c r="DC143" s="42"/>
      <c r="DD143" s="42"/>
      <c r="DE143" s="42"/>
      <c r="DF143" s="1"/>
      <c r="DG143" s="1"/>
      <c r="DH143" s="1"/>
      <c r="DI143" s="1"/>
      <c r="DJ143" s="1"/>
      <c r="DK143" s="1"/>
    </row>
    <row r="144" spans="83:115" s="30" customFormat="1" x14ac:dyDescent="0.2">
      <c r="CE144" s="31"/>
      <c r="CH144" s="1"/>
      <c r="CJ144" s="32"/>
      <c r="CT144" s="42"/>
      <c r="CU144" s="42"/>
      <c r="CV144" s="42"/>
      <c r="CW144" s="42"/>
      <c r="CX144" s="42"/>
      <c r="CY144" s="42"/>
      <c r="CZ144" s="42"/>
      <c r="DA144" s="42"/>
      <c r="DB144" s="42"/>
      <c r="DC144" s="42"/>
      <c r="DD144" s="42"/>
      <c r="DE144" s="42"/>
      <c r="DF144" s="1"/>
      <c r="DG144" s="1"/>
      <c r="DH144" s="1"/>
      <c r="DI144" s="1"/>
      <c r="DJ144" s="1"/>
      <c r="DK144" s="1"/>
    </row>
    <row r="145" spans="83:115" s="30" customFormat="1" x14ac:dyDescent="0.2">
      <c r="CE145" s="31"/>
      <c r="CH145" s="1"/>
      <c r="CJ145" s="32"/>
      <c r="CT145" s="42"/>
      <c r="CU145" s="42"/>
      <c r="CV145" s="42"/>
      <c r="CW145" s="42"/>
      <c r="CX145" s="42"/>
      <c r="CY145" s="42"/>
      <c r="CZ145" s="42"/>
      <c r="DA145" s="42"/>
      <c r="DB145" s="42"/>
      <c r="DC145" s="42"/>
      <c r="DD145" s="42"/>
      <c r="DE145" s="42"/>
      <c r="DF145" s="1"/>
      <c r="DG145" s="1"/>
      <c r="DH145" s="1"/>
      <c r="DI145" s="1"/>
      <c r="DJ145" s="1"/>
      <c r="DK145" s="1"/>
    </row>
    <row r="146" spans="83:115" s="30" customFormat="1" x14ac:dyDescent="0.2">
      <c r="CE146" s="31"/>
      <c r="CH146" s="1"/>
      <c r="CJ146" s="32"/>
      <c r="CT146" s="42"/>
      <c r="CU146" s="42"/>
      <c r="CV146" s="42"/>
      <c r="CW146" s="42"/>
      <c r="CX146" s="42"/>
      <c r="CY146" s="42"/>
      <c r="CZ146" s="42"/>
      <c r="DA146" s="42"/>
      <c r="DB146" s="42"/>
      <c r="DC146" s="42"/>
      <c r="DD146" s="42"/>
      <c r="DE146" s="42"/>
      <c r="DF146" s="1"/>
      <c r="DG146" s="1"/>
      <c r="DH146" s="1"/>
      <c r="DI146" s="1"/>
      <c r="DJ146" s="1"/>
      <c r="DK146" s="1"/>
    </row>
    <row r="147" spans="83:115" s="30" customFormat="1" x14ac:dyDescent="0.2">
      <c r="CE147" s="31"/>
      <c r="CH147" s="1"/>
      <c r="CJ147" s="32"/>
      <c r="CT147" s="42"/>
      <c r="CU147" s="42"/>
      <c r="CV147" s="42"/>
      <c r="CW147" s="42"/>
      <c r="CX147" s="42"/>
      <c r="CY147" s="42"/>
      <c r="CZ147" s="42"/>
      <c r="DA147" s="42"/>
      <c r="DB147" s="42"/>
      <c r="DC147" s="42"/>
      <c r="DD147" s="42"/>
      <c r="DE147" s="42"/>
      <c r="DF147" s="1"/>
      <c r="DG147" s="1"/>
      <c r="DH147" s="1"/>
      <c r="DI147" s="1"/>
      <c r="DJ147" s="1"/>
      <c r="DK147" s="1"/>
    </row>
    <row r="148" spans="83:115" s="30" customFormat="1" x14ac:dyDescent="0.2">
      <c r="CE148" s="31"/>
      <c r="CH148" s="1"/>
      <c r="CJ148" s="32"/>
      <c r="CT148" s="42"/>
      <c r="CU148" s="42"/>
      <c r="CV148" s="42"/>
      <c r="CW148" s="42"/>
      <c r="CX148" s="42"/>
      <c r="CY148" s="42"/>
      <c r="CZ148" s="42"/>
      <c r="DA148" s="42"/>
      <c r="DB148" s="42"/>
      <c r="DC148" s="42"/>
      <c r="DD148" s="42"/>
      <c r="DE148" s="42"/>
      <c r="DF148" s="1"/>
      <c r="DG148" s="1"/>
      <c r="DH148" s="1"/>
      <c r="DI148" s="1"/>
      <c r="DJ148" s="1"/>
      <c r="DK148" s="1"/>
    </row>
    <row r="149" spans="83:115" s="30" customFormat="1" x14ac:dyDescent="0.2">
      <c r="CE149" s="31"/>
      <c r="CH149" s="1"/>
      <c r="CJ149" s="32"/>
      <c r="CT149" s="42"/>
      <c r="CU149" s="42"/>
      <c r="CV149" s="42"/>
      <c r="CW149" s="42"/>
      <c r="CX149" s="42"/>
      <c r="CY149" s="42"/>
      <c r="CZ149" s="42"/>
      <c r="DA149" s="42"/>
      <c r="DB149" s="42"/>
      <c r="DC149" s="42"/>
      <c r="DD149" s="42"/>
      <c r="DE149" s="42"/>
      <c r="DF149" s="1"/>
      <c r="DG149" s="1"/>
      <c r="DH149" s="1"/>
      <c r="DI149" s="1"/>
      <c r="DJ149" s="1"/>
      <c r="DK149" s="1"/>
    </row>
    <row r="150" spans="83:115" s="30" customFormat="1" x14ac:dyDescent="0.2">
      <c r="CE150" s="31"/>
      <c r="CH150" s="1"/>
      <c r="CJ150" s="32"/>
      <c r="CT150" s="42"/>
      <c r="CU150" s="42"/>
      <c r="CV150" s="42"/>
      <c r="CW150" s="42"/>
      <c r="CX150" s="42"/>
      <c r="CY150" s="42"/>
      <c r="CZ150" s="42"/>
      <c r="DA150" s="42"/>
      <c r="DB150" s="42"/>
      <c r="DC150" s="42"/>
      <c r="DD150" s="42"/>
      <c r="DE150" s="42"/>
      <c r="DF150" s="1"/>
      <c r="DG150" s="1"/>
      <c r="DH150" s="1"/>
      <c r="DI150" s="1"/>
      <c r="DJ150" s="1"/>
      <c r="DK150" s="1"/>
    </row>
    <row r="151" spans="83:115" s="30" customFormat="1" x14ac:dyDescent="0.2">
      <c r="CE151" s="31"/>
      <c r="CH151" s="1"/>
      <c r="CJ151" s="32"/>
      <c r="CT151" s="42"/>
      <c r="CU151" s="42"/>
      <c r="CV151" s="42"/>
      <c r="CW151" s="42"/>
      <c r="CX151" s="42"/>
      <c r="CY151" s="42"/>
      <c r="CZ151" s="42"/>
      <c r="DA151" s="42"/>
      <c r="DB151" s="42"/>
      <c r="DC151" s="42"/>
      <c r="DD151" s="42"/>
      <c r="DE151" s="42"/>
      <c r="DF151" s="1"/>
      <c r="DG151" s="1"/>
      <c r="DH151" s="1"/>
      <c r="DI151" s="1"/>
      <c r="DJ151" s="1"/>
      <c r="DK151" s="1"/>
    </row>
    <row r="152" spans="83:115" s="30" customFormat="1" x14ac:dyDescent="0.2">
      <c r="CE152" s="31"/>
      <c r="CH152" s="1"/>
      <c r="CJ152" s="32"/>
      <c r="CT152" s="42"/>
      <c r="CU152" s="42"/>
      <c r="CV152" s="42"/>
      <c r="CW152" s="42"/>
      <c r="CX152" s="42"/>
      <c r="CY152" s="42"/>
      <c r="CZ152" s="42"/>
      <c r="DA152" s="42"/>
      <c r="DB152" s="42"/>
      <c r="DC152" s="42"/>
      <c r="DD152" s="42"/>
      <c r="DE152" s="42"/>
      <c r="DF152" s="1"/>
      <c r="DG152" s="1"/>
      <c r="DH152" s="1"/>
      <c r="DI152" s="1"/>
      <c r="DJ152" s="1"/>
      <c r="DK152" s="1"/>
    </row>
    <row r="153" spans="83:115" s="30" customFormat="1" x14ac:dyDescent="0.2">
      <c r="CE153" s="31"/>
      <c r="CH153" s="1"/>
      <c r="CJ153" s="32"/>
      <c r="CT153" s="42"/>
      <c r="CU153" s="42"/>
      <c r="CV153" s="42"/>
      <c r="CW153" s="42"/>
      <c r="CX153" s="42"/>
      <c r="CY153" s="42"/>
      <c r="CZ153" s="42"/>
      <c r="DA153" s="42"/>
      <c r="DB153" s="42"/>
      <c r="DC153" s="42"/>
      <c r="DD153" s="42"/>
      <c r="DE153" s="42"/>
      <c r="DF153" s="1"/>
      <c r="DG153" s="1"/>
      <c r="DH153" s="1"/>
      <c r="DI153" s="1"/>
      <c r="DJ153" s="1"/>
      <c r="DK153" s="1"/>
    </row>
    <row r="154" spans="83:115" s="30" customFormat="1" x14ac:dyDescent="0.2">
      <c r="CE154" s="31"/>
      <c r="CH154" s="1"/>
      <c r="CJ154" s="32"/>
      <c r="CT154" s="42"/>
      <c r="CU154" s="42"/>
      <c r="CV154" s="42"/>
      <c r="CW154" s="42"/>
      <c r="CX154" s="42"/>
      <c r="CY154" s="42"/>
      <c r="CZ154" s="42"/>
      <c r="DA154" s="42"/>
      <c r="DB154" s="42"/>
      <c r="DC154" s="42"/>
      <c r="DD154" s="42"/>
      <c r="DE154" s="42"/>
      <c r="DF154" s="1"/>
      <c r="DG154" s="1"/>
      <c r="DH154" s="1"/>
      <c r="DI154" s="1"/>
      <c r="DJ154" s="1"/>
      <c r="DK154" s="1"/>
    </row>
    <row r="155" spans="83:115" s="30" customFormat="1" x14ac:dyDescent="0.2">
      <c r="CE155" s="31"/>
      <c r="CH155" s="1"/>
      <c r="CJ155" s="32"/>
      <c r="CT155" s="42"/>
      <c r="CU155" s="42"/>
      <c r="CV155" s="42"/>
      <c r="CW155" s="42"/>
      <c r="CX155" s="42"/>
      <c r="CY155" s="42"/>
      <c r="CZ155" s="42"/>
      <c r="DA155" s="42"/>
      <c r="DB155" s="42"/>
      <c r="DC155" s="42"/>
      <c r="DD155" s="42"/>
      <c r="DE155" s="42"/>
      <c r="DF155" s="1"/>
      <c r="DG155" s="1"/>
      <c r="DH155" s="1"/>
      <c r="DI155" s="1"/>
      <c r="DJ155" s="1"/>
      <c r="DK155" s="1"/>
    </row>
    <row r="156" spans="83:115" s="30" customFormat="1" x14ac:dyDescent="0.2">
      <c r="CE156" s="31"/>
      <c r="CH156" s="1"/>
      <c r="CJ156" s="32"/>
      <c r="CT156" s="42"/>
      <c r="CU156" s="42"/>
      <c r="CV156" s="42"/>
      <c r="CW156" s="42"/>
      <c r="CX156" s="42"/>
      <c r="CY156" s="42"/>
      <c r="CZ156" s="42"/>
      <c r="DA156" s="42"/>
      <c r="DB156" s="42"/>
      <c r="DC156" s="42"/>
      <c r="DD156" s="42"/>
      <c r="DE156" s="42"/>
      <c r="DF156" s="1"/>
      <c r="DG156" s="1"/>
      <c r="DH156" s="1"/>
      <c r="DI156" s="1"/>
      <c r="DJ156" s="1"/>
      <c r="DK156" s="1"/>
    </row>
    <row r="157" spans="83:115" s="30" customFormat="1" x14ac:dyDescent="0.2">
      <c r="CE157" s="31"/>
      <c r="CH157" s="1"/>
      <c r="CJ157" s="32"/>
      <c r="CT157" s="42"/>
      <c r="CU157" s="42"/>
      <c r="CV157" s="42"/>
      <c r="CW157" s="42"/>
      <c r="CX157" s="42"/>
      <c r="CY157" s="42"/>
      <c r="CZ157" s="42"/>
      <c r="DA157" s="42"/>
      <c r="DB157" s="42"/>
      <c r="DC157" s="42"/>
      <c r="DD157" s="42"/>
      <c r="DE157" s="42"/>
      <c r="DF157" s="1"/>
      <c r="DG157" s="1"/>
      <c r="DH157" s="1"/>
      <c r="DI157" s="1"/>
      <c r="DJ157" s="1"/>
      <c r="DK157" s="1"/>
    </row>
    <row r="158" spans="83:115" s="30" customFormat="1" x14ac:dyDescent="0.2">
      <c r="CE158" s="31"/>
      <c r="CH158" s="1"/>
      <c r="CJ158" s="32"/>
      <c r="CT158" s="42"/>
      <c r="CU158" s="42"/>
      <c r="CV158" s="42"/>
      <c r="CW158" s="42"/>
      <c r="CX158" s="42"/>
      <c r="CY158" s="42"/>
      <c r="CZ158" s="42"/>
      <c r="DA158" s="42"/>
      <c r="DB158" s="42"/>
      <c r="DC158" s="42"/>
      <c r="DD158" s="42"/>
      <c r="DE158" s="42"/>
      <c r="DF158" s="1"/>
      <c r="DG158" s="1"/>
      <c r="DH158" s="1"/>
      <c r="DI158" s="1"/>
      <c r="DJ158" s="1"/>
      <c r="DK158" s="1"/>
    </row>
    <row r="159" spans="83:115" s="30" customFormat="1" x14ac:dyDescent="0.2">
      <c r="CE159" s="31"/>
      <c r="CH159" s="1"/>
      <c r="CJ159" s="32"/>
      <c r="CT159" s="42"/>
      <c r="CU159" s="42"/>
      <c r="CV159" s="42"/>
      <c r="CW159" s="42"/>
      <c r="CX159" s="42"/>
      <c r="CY159" s="42"/>
      <c r="CZ159" s="42"/>
      <c r="DA159" s="42"/>
      <c r="DB159" s="42"/>
      <c r="DC159" s="42"/>
      <c r="DD159" s="42"/>
      <c r="DE159" s="42"/>
      <c r="DF159" s="1"/>
      <c r="DG159" s="1"/>
      <c r="DH159" s="1"/>
      <c r="DI159" s="1"/>
      <c r="DJ159" s="1"/>
      <c r="DK159" s="1"/>
    </row>
    <row r="160" spans="83:115" s="30" customFormat="1" x14ac:dyDescent="0.2">
      <c r="CE160" s="31"/>
      <c r="CH160" s="1"/>
      <c r="CJ160" s="32"/>
      <c r="CT160" s="42"/>
      <c r="CU160" s="42"/>
      <c r="CV160" s="42"/>
      <c r="CW160" s="42"/>
      <c r="CX160" s="42"/>
      <c r="CY160" s="42"/>
      <c r="CZ160" s="42"/>
      <c r="DA160" s="42"/>
      <c r="DB160" s="42"/>
      <c r="DC160" s="42"/>
      <c r="DD160" s="42"/>
      <c r="DE160" s="42"/>
      <c r="DF160" s="1"/>
      <c r="DG160" s="1"/>
      <c r="DH160" s="1"/>
      <c r="DI160" s="1"/>
      <c r="DJ160" s="1"/>
      <c r="DK160" s="1"/>
    </row>
    <row r="161" spans="83:115" s="30" customFormat="1" x14ac:dyDescent="0.2">
      <c r="CE161" s="31"/>
      <c r="CH161" s="1"/>
      <c r="CJ161" s="32"/>
      <c r="CT161" s="42"/>
      <c r="CU161" s="42"/>
      <c r="CV161" s="42"/>
      <c r="CW161" s="42"/>
      <c r="CX161" s="42"/>
      <c r="CY161" s="42"/>
      <c r="CZ161" s="42"/>
      <c r="DA161" s="42"/>
      <c r="DB161" s="42"/>
      <c r="DC161" s="42"/>
      <c r="DD161" s="42"/>
      <c r="DE161" s="42"/>
      <c r="DF161" s="1"/>
      <c r="DG161" s="1"/>
      <c r="DH161" s="1"/>
      <c r="DI161" s="1"/>
      <c r="DJ161" s="1"/>
      <c r="DK161" s="1"/>
    </row>
    <row r="162" spans="83:115" s="30" customFormat="1" x14ac:dyDescent="0.2">
      <c r="CE162" s="31"/>
      <c r="CH162" s="1"/>
      <c r="CJ162" s="32"/>
      <c r="CT162" s="42"/>
      <c r="CU162" s="42"/>
      <c r="CV162" s="42"/>
      <c r="CW162" s="42"/>
      <c r="CX162" s="42"/>
      <c r="CY162" s="42"/>
      <c r="CZ162" s="42"/>
      <c r="DA162" s="42"/>
      <c r="DB162" s="42"/>
      <c r="DC162" s="42"/>
      <c r="DD162" s="42"/>
      <c r="DE162" s="42"/>
      <c r="DF162" s="1"/>
      <c r="DG162" s="1"/>
      <c r="DH162" s="1"/>
      <c r="DI162" s="1"/>
      <c r="DJ162" s="1"/>
      <c r="DK162" s="1"/>
    </row>
    <row r="163" spans="83:115" s="30" customFormat="1" x14ac:dyDescent="0.2">
      <c r="CE163" s="31"/>
      <c r="CH163" s="1"/>
      <c r="CJ163" s="32"/>
      <c r="CT163" s="42"/>
      <c r="CU163" s="42"/>
      <c r="CV163" s="42"/>
      <c r="CW163" s="42"/>
      <c r="CX163" s="42"/>
      <c r="CY163" s="42"/>
      <c r="CZ163" s="42"/>
      <c r="DA163" s="42"/>
      <c r="DB163" s="42"/>
      <c r="DC163" s="42"/>
      <c r="DD163" s="42"/>
      <c r="DE163" s="42"/>
      <c r="DF163" s="1"/>
      <c r="DG163" s="1"/>
      <c r="DH163" s="1"/>
      <c r="DI163" s="1"/>
      <c r="DJ163" s="1"/>
      <c r="DK163" s="1"/>
    </row>
    <row r="164" spans="83:115" s="30" customFormat="1" x14ac:dyDescent="0.2">
      <c r="CE164" s="31"/>
      <c r="CH164" s="1"/>
      <c r="CJ164" s="32"/>
      <c r="CT164" s="42"/>
      <c r="CU164" s="42"/>
      <c r="CV164" s="42"/>
      <c r="CW164" s="42"/>
      <c r="CX164" s="42"/>
      <c r="CY164" s="42"/>
      <c r="CZ164" s="42"/>
      <c r="DA164" s="42"/>
      <c r="DB164" s="42"/>
      <c r="DC164" s="42"/>
      <c r="DD164" s="42"/>
      <c r="DE164" s="42"/>
      <c r="DF164" s="1"/>
      <c r="DG164" s="1"/>
      <c r="DH164" s="1"/>
      <c r="DI164" s="1"/>
      <c r="DJ164" s="1"/>
      <c r="DK164" s="1"/>
    </row>
    <row r="165" spans="83:115" s="30" customFormat="1" x14ac:dyDescent="0.2">
      <c r="CE165" s="31"/>
      <c r="CH165" s="1"/>
      <c r="CJ165" s="32"/>
      <c r="CT165" s="42"/>
      <c r="CU165" s="42"/>
      <c r="CV165" s="42"/>
      <c r="CW165" s="42"/>
      <c r="CX165" s="42"/>
      <c r="CY165" s="42"/>
      <c r="CZ165" s="42"/>
      <c r="DA165" s="42"/>
      <c r="DB165" s="42"/>
      <c r="DC165" s="42"/>
      <c r="DD165" s="42"/>
      <c r="DE165" s="42"/>
      <c r="DF165" s="1"/>
      <c r="DG165" s="1"/>
      <c r="DH165" s="1"/>
      <c r="DI165" s="1"/>
      <c r="DJ165" s="1"/>
      <c r="DK165" s="1"/>
    </row>
    <row r="166" spans="83:115" s="30" customFormat="1" x14ac:dyDescent="0.2">
      <c r="CE166" s="31"/>
      <c r="CH166" s="1"/>
      <c r="CJ166" s="32"/>
      <c r="CT166" s="42"/>
      <c r="CU166" s="42"/>
      <c r="CV166" s="42"/>
      <c r="CW166" s="42"/>
      <c r="CX166" s="42"/>
      <c r="CY166" s="42"/>
      <c r="CZ166" s="42"/>
      <c r="DA166" s="42"/>
      <c r="DB166" s="42"/>
      <c r="DC166" s="42"/>
      <c r="DD166" s="42"/>
      <c r="DE166" s="42"/>
      <c r="DF166" s="1"/>
      <c r="DG166" s="1"/>
      <c r="DH166" s="1"/>
      <c r="DI166" s="1"/>
      <c r="DJ166" s="1"/>
      <c r="DK166" s="1"/>
    </row>
    <row r="167" spans="83:115" s="30" customFormat="1" x14ac:dyDescent="0.2">
      <c r="CE167" s="31"/>
      <c r="CH167" s="1"/>
      <c r="CJ167" s="32"/>
      <c r="CT167" s="42"/>
      <c r="CU167" s="42"/>
      <c r="CV167" s="42"/>
      <c r="CW167" s="42"/>
      <c r="CX167" s="42"/>
      <c r="CY167" s="42"/>
      <c r="CZ167" s="42"/>
      <c r="DA167" s="42"/>
      <c r="DB167" s="42"/>
      <c r="DC167" s="42"/>
      <c r="DD167" s="42"/>
      <c r="DE167" s="42"/>
      <c r="DF167" s="1"/>
      <c r="DG167" s="1"/>
      <c r="DH167" s="1"/>
      <c r="DI167" s="1"/>
      <c r="DJ167" s="1"/>
      <c r="DK167" s="1"/>
    </row>
    <row r="168" spans="83:115" s="30" customFormat="1" x14ac:dyDescent="0.2">
      <c r="CE168" s="31"/>
      <c r="CH168" s="1"/>
      <c r="CJ168" s="32"/>
      <c r="CT168" s="42"/>
      <c r="CU168" s="42"/>
      <c r="CV168" s="42"/>
      <c r="CW168" s="42"/>
      <c r="CX168" s="42"/>
      <c r="CY168" s="42"/>
      <c r="CZ168" s="42"/>
      <c r="DA168" s="42"/>
      <c r="DB168" s="42"/>
      <c r="DC168" s="42"/>
      <c r="DD168" s="42"/>
      <c r="DE168" s="42"/>
      <c r="DF168" s="1"/>
      <c r="DG168" s="1"/>
      <c r="DH168" s="1"/>
      <c r="DI168" s="1"/>
      <c r="DJ168" s="1"/>
      <c r="DK168" s="1"/>
    </row>
    <row r="169" spans="83:115" s="30" customFormat="1" x14ac:dyDescent="0.2">
      <c r="CE169" s="31"/>
      <c r="CH169" s="1"/>
      <c r="CJ169" s="32"/>
      <c r="CT169" s="42"/>
      <c r="CU169" s="42"/>
      <c r="CV169" s="42"/>
      <c r="CW169" s="42"/>
      <c r="CX169" s="42"/>
      <c r="CY169" s="42"/>
      <c r="CZ169" s="42"/>
      <c r="DA169" s="42"/>
      <c r="DB169" s="42"/>
      <c r="DC169" s="42"/>
      <c r="DD169" s="42"/>
      <c r="DE169" s="42"/>
      <c r="DF169" s="1"/>
      <c r="DG169" s="1"/>
      <c r="DH169" s="1"/>
      <c r="DI169" s="1"/>
      <c r="DJ169" s="1"/>
      <c r="DK169" s="1"/>
    </row>
  </sheetData>
  <sheetProtection selectLockedCells="1"/>
  <mergeCells count="64">
    <mergeCell ref="CJ56:CJ61"/>
    <mergeCell ref="BS52:BT52"/>
    <mergeCell ref="BY52:BZ52"/>
    <mergeCell ref="BM52:BN52"/>
    <mergeCell ref="CB37:CG37"/>
    <mergeCell ref="CB48:CG48"/>
    <mergeCell ref="AO52:AP52"/>
    <mergeCell ref="AU52:AV52"/>
    <mergeCell ref="BA52:BB52"/>
    <mergeCell ref="BG52:BH52"/>
    <mergeCell ref="E52:F52"/>
    <mergeCell ref="K52:L52"/>
    <mergeCell ref="W52:X52"/>
    <mergeCell ref="AC52:AD52"/>
    <mergeCell ref="AI52:AJ52"/>
    <mergeCell ref="Q52:R52"/>
    <mergeCell ref="BI16:BK16"/>
    <mergeCell ref="AE18:AJ18"/>
    <mergeCell ref="BC18:BH18"/>
    <mergeCell ref="A18:F18"/>
    <mergeCell ref="M18:R18"/>
    <mergeCell ref="A17:F17"/>
    <mergeCell ref="BC17:BH17"/>
    <mergeCell ref="BI17:BN17"/>
    <mergeCell ref="AW17:BB17"/>
    <mergeCell ref="AW18:BB18"/>
    <mergeCell ref="G17:L17"/>
    <mergeCell ref="Y18:AD18"/>
    <mergeCell ref="AK18:AP18"/>
    <mergeCell ref="Y17:AD17"/>
    <mergeCell ref="BI18:BN18"/>
    <mergeCell ref="S17:X17"/>
    <mergeCell ref="CK40:CK44"/>
    <mergeCell ref="BV2:BZ2"/>
    <mergeCell ref="BR2:BU2"/>
    <mergeCell ref="BU17:BZ17"/>
    <mergeCell ref="BO18:BT18"/>
    <mergeCell ref="BO16:BQ16"/>
    <mergeCell ref="BU18:BZ18"/>
    <mergeCell ref="BO17:BT17"/>
    <mergeCell ref="BU16:BW16"/>
    <mergeCell ref="A1:BZ1"/>
    <mergeCell ref="A7:F11"/>
    <mergeCell ref="Z7:AD11"/>
    <mergeCell ref="G7:Y14"/>
    <mergeCell ref="AE7:AW14"/>
    <mergeCell ref="BU5:BY5"/>
    <mergeCell ref="BU7:BY7"/>
    <mergeCell ref="BC16:BE16"/>
    <mergeCell ref="AQ17:AV17"/>
    <mergeCell ref="AW16:AY16"/>
    <mergeCell ref="AK17:AP17"/>
    <mergeCell ref="AE16:AG16"/>
    <mergeCell ref="AQ16:AS16"/>
    <mergeCell ref="AE17:AJ17"/>
    <mergeCell ref="AK16:AM16"/>
    <mergeCell ref="AQ18:AV18"/>
    <mergeCell ref="Y16:AA16"/>
    <mergeCell ref="G16:I16"/>
    <mergeCell ref="M17:R17"/>
    <mergeCell ref="M16:O16"/>
    <mergeCell ref="S16:U16"/>
    <mergeCell ref="G18:L18"/>
    <mergeCell ref="S18:X18"/>
  </mergeCells>
  <phoneticPr fontId="1" type="noConversion"/>
  <conditionalFormatting sqref="BL22:BM50 BL20:BL21 D20:E50">
    <cfRule type="cellIs" dxfId="151" priority="291" stopIfTrue="1" operator="equal">
      <formula>"F"</formula>
    </cfRule>
    <cfRule type="cellIs" dxfId="150" priority="292" stopIfTrue="1" operator="equal">
      <formula>"V"</formula>
    </cfRule>
  </conditionalFormatting>
  <conditionalFormatting sqref="J22:K50 J20:J21">
    <cfRule type="cellIs" dxfId="149" priority="265" stopIfTrue="1" operator="equal">
      <formula>"F"</formula>
    </cfRule>
    <cfRule type="cellIs" dxfId="148" priority="266" stopIfTrue="1" operator="equal">
      <formula>"V"</formula>
    </cfRule>
  </conditionalFormatting>
  <conditionalFormatting sqref="P22:Q50 P20:P21">
    <cfRule type="cellIs" dxfId="147" priority="263" stopIfTrue="1" operator="equal">
      <formula>"F"</formula>
    </cfRule>
    <cfRule type="cellIs" dxfId="146" priority="264" stopIfTrue="1" operator="equal">
      <formula>"V"</formula>
    </cfRule>
  </conditionalFormatting>
  <conditionalFormatting sqref="V22:W50 V20:V21">
    <cfRule type="cellIs" dxfId="145" priority="261" stopIfTrue="1" operator="equal">
      <formula>"F"</formula>
    </cfRule>
    <cfRule type="cellIs" dxfId="144" priority="262" stopIfTrue="1" operator="equal">
      <formula>"V"</formula>
    </cfRule>
  </conditionalFormatting>
  <conditionalFormatting sqref="AB20:AC50">
    <cfRule type="cellIs" dxfId="143" priority="259" stopIfTrue="1" operator="equal">
      <formula>"F"</formula>
    </cfRule>
    <cfRule type="cellIs" dxfId="142" priority="260" stopIfTrue="1" operator="equal">
      <formula>"V"</formula>
    </cfRule>
  </conditionalFormatting>
  <conditionalFormatting sqref="AH22:AI50 AH20:AH21">
    <cfRule type="cellIs" dxfId="141" priority="257" stopIfTrue="1" operator="equal">
      <formula>"F"</formula>
    </cfRule>
    <cfRule type="cellIs" dxfId="140" priority="258" stopIfTrue="1" operator="equal">
      <formula>"V"</formula>
    </cfRule>
  </conditionalFormatting>
  <conditionalFormatting sqref="AN22:AO50 AN20:AN21">
    <cfRule type="cellIs" dxfId="139" priority="255" stopIfTrue="1" operator="equal">
      <formula>"F"</formula>
    </cfRule>
    <cfRule type="cellIs" dxfId="138" priority="256" stopIfTrue="1" operator="equal">
      <formula>"V"</formula>
    </cfRule>
  </conditionalFormatting>
  <conditionalFormatting sqref="AT22:AU50 AT20:AT21">
    <cfRule type="cellIs" dxfId="137" priority="253" stopIfTrue="1" operator="equal">
      <formula>"F"</formula>
    </cfRule>
    <cfRule type="cellIs" dxfId="136" priority="254" stopIfTrue="1" operator="equal">
      <formula>"V"</formula>
    </cfRule>
  </conditionalFormatting>
  <conditionalFormatting sqref="AZ22:BA50 AZ20:AZ21">
    <cfRule type="cellIs" dxfId="135" priority="251" stopIfTrue="1" operator="equal">
      <formula>"F"</formula>
    </cfRule>
    <cfRule type="cellIs" dxfId="134" priority="252" stopIfTrue="1" operator="equal">
      <formula>"V"</formula>
    </cfRule>
  </conditionalFormatting>
  <conditionalFormatting sqref="BF22:BG50 BF20:BF21">
    <cfRule type="cellIs" dxfId="133" priority="249" stopIfTrue="1" operator="equal">
      <formula>"F"</formula>
    </cfRule>
    <cfRule type="cellIs" dxfId="132" priority="250" stopIfTrue="1" operator="equal">
      <formula>"V"</formula>
    </cfRule>
  </conditionalFormatting>
  <conditionalFormatting sqref="BR22:BS50 BR20:BR21">
    <cfRule type="cellIs" dxfId="131" priority="245" stopIfTrue="1" operator="equal">
      <formula>"F"</formula>
    </cfRule>
    <cfRule type="cellIs" dxfId="130" priority="246" stopIfTrue="1" operator="equal">
      <formula>"V"</formula>
    </cfRule>
  </conditionalFormatting>
  <conditionalFormatting sqref="BB22:BB50 BH22:BH50 BN22:BN50 BT22:BT50 AV22:AV50 F20:F50 L21:L50 R22:R50 X22:X50 AD20:AD50 AJ22:AJ50 AP22:AP50">
    <cfRule type="cellIs" dxfId="129" priority="239" operator="equal">
      <formula>"I"</formula>
    </cfRule>
  </conditionalFormatting>
  <conditionalFormatting sqref="A65">
    <cfRule type="expression" dxfId="128" priority="237">
      <formula>OR($B$65="")</formula>
    </cfRule>
    <cfRule type="expression" dxfId="127" priority="238">
      <formula>OR($B$65&lt;&gt;"")</formula>
    </cfRule>
  </conditionalFormatting>
  <conditionalFormatting sqref="AR59:AW59">
    <cfRule type="cellIs" dxfId="126" priority="236" stopIfTrue="1" operator="equal">
      <formula>""</formula>
    </cfRule>
  </conditionalFormatting>
  <conditionalFormatting sqref="AR61:AW61">
    <cfRule type="cellIs" dxfId="125" priority="235" stopIfTrue="1" operator="equal">
      <formula>""</formula>
    </cfRule>
  </conditionalFormatting>
  <conditionalFormatting sqref="BX22:BY50 BX20:BX21">
    <cfRule type="cellIs" dxfId="124" priority="225" stopIfTrue="1" operator="equal">
      <formula>"F"</formula>
    </cfRule>
    <cfRule type="cellIs" dxfId="123" priority="226" stopIfTrue="1" operator="equal">
      <formula>"V"</formula>
    </cfRule>
  </conditionalFormatting>
  <conditionalFormatting sqref="BZ22:BZ50">
    <cfRule type="cellIs" dxfId="122" priority="223" operator="equal">
      <formula>"I"</formula>
    </cfRule>
    <cfRule type="cellIs" dxfId="121" priority="224" operator="equal">
      <formula>"C"</formula>
    </cfRule>
  </conditionalFormatting>
  <conditionalFormatting sqref="AR63:AW63">
    <cfRule type="cellIs" dxfId="120" priority="220" stopIfTrue="1" operator="equal">
      <formula>""</formula>
    </cfRule>
  </conditionalFormatting>
  <conditionalFormatting sqref="AR65:AW65">
    <cfRule type="cellIs" dxfId="119" priority="219" stopIfTrue="1" operator="equal">
      <formula>""</formula>
    </cfRule>
  </conditionalFormatting>
  <conditionalFormatting sqref="E19">
    <cfRule type="cellIs" dxfId="118" priority="217" stopIfTrue="1" operator="equal">
      <formula>"F"</formula>
    </cfRule>
    <cfRule type="cellIs" dxfId="117" priority="218" stopIfTrue="1" operator="equal">
      <formula>"V"</formula>
    </cfRule>
  </conditionalFormatting>
  <conditionalFormatting sqref="F19">
    <cfRule type="cellIs" dxfId="116" priority="215" operator="equal">
      <formula>"I"</formula>
    </cfRule>
    <cfRule type="cellIs" dxfId="115" priority="216" operator="equal">
      <formula>"C"</formula>
    </cfRule>
  </conditionalFormatting>
  <conditionalFormatting sqref="AJ56">
    <cfRule type="expression" dxfId="114" priority="153">
      <formula>$AJ$56=" "</formula>
    </cfRule>
    <cfRule type="expression" dxfId="113" priority="154">
      <formula>$AJ$56&gt;0</formula>
    </cfRule>
  </conditionalFormatting>
  <conditionalFormatting sqref="L19">
    <cfRule type="cellIs" dxfId="112" priority="149" operator="equal">
      <formula>"I"</formula>
    </cfRule>
    <cfRule type="cellIs" dxfId="111" priority="150" operator="equal">
      <formula>"C"</formula>
    </cfRule>
  </conditionalFormatting>
  <conditionalFormatting sqref="R19">
    <cfRule type="cellIs" dxfId="110" priority="145" operator="equal">
      <formula>"I"</formula>
    </cfRule>
    <cfRule type="cellIs" dxfId="109" priority="146" operator="equal">
      <formula>"C"</formula>
    </cfRule>
  </conditionalFormatting>
  <conditionalFormatting sqref="X19">
    <cfRule type="cellIs" dxfId="108" priority="141" operator="equal">
      <formula>"I"</formula>
    </cfRule>
    <cfRule type="cellIs" dxfId="107" priority="142" operator="equal">
      <formula>"C"</formula>
    </cfRule>
  </conditionalFormatting>
  <conditionalFormatting sqref="AD19">
    <cfRule type="cellIs" dxfId="106" priority="137" operator="equal">
      <formula>"I"</formula>
    </cfRule>
    <cfRule type="cellIs" dxfId="105" priority="138" operator="equal">
      <formula>"C"</formula>
    </cfRule>
  </conditionalFormatting>
  <conditionalFormatting sqref="AJ19">
    <cfRule type="cellIs" dxfId="104" priority="133" operator="equal">
      <formula>"I"</formula>
    </cfRule>
    <cfRule type="cellIs" dxfId="103" priority="134" operator="equal">
      <formula>"C"</formula>
    </cfRule>
  </conditionalFormatting>
  <conditionalFormatting sqref="AP19">
    <cfRule type="cellIs" dxfId="102" priority="129" operator="equal">
      <formula>"I"</formula>
    </cfRule>
    <cfRule type="cellIs" dxfId="101" priority="130" operator="equal">
      <formula>"C"</formula>
    </cfRule>
  </conditionalFormatting>
  <conditionalFormatting sqref="AV19">
    <cfRule type="cellIs" dxfId="100" priority="125" operator="equal">
      <formula>"I"</formula>
    </cfRule>
    <cfRule type="cellIs" dxfId="99" priority="126" operator="equal">
      <formula>"C"</formula>
    </cfRule>
  </conditionalFormatting>
  <conditionalFormatting sqref="BB19">
    <cfRule type="cellIs" dxfId="98" priority="121" operator="equal">
      <formula>"I"</formula>
    </cfRule>
    <cfRule type="cellIs" dxfId="97" priority="122" operator="equal">
      <formula>"C"</formula>
    </cfRule>
  </conditionalFormatting>
  <conditionalFormatting sqref="BH19">
    <cfRule type="cellIs" dxfId="96" priority="117" operator="equal">
      <formula>"I"</formula>
    </cfRule>
    <cfRule type="cellIs" dxfId="95" priority="118" operator="equal">
      <formula>"C"</formula>
    </cfRule>
  </conditionalFormatting>
  <conditionalFormatting sqref="BN19">
    <cfRule type="cellIs" dxfId="94" priority="113" operator="equal">
      <formula>"I"</formula>
    </cfRule>
    <cfRule type="cellIs" dxfId="93" priority="114" operator="equal">
      <formula>"C"</formula>
    </cfRule>
  </conditionalFormatting>
  <conditionalFormatting sqref="BT19">
    <cfRule type="cellIs" dxfId="92" priority="109" operator="equal">
      <formula>"I"</formula>
    </cfRule>
    <cfRule type="cellIs" dxfId="91" priority="110" operator="equal">
      <formula>"C"</formula>
    </cfRule>
  </conditionalFormatting>
  <conditionalFormatting sqref="BZ19">
    <cfRule type="cellIs" dxfId="90" priority="105" operator="equal">
      <formula>"I"</formula>
    </cfRule>
    <cfRule type="cellIs" dxfId="89" priority="106" operator="equal">
      <formula>"C"</formula>
    </cfRule>
  </conditionalFormatting>
  <conditionalFormatting sqref="K19">
    <cfRule type="cellIs" dxfId="88" priority="103" stopIfTrue="1" operator="equal">
      <formula>"F"</formula>
    </cfRule>
    <cfRule type="cellIs" dxfId="87" priority="104" stopIfTrue="1" operator="equal">
      <formula>"V"</formula>
    </cfRule>
  </conditionalFormatting>
  <conditionalFormatting sqref="Q19">
    <cfRule type="cellIs" dxfId="86" priority="101" stopIfTrue="1" operator="equal">
      <formula>"F"</formula>
    </cfRule>
    <cfRule type="cellIs" dxfId="85" priority="102" stopIfTrue="1" operator="equal">
      <formula>"V"</formula>
    </cfRule>
  </conditionalFormatting>
  <conditionalFormatting sqref="W19">
    <cfRule type="cellIs" dxfId="84" priority="99" stopIfTrue="1" operator="equal">
      <formula>"F"</formula>
    </cfRule>
    <cfRule type="cellIs" dxfId="83" priority="100" stopIfTrue="1" operator="equal">
      <formula>"V"</formula>
    </cfRule>
  </conditionalFormatting>
  <conditionalFormatting sqref="BY19 BS19 BM19 BG19 BA19 AU19 AO19 AI19 AC19">
    <cfRule type="cellIs" dxfId="82" priority="81" stopIfTrue="1" operator="equal">
      <formula>"F"</formula>
    </cfRule>
    <cfRule type="cellIs" dxfId="81" priority="82" stopIfTrue="1" operator="equal">
      <formula>"V"</formula>
    </cfRule>
  </conditionalFormatting>
  <conditionalFormatting sqref="F20:F50">
    <cfRule type="cellIs" dxfId="80" priority="80" operator="equal">
      <formula>$AU$5="oui"</formula>
    </cfRule>
  </conditionalFormatting>
  <conditionalFormatting sqref="L22:L50 R22:R50">
    <cfRule type="cellIs" dxfId="79" priority="79" operator="equal">
      <formula>$AU$5="oui"</formula>
    </cfRule>
  </conditionalFormatting>
  <conditionalFormatting sqref="AJ22:AJ50 AP22:AP50 AV22:AV50 BB22:BB50 BH22:BH50 BN22:BN50 BT22:BT50 BZ22:BZ50 AD20:AD50">
    <cfRule type="cellIs" dxfId="78" priority="78" operator="equal">
      <formula>$AU$5="oui"</formula>
    </cfRule>
  </conditionalFormatting>
  <conditionalFormatting sqref="X22:X50">
    <cfRule type="cellIs" dxfId="77" priority="77" operator="equal">
      <formula>$AU$5="oui"</formula>
    </cfRule>
  </conditionalFormatting>
  <conditionalFormatting sqref="K20:K21">
    <cfRule type="cellIs" dxfId="76" priority="75" stopIfTrue="1" operator="equal">
      <formula>"F"</formula>
    </cfRule>
    <cfRule type="cellIs" dxfId="75" priority="76" stopIfTrue="1" operator="equal">
      <formula>"V"</formula>
    </cfRule>
  </conditionalFormatting>
  <conditionalFormatting sqref="L20:L21">
    <cfRule type="cellIs" dxfId="74" priority="73" operator="equal">
      <formula>"I"</formula>
    </cfRule>
    <cfRule type="cellIs" dxfId="73" priority="74" operator="equal">
      <formula>"C"</formula>
    </cfRule>
  </conditionalFormatting>
  <conditionalFormatting sqref="L20:L21">
    <cfRule type="cellIs" dxfId="72" priority="72" operator="equal">
      <formula>$AU$5="oui"</formula>
    </cfRule>
  </conditionalFormatting>
  <conditionalFormatting sqref="Q20:Q21">
    <cfRule type="cellIs" dxfId="71" priority="70" stopIfTrue="1" operator="equal">
      <formula>"F"</formula>
    </cfRule>
    <cfRule type="cellIs" dxfId="70" priority="71" stopIfTrue="1" operator="equal">
      <formula>"V"</formula>
    </cfRule>
  </conditionalFormatting>
  <conditionalFormatting sqref="R20:R21">
    <cfRule type="cellIs" dxfId="69" priority="68" operator="equal">
      <formula>"I"</formula>
    </cfRule>
    <cfRule type="cellIs" dxfId="68" priority="69" operator="equal">
      <formula>"C"</formula>
    </cfRule>
  </conditionalFormatting>
  <conditionalFormatting sqref="R20:R21">
    <cfRule type="cellIs" dxfId="67" priority="67" operator="equal">
      <formula>$AU$5="oui"</formula>
    </cfRule>
  </conditionalFormatting>
  <conditionalFormatting sqref="W20:W21">
    <cfRule type="cellIs" dxfId="66" priority="65" stopIfTrue="1" operator="equal">
      <formula>"F"</formula>
    </cfRule>
    <cfRule type="cellIs" dxfId="65" priority="66" stopIfTrue="1" operator="equal">
      <formula>"V"</formula>
    </cfRule>
  </conditionalFormatting>
  <conditionalFormatting sqref="X20:X21">
    <cfRule type="cellIs" dxfId="64" priority="63" operator="equal">
      <formula>"I"</formula>
    </cfRule>
    <cfRule type="cellIs" dxfId="63" priority="64" operator="equal">
      <formula>"C"</formula>
    </cfRule>
  </conditionalFormatting>
  <conditionalFormatting sqref="X20:X21">
    <cfRule type="cellIs" dxfId="62" priority="62" operator="equal">
      <formula>$AU$5="oui"</formula>
    </cfRule>
  </conditionalFormatting>
  <conditionalFormatting sqref="AI20:AI21">
    <cfRule type="cellIs" dxfId="61" priority="60" stopIfTrue="1" operator="equal">
      <formula>"F"</formula>
    </cfRule>
    <cfRule type="cellIs" dxfId="60" priority="61" stopIfTrue="1" operator="equal">
      <formula>"V"</formula>
    </cfRule>
  </conditionalFormatting>
  <conditionalFormatting sqref="AJ20:AJ21">
    <cfRule type="cellIs" dxfId="59" priority="58" operator="equal">
      <formula>"I"</formula>
    </cfRule>
    <cfRule type="cellIs" dxfId="58" priority="59" operator="equal">
      <formula>"C"</formula>
    </cfRule>
  </conditionalFormatting>
  <conditionalFormatting sqref="AJ20:AJ21">
    <cfRule type="cellIs" dxfId="57" priority="57" operator="equal">
      <formula>$AU$5="oui"</formula>
    </cfRule>
  </conditionalFormatting>
  <conditionalFormatting sqref="AO20:AO21">
    <cfRule type="cellIs" dxfId="56" priority="55" stopIfTrue="1" operator="equal">
      <formula>"F"</formula>
    </cfRule>
    <cfRule type="cellIs" dxfId="55" priority="56" stopIfTrue="1" operator="equal">
      <formula>"V"</formula>
    </cfRule>
  </conditionalFormatting>
  <conditionalFormatting sqref="AP20:AP21">
    <cfRule type="cellIs" dxfId="54" priority="53" operator="equal">
      <formula>"I"</formula>
    </cfRule>
    <cfRule type="cellIs" dxfId="53" priority="54" operator="equal">
      <formula>"C"</formula>
    </cfRule>
  </conditionalFormatting>
  <conditionalFormatting sqref="AP20:AP21">
    <cfRule type="cellIs" dxfId="52" priority="52" operator="equal">
      <formula>$AU$5="oui"</formula>
    </cfRule>
  </conditionalFormatting>
  <conditionalFormatting sqref="AU20:AU21">
    <cfRule type="cellIs" dxfId="51" priority="50" stopIfTrue="1" operator="equal">
      <formula>"F"</formula>
    </cfRule>
    <cfRule type="cellIs" dxfId="50" priority="51" stopIfTrue="1" operator="equal">
      <formula>"V"</formula>
    </cfRule>
  </conditionalFormatting>
  <conditionalFormatting sqref="AV20:AV21">
    <cfRule type="cellIs" dxfId="49" priority="48" operator="equal">
      <formula>"I"</formula>
    </cfRule>
    <cfRule type="cellIs" dxfId="48" priority="49" operator="equal">
      <formula>"C"</formula>
    </cfRule>
  </conditionalFormatting>
  <conditionalFormatting sqref="AV20:AV21">
    <cfRule type="cellIs" dxfId="47" priority="47" operator="equal">
      <formula>$AU$5="oui"</formula>
    </cfRule>
  </conditionalFormatting>
  <conditionalFormatting sqref="BA20:BA21">
    <cfRule type="cellIs" dxfId="46" priority="45" stopIfTrue="1" operator="equal">
      <formula>"F"</formula>
    </cfRule>
    <cfRule type="cellIs" dxfId="45" priority="46" stopIfTrue="1" operator="equal">
      <formula>"V"</formula>
    </cfRule>
  </conditionalFormatting>
  <conditionalFormatting sqref="BB20:BB21">
    <cfRule type="cellIs" dxfId="44" priority="43" operator="equal">
      <formula>"I"</formula>
    </cfRule>
    <cfRule type="cellIs" dxfId="43" priority="44" operator="equal">
      <formula>"C"</formula>
    </cfRule>
  </conditionalFormatting>
  <conditionalFormatting sqref="BB20:BB21">
    <cfRule type="cellIs" dxfId="42" priority="42" operator="equal">
      <formula>$AU$5="oui"</formula>
    </cfRule>
  </conditionalFormatting>
  <conditionalFormatting sqref="BG20:BG21">
    <cfRule type="cellIs" dxfId="41" priority="40" stopIfTrue="1" operator="equal">
      <formula>"F"</formula>
    </cfRule>
    <cfRule type="cellIs" dxfId="40" priority="41" stopIfTrue="1" operator="equal">
      <formula>"V"</formula>
    </cfRule>
  </conditionalFormatting>
  <conditionalFormatting sqref="BH20:BH21">
    <cfRule type="cellIs" dxfId="39" priority="38" operator="equal">
      <formula>"I"</formula>
    </cfRule>
    <cfRule type="cellIs" dxfId="38" priority="39" operator="equal">
      <formula>"C"</formula>
    </cfRule>
  </conditionalFormatting>
  <conditionalFormatting sqref="BH20:BH21">
    <cfRule type="cellIs" dxfId="37" priority="37" operator="equal">
      <formula>$AU$5="oui"</formula>
    </cfRule>
  </conditionalFormatting>
  <conditionalFormatting sqref="BM20:BM21">
    <cfRule type="cellIs" dxfId="36" priority="35" stopIfTrue="1" operator="equal">
      <formula>"F"</formula>
    </cfRule>
    <cfRule type="cellIs" dxfId="35" priority="36" stopIfTrue="1" operator="equal">
      <formula>"V"</formula>
    </cfRule>
  </conditionalFormatting>
  <conditionalFormatting sqref="BN20:BN21">
    <cfRule type="cellIs" dxfId="34" priority="33" operator="equal">
      <formula>"I"</formula>
    </cfRule>
    <cfRule type="cellIs" dxfId="33" priority="34" operator="equal">
      <formula>"C"</formula>
    </cfRule>
  </conditionalFormatting>
  <conditionalFormatting sqref="BN20:BN21">
    <cfRule type="cellIs" dxfId="32" priority="32" operator="equal">
      <formula>$AU$5="oui"</formula>
    </cfRule>
  </conditionalFormatting>
  <conditionalFormatting sqref="BS20:BS21">
    <cfRule type="cellIs" dxfId="31" priority="30" stopIfTrue="1" operator="equal">
      <formula>"F"</formula>
    </cfRule>
    <cfRule type="cellIs" dxfId="30" priority="31" stopIfTrue="1" operator="equal">
      <formula>"V"</formula>
    </cfRule>
  </conditionalFormatting>
  <conditionalFormatting sqref="BT20:BT21">
    <cfRule type="cellIs" dxfId="29" priority="28" operator="equal">
      <formula>"I"</formula>
    </cfRule>
    <cfRule type="cellIs" dxfId="28" priority="29" operator="equal">
      <formula>"C"</formula>
    </cfRule>
  </conditionalFormatting>
  <conditionalFormatting sqref="BT20:BT21">
    <cfRule type="cellIs" dxfId="27" priority="27" operator="equal">
      <formula>$AU$5="oui"</formula>
    </cfRule>
  </conditionalFormatting>
  <conditionalFormatting sqref="BY20:BY21">
    <cfRule type="cellIs" dxfId="26" priority="25" stopIfTrue="1" operator="equal">
      <formula>"F"</formula>
    </cfRule>
    <cfRule type="cellIs" dxfId="25" priority="26" stopIfTrue="1" operator="equal">
      <formula>"V"</formula>
    </cfRule>
  </conditionalFormatting>
  <conditionalFormatting sqref="BZ20:BZ21">
    <cfRule type="cellIs" dxfId="24" priority="23" operator="equal">
      <formula>"I"</formula>
    </cfRule>
    <cfRule type="cellIs" dxfId="23" priority="24" operator="equal">
      <formula>"C"</formula>
    </cfRule>
  </conditionalFormatting>
  <conditionalFormatting sqref="BZ20:BZ21">
    <cfRule type="cellIs" dxfId="22" priority="22" operator="equal">
      <formula>$AU$5="oui"</formula>
    </cfRule>
  </conditionalFormatting>
  <conditionalFormatting sqref="BA20:BB50 BG20:BH50 BM20:BN50 BS20:BT50 AU20:AV50 E20:F50 K20:L50 Q20:R50 W20:X50 AC20:AD50 AI20:AJ50 AO20:AP50">
    <cfRule type="cellIs" dxfId="21" priority="242" operator="equal">
      <formula>"C"</formula>
    </cfRule>
  </conditionalFormatting>
  <conditionalFormatting sqref="K21:K32">
    <cfRule type="cellIs" dxfId="20" priority="20" stopIfTrue="1" operator="equal">
      <formula>"F"</formula>
    </cfRule>
    <cfRule type="cellIs" dxfId="19" priority="21" stopIfTrue="1" operator="equal">
      <formula>"V"</formula>
    </cfRule>
  </conditionalFormatting>
  <conditionalFormatting sqref="L21:L32">
    <cfRule type="cellIs" dxfId="18" priority="19" operator="equal">
      <formula>$AU$5="oui"</formula>
    </cfRule>
  </conditionalFormatting>
  <conditionalFormatting sqref="K22">
    <cfRule type="cellIs" dxfId="17" priority="17" stopIfTrue="1" operator="equal">
      <formula>"F"</formula>
    </cfRule>
    <cfRule type="cellIs" dxfId="16" priority="18" stopIfTrue="1" operator="equal">
      <formula>"V"</formula>
    </cfRule>
  </conditionalFormatting>
  <conditionalFormatting sqref="L22">
    <cfRule type="cellIs" dxfId="15" priority="16" operator="equal">
      <formula>$AU$5="oui"</formula>
    </cfRule>
  </conditionalFormatting>
  <conditionalFormatting sqref="Q22">
    <cfRule type="cellIs" dxfId="14" priority="14" stopIfTrue="1" operator="equal">
      <formula>"F"</formula>
    </cfRule>
    <cfRule type="cellIs" dxfId="13" priority="15" stopIfTrue="1" operator="equal">
      <formula>"V"</formula>
    </cfRule>
  </conditionalFormatting>
  <conditionalFormatting sqref="R22">
    <cfRule type="cellIs" dxfId="12" priority="13" operator="equal">
      <formula>$AU$5="oui"</formula>
    </cfRule>
  </conditionalFormatting>
  <conditionalFormatting sqref="W22">
    <cfRule type="cellIs" dxfId="11" priority="11" stopIfTrue="1" operator="equal">
      <formula>"F"</formula>
    </cfRule>
    <cfRule type="cellIs" dxfId="10" priority="12" stopIfTrue="1" operator="equal">
      <formula>"V"</formula>
    </cfRule>
  </conditionalFormatting>
  <conditionalFormatting sqref="X22">
    <cfRule type="cellIs" dxfId="9" priority="10" operator="equal">
      <formula>$AU$5="oui"</formula>
    </cfRule>
  </conditionalFormatting>
  <conditionalFormatting sqref="AC22">
    <cfRule type="cellIs" dxfId="8" priority="8" stopIfTrue="1" operator="equal">
      <formula>"F"</formula>
    </cfRule>
    <cfRule type="cellIs" dxfId="7" priority="9" stopIfTrue="1" operator="equal">
      <formula>"V"</formula>
    </cfRule>
  </conditionalFormatting>
  <conditionalFormatting sqref="AD22">
    <cfRule type="cellIs" dxfId="6" priority="7" operator="equal">
      <formula>$AU$5="oui"</formula>
    </cfRule>
  </conditionalFormatting>
  <conditionalFormatting sqref="AI22">
    <cfRule type="cellIs" dxfId="5" priority="5" stopIfTrue="1" operator="equal">
      <formula>"F"</formula>
    </cfRule>
    <cfRule type="cellIs" dxfId="4" priority="6" stopIfTrue="1" operator="equal">
      <formula>"V"</formula>
    </cfRule>
  </conditionalFormatting>
  <conditionalFormatting sqref="AJ22">
    <cfRule type="cellIs" dxfId="3" priority="4" operator="equal">
      <formula>$AU$5="oui"</formula>
    </cfRule>
  </conditionalFormatting>
  <conditionalFormatting sqref="AO22">
    <cfRule type="cellIs" dxfId="2" priority="2" stopIfTrue="1" operator="equal">
      <formula>"F"</formula>
    </cfRule>
    <cfRule type="cellIs" dxfId="1" priority="3" stopIfTrue="1" operator="equal">
      <formula>"V"</formula>
    </cfRule>
  </conditionalFormatting>
  <conditionalFormatting sqref="AP22">
    <cfRule type="cellIs" dxfId="0" priority="1" operator="equal">
      <formula>$AU$5="oui"</formula>
    </cfRule>
  </conditionalFormatting>
  <dataValidations count="7">
    <dataValidation type="date" errorStyle="warning" allowBlank="1" showInputMessage="1" showErrorMessage="1" errorTitle="format de la date" error="saisir la date sous le format_x000a_jj/mm/aaaa" promptTitle="format de la date" prompt="saisir la date sous le format_x000a_jj/mm/aaaa" sqref="BO3">
      <formula1>41275</formula1>
      <formula2>73415</formula2>
    </dataValidation>
    <dataValidation type="list" allowBlank="1" showInputMessage="1" showErrorMessage="1" sqref="AP3:AW3">
      <formula1>contrat</formula1>
    </dataValidation>
    <dataValidation type="list" allowBlank="1" showInputMessage="1" showErrorMessage="1" sqref="G3">
      <formula1>REGION</formula1>
    </dataValidation>
    <dataValidation type="list" allowBlank="1" showInputMessage="1" showErrorMessage="1" sqref="CD10">
      <formula1>#REF!</formula1>
    </dataValidation>
    <dataValidation type="list" allowBlank="1" showInputMessage="1" showErrorMessage="1" sqref="CD5">
      <formula1>#REF!</formula1>
    </dataValidation>
    <dataValidation type="list" allowBlank="1" showInputMessage="1" showErrorMessage="1" sqref="AU5:AV5">
      <formula1>#REF!</formula1>
    </dataValidation>
    <dataValidation type="list" allowBlank="1" showInputMessage="1" showErrorMessage="1" sqref="BC5:BM5">
      <formula1>#REF!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5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ickAtelier">
                <anchor moveWithCells="1" sizeWithCells="1">
                  <from>
                    <xdr:col>80</xdr:col>
                    <xdr:colOff>28575</xdr:colOff>
                    <xdr:row>21</xdr:row>
                    <xdr:rowOff>133350</xdr:rowOff>
                  </from>
                  <to>
                    <xdr:col>80</xdr:col>
                    <xdr:colOff>1276350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ickReunion">
                <anchor moveWithCells="1" sizeWithCells="1">
                  <from>
                    <xdr:col>80</xdr:col>
                    <xdr:colOff>57150</xdr:colOff>
                    <xdr:row>25</xdr:row>
                    <xdr:rowOff>85725</xdr:rowOff>
                  </from>
                  <to>
                    <xdr:col>80</xdr:col>
                    <xdr:colOff>1314450</xdr:colOff>
                    <xdr:row>28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CB190B291B8F41BDCFDAE96A0EE167" ma:contentTypeVersion="10" ma:contentTypeDescription="Crée un document." ma:contentTypeScope="" ma:versionID="dc83a419abb5f300e568e5baebc15ee4">
  <xsd:schema xmlns:xsd="http://www.w3.org/2001/XMLSchema" xmlns:xs="http://www.w3.org/2001/XMLSchema" xmlns:p="http://schemas.microsoft.com/office/2006/metadata/properties" xmlns:ns3="959bcf55-a556-4242-be68-847f68086b68" targetNamespace="http://schemas.microsoft.com/office/2006/metadata/properties" ma:root="true" ma:fieldsID="5d8bbfe9330a530ec2fae629015b45ac" ns3:_="">
    <xsd:import namespace="959bcf55-a556-4242-be68-847f68086b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bcf55-a556-4242-be68-847f68086b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9bcf55-a556-4242-be68-847f68086b68" xsi:nil="true"/>
  </documentManagement>
</p:properties>
</file>

<file path=customXml/itemProps1.xml><?xml version="1.0" encoding="utf-8"?>
<ds:datastoreItem xmlns:ds="http://schemas.openxmlformats.org/officeDocument/2006/customXml" ds:itemID="{53F30B4D-C49F-47E3-B3B5-57379B8AE1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950C44-6055-484A-B102-C4D93634E9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bcf55-a556-4242-be68-847f68086b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1163FC-CAD3-4E34-A377-A34C8009F367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59bcf55-a556-4242-be68-847f68086b68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PlanningCycleComplet</vt:lpstr>
      <vt:lpstr>Sheet1</vt:lpstr>
      <vt:lpstr>PlanningCycleComplet!Print_Area</vt:lpstr>
    </vt:vector>
  </TitlesOfParts>
  <Company>UFCV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AGuillet</dc:creator>
  <cp:lastModifiedBy>Gaspard Sourgen</cp:lastModifiedBy>
  <cp:lastPrinted>2024-02-20T11:20:01Z</cp:lastPrinted>
  <dcterms:created xsi:type="dcterms:W3CDTF">2013-05-31T08:45:29Z</dcterms:created>
  <dcterms:modified xsi:type="dcterms:W3CDTF">2024-07-02T06:51:01Z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0x010100B6CB190B291B8F41BDCFDAE96A0EE167</vt:lpwstr>
  </property>
</Properties>
</file>