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500" activeTab="1"/>
  </bookViews>
  <sheets>
    <sheet name="Feuil1" sheetId="1" r:id="rId1"/>
    <sheet name="Feuil1 (2)" sheetId="2" r:id="rId2"/>
  </sheets>
  <definedNames>
    <definedName name="couts" localSheetId="1">'Feuil1 (2)'!$A$7:$A$12</definedName>
    <definedName name="couts">Feuil1!$A$7:$A$12</definedName>
    <definedName name="delais" localSheetId="1">'Feuil1 (2)'!$B$7:$B$12</definedName>
    <definedName name="delais">Feuil1!$B$7:$B$12</definedName>
    <definedName name="FromArray_1" localSheetId="1">_xlfn.ANCHORARRAY('Feuil1 (2)'!#REF!)</definedName>
    <definedName name="FromArray_1">_xlfn.ANCHORARRAY(Feuil1!#REF!)</definedName>
    <definedName name="mois" localSheetId="1">'Feuil1 (2)'!$C$5:$G$5</definedName>
    <definedName name="mois">Feuil1!$C$5:$G$5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I11" i="2"/>
  <c r="I10" i="2"/>
  <c r="I9" i="2"/>
  <c r="I8" i="2"/>
  <c r="I7" i="2"/>
  <c r="J8" i="2"/>
  <c r="J9" i="2"/>
  <c r="J10" i="2"/>
  <c r="J11" i="2"/>
  <c r="J12" i="2"/>
  <c r="J7" i="2"/>
  <c r="H20" i="1"/>
  <c r="H22" i="1"/>
  <c r="D7" i="1" l="1"/>
  <c r="J20" i="1"/>
  <c r="I20" i="1"/>
  <c r="H21" i="1"/>
  <c r="J21" i="1"/>
  <c r="I21" i="1"/>
  <c r="I22" i="1"/>
  <c r="J22" i="1"/>
</calcChain>
</file>

<file path=xl/sharedStrings.xml><?xml version="1.0" encoding="utf-8"?>
<sst xmlns="http://schemas.openxmlformats.org/spreadsheetml/2006/main" count="43" uniqueCount="20">
  <si>
    <t>JUIN</t>
  </si>
  <si>
    <t>MAI</t>
  </si>
  <si>
    <t>INTERIM</t>
  </si>
  <si>
    <t>SALAIRE</t>
  </si>
  <si>
    <t>ACHAT MAT PREMIER</t>
  </si>
  <si>
    <t>JUILLET</t>
  </si>
  <si>
    <t>AOUT</t>
  </si>
  <si>
    <t>SEPTEMBRE</t>
  </si>
  <si>
    <t>SI DELAI 0 ALORS SOMME DE JUILLET EN JUILLET / SI DELAI 1 ALORS SOMME DE JUIN EN JUILLET / SI DELAI 2 ALORS SOMME DE MAI EN JUILLET</t>
  </si>
  <si>
    <r>
      <t xml:space="preserve">SOMME.SI(B7:B12=0;E7:E8;SOMME.SI(B7:B12=1;D7:D8;SOMME.SI(B7:B12=2;C7:C8))) </t>
    </r>
    <r>
      <rPr>
        <sz val="11"/>
        <color rgb="FFFF0000"/>
        <rFont val="Aptos Narrow"/>
        <family val="2"/>
        <scheme val="minor"/>
      </rPr>
      <t>NON</t>
    </r>
  </si>
  <si>
    <t>SI COLONNE B=0 ALORS H7=SOMME E7;E8 / SI SI COLONNE B=1 ALORS H7=SOMME D7;D8 / SI COLONNE B=0 ALORS H7=SOMME C7;C8</t>
  </si>
  <si>
    <t>SALAIRE 2</t>
  </si>
  <si>
    <t>INTERIM 1</t>
  </si>
  <si>
    <t>ACHAT MAT PREMIER 2</t>
  </si>
  <si>
    <t>SALAIR=SALAIRE + SALAIRE 2</t>
  </si>
  <si>
    <t>ACHAT MAT PREMIER + ACHAT MAT PREMIERE + ACAHT MAT PREMIER 2</t>
  </si>
  <si>
    <t>DELAIS</t>
  </si>
  <si>
    <t>INTERIM= INTERIM + INTERIM 1</t>
  </si>
  <si>
    <t>théorique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</si>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</sst>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Aptos Narrow"/>
      <family val="2"/>
      <scheme val="minor"/>
    </font>
    <font>
      <sz val="8.25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Alignment="0"/>
    <xf numFmtId="43" fontId="4" fillId="0" borderId="0" applyFon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0" fontId="2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2" applyNumberFormat="1" applyFont="1" applyBorder="1"/>
    <xf numFmtId="164" fontId="0" fillId="2" borderId="1" xfId="2" applyNumberFormat="1" applyFont="1" applyFill="1" applyBorder="1"/>
    <xf numFmtId="164" fontId="0" fillId="0" borderId="0" xfId="0" applyNumberFormat="1"/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showGridLines="0" topLeftCell="A4" workbookViewId="0">
      <selection activeCell="L17" sqref="L17"/>
    </sheetView>
  </sheetViews>
  <sheetFormatPr defaultColWidth="11" defaultRowHeight="14.25"/>
  <cols>
    <col min="1" max="1" width="18.125" bestFit="1" customWidth="1"/>
    <col min="7" max="7" width="13.375" customWidth="1"/>
  </cols>
  <sheetData>
    <row r="2" spans="1:14">
      <c r="N2" s="1"/>
    </row>
    <row r="3" spans="1:14">
      <c r="N3" s="1"/>
    </row>
    <row r="4" spans="1:14">
      <c r="N4" s="1"/>
    </row>
    <row r="5" spans="1:14">
      <c r="A5" s="4"/>
      <c r="B5" s="4" t="s">
        <v>16</v>
      </c>
      <c r="C5" s="4" t="s">
        <v>1</v>
      </c>
      <c r="D5" s="4" t="s">
        <v>0</v>
      </c>
      <c r="E5" s="4" t="s">
        <v>5</v>
      </c>
      <c r="F5" s="4" t="s">
        <v>6</v>
      </c>
      <c r="G5" s="4" t="s">
        <v>7</v>
      </c>
    </row>
    <row r="6" spans="1:14">
      <c r="A6" s="4"/>
      <c r="B6" s="4"/>
      <c r="C6" s="4"/>
      <c r="D6" s="4"/>
      <c r="E6" s="4"/>
      <c r="F6" s="4"/>
      <c r="G6" s="4"/>
    </row>
    <row r="7" spans="1:14">
      <c r="A7" s="4" t="s">
        <v>2</v>
      </c>
      <c r="B7" s="4">
        <v>1</v>
      </c>
      <c r="C7" s="5">
        <v>13000</v>
      </c>
      <c r="D7" s="5">
        <f>SUM(N2:N4)</f>
        <v>0</v>
      </c>
      <c r="E7" s="5">
        <v>13000</v>
      </c>
      <c r="F7" s="5">
        <v>13000</v>
      </c>
      <c r="G7" s="4"/>
    </row>
    <row r="8" spans="1:14">
      <c r="A8" s="4" t="s">
        <v>2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G8" s="4"/>
    </row>
    <row r="9" spans="1:14">
      <c r="A9" s="4" t="s">
        <v>3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G9" s="4"/>
    </row>
    <row r="10" spans="1:14">
      <c r="A10" s="4" t="s">
        <v>3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G10" s="4"/>
    </row>
    <row r="11" spans="1:14">
      <c r="A11" s="4" t="s">
        <v>4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G11" s="4"/>
    </row>
    <row r="12" spans="1:14">
      <c r="A12" s="4" t="s">
        <v>4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G12" s="4"/>
    </row>
    <row r="16" spans="1:14" ht="15">
      <c r="A16" s="2" t="s">
        <v>8</v>
      </c>
    </row>
    <row r="17" spans="1:10">
      <c r="A17" t="s">
        <v>10</v>
      </c>
    </row>
    <row r="19" spans="1:10">
      <c r="G19" s="3"/>
      <c r="H19" s="3" t="s">
        <v>5</v>
      </c>
      <c r="I19" s="3" t="s">
        <v>6</v>
      </c>
      <c r="J19" s="3" t="s">
        <v>7</v>
      </c>
    </row>
    <row r="20" spans="1:10">
      <c r="G20" s="3" t="s">
        <v>2</v>
      </c>
      <c r="H20" s="6" t="e">
        <f ca="1">SUMIF(couts,$G20,OFFSET(delais,0,MATCH(H$19,mois,0)-_xlfn.XLOOKUP($G20,couts,delais)))</f>
        <v>#NAME?</v>
      </c>
      <c r="I20" s="6" t="e">
        <f ca="1">SUMIF(couts,$G20,OFFSET(delais,0,MATCH(I$19,mois,0)-_xlfn.XLOOKUP($G20,couts,delais)))</f>
        <v>#NAME?</v>
      </c>
      <c r="J20" s="6" t="e">
        <f ca="1">SUMIF(couts,$G20,OFFSET(delais,0,MATCH(J$19,mois,0)-_xlfn.XLOOKUP($G20,couts,delais)))</f>
        <v>#NAME?</v>
      </c>
    </row>
    <row r="21" spans="1:10">
      <c r="G21" s="3" t="s">
        <v>3</v>
      </c>
      <c r="H21" s="6" t="e">
        <f t="shared" ref="H21:J22" ca="1" si="0">SUMIF(couts,$G21,OFFSET(delais,0,MATCH(H$19,mois,0)-_xlfn.XLOOKUP($G21,couts,delais)))</f>
        <v>#NAME?</v>
      </c>
      <c r="I21" s="6" t="e">
        <f t="shared" ca="1" si="0"/>
        <v>#NAME?</v>
      </c>
      <c r="J21" s="6" t="e">
        <f t="shared" ca="1" si="0"/>
        <v>#NAME?</v>
      </c>
    </row>
    <row r="22" spans="1:10">
      <c r="G22" s="3" t="s">
        <v>4</v>
      </c>
      <c r="H22" s="6" t="e">
        <f ca="1">SUMIF(couts,$G22,OFFSET(delais,0,MATCH(H$19,mois,0)-_xlfn.XLOOKUP($G22,couts,delais)))</f>
        <v>#NAME?</v>
      </c>
      <c r="I22" s="6" t="e">
        <f t="shared" ca="1" si="0"/>
        <v>#NAME?</v>
      </c>
      <c r="J22" s="6" t="e">
        <f t="shared" ca="1" si="0"/>
        <v>#NAME?</v>
      </c>
    </row>
    <row r="27" spans="1:10">
      <c r="A27" t="s">
        <v>9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showGridLines="0" tabSelected="1" zoomScale="55" zoomScaleNormal="55" workbookViewId="0">
      <selection activeCell="G10" sqref="G10"/>
    </sheetView>
  </sheetViews>
  <sheetFormatPr defaultColWidth="11" defaultRowHeight="14.25"/>
  <cols>
    <col min="1" max="1" width="23.75" customWidth="1"/>
    <col min="7" max="7" width="58.625" bestFit="1" customWidth="1"/>
  </cols>
  <sheetData>
    <row r="2" spans="1:14">
      <c r="N2" s="1"/>
    </row>
    <row r="3" spans="1:14">
      <c r="N3" s="1"/>
    </row>
    <row r="4" spans="1:14">
      <c r="N4" s="1"/>
    </row>
    <row r="5" spans="1:14">
      <c r="A5" s="4"/>
      <c r="B5" s="4" t="s">
        <v>16</v>
      </c>
      <c r="C5" s="4" t="s">
        <v>1</v>
      </c>
      <c r="D5" s="4" t="s">
        <v>0</v>
      </c>
      <c r="E5" s="4" t="s">
        <v>5</v>
      </c>
      <c r="F5" s="4" t="s">
        <v>6</v>
      </c>
      <c r="I5" t="s">
        <v>18</v>
      </c>
      <c r="J5" t="s">
        <v>19</v>
      </c>
    </row>
    <row r="6" spans="1:14">
      <c r="A6" s="4"/>
      <c r="B6" s="4"/>
      <c r="C6" s="4"/>
      <c r="D6" s="4"/>
      <c r="E6" s="4"/>
      <c r="F6" s="4"/>
    </row>
    <row r="7" spans="1:14">
      <c r="A7" s="4" t="s">
        <v>2</v>
      </c>
      <c r="B7" s="4">
        <v>1</v>
      </c>
      <c r="C7" s="5">
        <v>13000</v>
      </c>
      <c r="D7" s="5">
        <v>0</v>
      </c>
      <c r="E7" s="5">
        <v>13000</v>
      </c>
      <c r="F7" s="5">
        <v>13000</v>
      </c>
      <c r="I7" s="7">
        <f>E7+D7</f>
        <v>13000</v>
      </c>
      <c r="J7">
        <f ca="1">SUM(INDIRECT(ADDRESS(ROW(),COLUMN(E7)-B7) &amp; ":" &amp; ADDRESS(ROW(),COLUMN(E7))))</f>
        <v>13000</v>
      </c>
    </row>
    <row r="8" spans="1:14">
      <c r="A8" s="4" t="s">
        <v>12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I8" s="7">
        <f>E8+D8</f>
        <v>500000</v>
      </c>
      <c r="J8">
        <f t="shared" ref="J8:J12" ca="1" si="0">SUM(INDIRECT(ADDRESS(ROW(),COLUMN(E8)-B8) &amp; ":" &amp; ADDRESS(ROW(),COLUMN(E8))))</f>
        <v>500000</v>
      </c>
    </row>
    <row r="9" spans="1:14">
      <c r="A9" s="4" t="s">
        <v>3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I9" s="7">
        <f>E9</f>
        <v>30000</v>
      </c>
      <c r="J9">
        <f t="shared" ca="1" si="0"/>
        <v>30000</v>
      </c>
    </row>
    <row r="10" spans="1:14">
      <c r="A10" s="4" t="s">
        <v>11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I10" s="7">
        <f>E10</f>
        <v>17000</v>
      </c>
      <c r="J10">
        <f t="shared" ca="1" si="0"/>
        <v>17000</v>
      </c>
    </row>
    <row r="11" spans="1:14">
      <c r="A11" s="4" t="s">
        <v>4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I11" s="7">
        <f>E11+D11+C11</f>
        <v>79000</v>
      </c>
      <c r="J11">
        <f t="shared" ca="1" si="0"/>
        <v>79000</v>
      </c>
    </row>
    <row r="12" spans="1:14">
      <c r="A12" s="4" t="s">
        <v>13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I12" s="7">
        <f t="shared" ref="I12:I13" si="1">E12+D12+C12</f>
        <v>79000</v>
      </c>
      <c r="J12">
        <f t="shared" ca="1" si="0"/>
        <v>79000</v>
      </c>
    </row>
    <row r="13" spans="1:14">
      <c r="I13" s="7"/>
    </row>
    <row r="16" spans="1:14" ht="15">
      <c r="A16" s="2" t="s">
        <v>8</v>
      </c>
    </row>
    <row r="17" spans="1:10">
      <c r="A17" t="s">
        <v>10</v>
      </c>
    </row>
    <row r="19" spans="1:10">
      <c r="G19" s="3"/>
      <c r="H19" s="3" t="s">
        <v>5</v>
      </c>
      <c r="I19" s="3" t="s">
        <v>6</v>
      </c>
      <c r="J19" s="3" t="s">
        <v>7</v>
      </c>
    </row>
    <row r="20" spans="1:10">
      <c r="G20" s="3" t="s">
        <v>17</v>
      </c>
      <c r="H20" s="6"/>
      <c r="I20" s="6"/>
      <c r="J20" s="6"/>
    </row>
    <row r="21" spans="1:10">
      <c r="G21" s="3" t="s">
        <v>14</v>
      </c>
      <c r="H21" s="6"/>
      <c r="I21" s="6"/>
      <c r="J21" s="6"/>
    </row>
    <row r="22" spans="1:10">
      <c r="G22" s="3" t="s">
        <v>15</v>
      </c>
      <c r="H22" s="6"/>
      <c r="I22" s="6"/>
      <c r="J22" s="6"/>
    </row>
    <row r="27" spans="1:10">
      <c r="A27" t="s">
        <v>9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62136B-F4A4-43AA-93CA-C56C204B37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Feuil1</vt:lpstr>
      <vt:lpstr>Feuil1 (2)</vt:lpstr>
      <vt:lpstr>'Feuil1 (2)'!couts</vt:lpstr>
      <vt:lpstr>couts</vt:lpstr>
      <vt:lpstr>'Feuil1 (2)'!delais</vt:lpstr>
      <vt:lpstr>delais</vt:lpstr>
      <vt:lpstr>'Feuil1 (2)'!mois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Girard</dc:creator>
  <cp:lastModifiedBy>Gaspard Sourgen</cp:lastModifiedBy>
  <cp:lastPrinted>2024-06-13T14:52:26Z</cp:lastPrinted>
  <dcterms:created xsi:type="dcterms:W3CDTF">2024-06-12T08:22:27Z</dcterms:created>
  <dcterms:modified xsi:type="dcterms:W3CDTF">2024-06-17T09:54:02Z</dcterms:modified>
</cp:coreProperties>
</file>