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9"/>
  <workbookPr/>
  <xr:revisionPtr revIDLastSave="0" documentId="8_{1CEE3B6F-C880-49AA-A1E2-762796DC6621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  <sheet name="Sheet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 a="1"/>
  <c r="I3" i="1"/>
  <c r="I4" i="1" a="1"/>
  <c r="I4" i="1"/>
  <c r="I5" i="1" a="1"/>
  <c r="I5" i="1"/>
  <c r="I6" i="1" a="1"/>
  <c r="I6" i="1"/>
  <c r="I2" i="1" a="1"/>
  <c r="I2" i="1"/>
  <c r="J3" i="1"/>
  <c r="J4" i="1"/>
  <c r="J5" i="1"/>
  <c r="J6" i="1"/>
  <c r="J2" i="1"/>
  <c r="K3" i="1"/>
  <c r="K4" i="1"/>
  <c r="K5" i="1"/>
  <c r="K6" i="1"/>
  <c r="K2" i="1"/>
  <c r="P2" i="1" a="1"/>
  <c r="P2" i="1"/>
  <c r="E3" i="1"/>
  <c r="F3" i="1"/>
  <c r="G3" i="1"/>
  <c r="E4" i="1"/>
  <c r="F4" i="1"/>
  <c r="G4" i="1"/>
  <c r="E5" i="1"/>
  <c r="F5" i="1"/>
  <c r="G5" i="1"/>
  <c r="P5" i="1" a="1"/>
  <c r="P5" i="1"/>
  <c r="Q5" i="1"/>
  <c r="R5" i="1"/>
  <c r="P4" i="1" a="1"/>
  <c r="P4" i="1"/>
  <c r="Q4" i="1"/>
  <c r="R4" i="1"/>
  <c r="P3" i="1" a="1"/>
  <c r="P3" i="1"/>
  <c r="Q3" i="1"/>
  <c r="R3" i="1"/>
  <c r="Q2" i="1"/>
  <c r="R2" i="1"/>
  <c r="N2" i="1" a="1"/>
  <c r="N2" i="1" s="1"/>
  <c r="N3" i="1" l="1" a="1"/>
  <c r="N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<sst xmlns="http://schemas.openxmlformats.org/spreadsheetml/2006/main" count="24" uniqueCount="24">
  <si>
    <t>birth</t>
  </si>
  <si>
    <t>last v</t>
  </si>
  <si>
    <t>MaxV</t>
  </si>
  <si>
    <t>Age Max</t>
  </si>
  <si>
    <t>Eta</t>
  </si>
  <si>
    <t>todo</t>
  </si>
  <si>
    <t>done</t>
  </si>
  <si>
    <t>eta</t>
  </si>
  <si>
    <t>L</t>
  </si>
  <si>
    <t>A</t>
  </si>
  <si>
    <t>Gaston</t>
  </si>
  <si>
    <t>^ derniere proposition</t>
  </si>
  <si>
    <t>^ proposition precedente</t>
  </si>
  <si>
    <t>Prénom</t>
  </si>
  <si>
    <t>date naissance</t>
  </si>
  <si>
    <t>vaccin</t>
  </si>
  <si>
    <t>âge en années</t>
  </si>
  <si>
    <t>vaccin 3ans</t>
  </si>
  <si>
    <t>vaccin 6ans</t>
  </si>
  <si>
    <t>vaccin 13ans</t>
  </si>
  <si>
    <t>Léon</t>
  </si>
  <si>
    <t>Agnès</t>
  </si>
  <si>
    <t>Jules</t>
  </si>
  <si>
    <t>Léa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</si>
</sst>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23</xdr:row>
      <xdr:rowOff>57150</xdr:rowOff>
    </xdr:from>
    <xdr:to>
      <xdr:col>7</xdr:col>
      <xdr:colOff>180975</xdr:colOff>
      <xdr:row>27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DFFE31-D276-EE7C-7C20-A5B1A3DE5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5" y="4438650"/>
          <a:ext cx="4572000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G1" workbookViewId="0">
      <selection activeCell="R9" sqref="R9"/>
    </sheetView>
  </sheetViews>
  <sheetFormatPr defaultRowHeight="15"/>
  <cols>
    <col min="1" max="2" width="11.140625" bestFit="1" customWidth="1"/>
    <col min="3" max="3" width="12.5703125" customWidth="1"/>
    <col min="5" max="7" width="11.140625" bestFit="1" customWidth="1"/>
    <col min="9" max="9" width="11.140625" bestFit="1" customWidth="1"/>
    <col min="16" max="17" width="11.140625" bestFit="1" customWidth="1"/>
  </cols>
  <sheetData>
    <row r="1" spans="1:18">
      <c r="B1" t="s">
        <v>0</v>
      </c>
      <c r="C1" t="s">
        <v>1</v>
      </c>
      <c r="E1">
        <v>3</v>
      </c>
      <c r="F1">
        <v>6</v>
      </c>
      <c r="G1">
        <v>13</v>
      </c>
      <c r="I1" t="s">
        <v>2</v>
      </c>
      <c r="J1" t="s">
        <v>3</v>
      </c>
      <c r="K1" t="s">
        <v>4</v>
      </c>
      <c r="P1" t="s">
        <v>5</v>
      </c>
      <c r="Q1" t="s">
        <v>6</v>
      </c>
      <c r="R1" t="s">
        <v>7</v>
      </c>
    </row>
    <row r="2" spans="1:18">
      <c r="A2" t="s">
        <v>8</v>
      </c>
      <c r="B2" s="1">
        <v>44105</v>
      </c>
      <c r="C2" s="1">
        <v>45453</v>
      </c>
      <c r="D2">
        <v>3</v>
      </c>
      <c r="E2" s="1">
        <v>45200</v>
      </c>
      <c r="F2" s="1">
        <v>46296</v>
      </c>
      <c r="G2" s="1">
        <v>48853</v>
      </c>
      <c r="I2" s="1" cm="1">
        <f t="array" ref="I2">_xlfn.IFS($C2&lt;E2,F2,$C2&lt;F2,G2,TRUE,"&gt; 13 ans")</f>
        <v>48853</v>
      </c>
      <c r="J2">
        <f>IFERROR(INDEX($E$1:$G$1,1,MATCH(I2,E2:G2)), 20)</f>
        <v>13</v>
      </c>
      <c r="K2" t="str">
        <f>IF(D2&lt;J2,"A jour", "non a jour")</f>
        <v>A jour</v>
      </c>
      <c r="N2" t="str" cm="1">
        <f t="array" ref="N2">_xlfn.IFS(I2&lt;C2,"A jour",AND(I2&gt;C2,C2&gt;I6),"A jour",TRUE, "Non a jour, rappel " &amp; MATCH(I2,E2:G2) &amp; " a effectuer")</f>
        <v>Non a jour, rappel 3 a effectuer</v>
      </c>
      <c r="P2" s="1" cm="1">
        <f t="array" ref="P2">_xlfn.IFS(D2&lt;3,B2,D2&lt;6,E2,D2&lt;13,F2,TRUE,G2)</f>
        <v>45200</v>
      </c>
      <c r="Q2" s="1">
        <f>C2</f>
        <v>45453</v>
      </c>
      <c r="R2" t="str">
        <f>IF(Q2&gt;P2,"a jour","a vacciner")</f>
        <v>a jour</v>
      </c>
    </row>
    <row r="3" spans="1:18">
      <c r="A3" t="s">
        <v>9</v>
      </c>
      <c r="B3" s="1">
        <v>42924</v>
      </c>
      <c r="C3" s="1">
        <v>45439</v>
      </c>
      <c r="D3">
        <v>6</v>
      </c>
      <c r="E3" s="1">
        <f>EDATE($B3,3*12)</f>
        <v>44020</v>
      </c>
      <c r="F3" s="1">
        <f>EDATE($B3,6*12)</f>
        <v>45115</v>
      </c>
      <c r="G3" s="1">
        <f>EDATE($B3,13*12)</f>
        <v>47672</v>
      </c>
      <c r="I3" s="1" t="str" cm="1">
        <f t="array" ref="I3">_xlfn.IFS($C3&lt;E3,F3,$C3&lt;F3,G3,TRUE,"&gt; 13 ans")</f>
        <v>&gt; 13 ans</v>
      </c>
      <c r="J3">
        <f t="shared" ref="J3:J6" si="0">IFERROR(INDEX($E$1:$G$1,1,MATCH(I3,E3:G3)), 20)</f>
        <v>20</v>
      </c>
      <c r="K3" t="str">
        <f t="shared" ref="K3:K6" si="1">IF(D3&lt;J3,"A jour", "non a jour")</f>
        <v>A jour</v>
      </c>
      <c r="N3" t="str" cm="1">
        <f t="array" ref="N3">_xlfn.IFS(I3&lt;C3,"A jour",AND(I3&gt;C3,C3&gt;I7),"A jour",TRUE, "Non a jour, rappel " &amp; MATCH(I3,E3:G3) &amp; " a effectuer")</f>
        <v>A jour</v>
      </c>
      <c r="P3" s="1" cm="1">
        <f t="array" ref="P3">_xlfn.IFS(D3&lt;3,B3,D3&lt;6,E3,D3&lt;13,F3,TRUE,G3)</f>
        <v>45115</v>
      </c>
      <c r="Q3" s="1">
        <f>C3</f>
        <v>45439</v>
      </c>
      <c r="R3" t="str">
        <f>IF(Q3&gt;P3,"a jour","a vacciner")</f>
        <v>a jour</v>
      </c>
    </row>
    <row r="4" spans="1:18">
      <c r="B4" s="1">
        <v>41805</v>
      </c>
      <c r="C4" s="1">
        <v>45409</v>
      </c>
      <c r="D4">
        <v>9</v>
      </c>
      <c r="E4" s="1">
        <f>EDATE($B4,3*12)</f>
        <v>42901</v>
      </c>
      <c r="F4" s="1">
        <f>EDATE($B4,6*12)</f>
        <v>43997</v>
      </c>
      <c r="G4" s="1">
        <f>EDATE($B4,13*12)</f>
        <v>46553</v>
      </c>
      <c r="I4" s="1" t="str" cm="1">
        <f t="array" ref="I4">_xlfn.IFS($C4&lt;E4,F4,$C4&lt;F4,G4,TRUE,"&gt; 13 ans")</f>
        <v>&gt; 13 ans</v>
      </c>
      <c r="J4">
        <f t="shared" si="0"/>
        <v>20</v>
      </c>
      <c r="K4" t="str">
        <f t="shared" si="1"/>
        <v>A jour</v>
      </c>
      <c r="P4" s="1" cm="1">
        <f t="array" ref="P4">_xlfn.IFS(D4&lt;3,B4,D4&lt;6,E4,D4&lt;13,F4,TRUE,G4)</f>
        <v>43997</v>
      </c>
      <c r="Q4" s="1">
        <f>C4</f>
        <v>45409</v>
      </c>
      <c r="R4" t="str">
        <f>IF(Q4&gt;P4,"a jour","a vacciner")</f>
        <v>a jour</v>
      </c>
    </row>
    <row r="5" spans="1:18">
      <c r="B5" s="1">
        <v>40685</v>
      </c>
      <c r="C5" s="1">
        <v>44632</v>
      </c>
      <c r="D5">
        <v>13</v>
      </c>
      <c r="E5" s="1">
        <f>EDATE($B5,3*12)</f>
        <v>41781</v>
      </c>
      <c r="F5" s="1">
        <f>EDATE($B5,6*12)</f>
        <v>42877</v>
      </c>
      <c r="G5" s="1">
        <f>EDATE($B5,13*12)</f>
        <v>45434</v>
      </c>
      <c r="I5" s="1" t="str" cm="1">
        <f t="array" ref="I5">_xlfn.IFS($C5&lt;E5,F5,$C5&lt;F5,G5,TRUE,"&gt; 13 ans")</f>
        <v>&gt; 13 ans</v>
      </c>
      <c r="J5">
        <f t="shared" si="0"/>
        <v>20</v>
      </c>
      <c r="K5" t="str">
        <f t="shared" si="1"/>
        <v>A jour</v>
      </c>
      <c r="P5" s="1" cm="1">
        <f t="array" ref="P5">_xlfn.IFS(D5&lt;3,B5,D5&lt;6,E5,D5&lt;13,F5,TRUE,G5)</f>
        <v>45434</v>
      </c>
      <c r="Q5" s="1">
        <f>C5</f>
        <v>44632</v>
      </c>
      <c r="R5" t="str">
        <f>IF(Q5&gt;P5,"a jour","a vacciner")</f>
        <v>a vacciner</v>
      </c>
    </row>
    <row r="6" spans="1:18">
      <c r="A6" t="s">
        <v>10</v>
      </c>
      <c r="B6" s="1">
        <v>43285</v>
      </c>
      <c r="C6" s="1">
        <v>43630</v>
      </c>
      <c r="D6">
        <v>5</v>
      </c>
      <c r="E6" s="1">
        <v>44381</v>
      </c>
      <c r="F6" s="1">
        <v>45477</v>
      </c>
      <c r="G6" s="1">
        <v>48033</v>
      </c>
      <c r="I6" s="1" cm="1">
        <f t="array" ref="I6">_xlfn.IFS($C6&lt;E6,F6,$C6&lt;F6,G6,TRUE,"&gt; 13 ans")</f>
        <v>45477</v>
      </c>
      <c r="J6">
        <f t="shared" si="0"/>
        <v>6</v>
      </c>
      <c r="K6" t="str">
        <f t="shared" si="1"/>
        <v>A jour</v>
      </c>
    </row>
    <row r="8" spans="1:18">
      <c r="I8" s="2"/>
      <c r="K8" t="s">
        <v>11</v>
      </c>
      <c r="R8" t="s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0B80-6E8B-4861-85EB-298EA03F0206}">
  <dimension ref="A1:G5"/>
  <sheetViews>
    <sheetView workbookViewId="0"/>
  </sheetViews>
  <sheetFormatPr defaultRowHeight="15"/>
  <sheetData>
    <row r="1" spans="1:7">
      <c r="A1" s="3" t="s">
        <v>13</v>
      </c>
      <c r="B1" s="3" t="s">
        <v>14</v>
      </c>
      <c r="C1" s="3" t="s">
        <v>15</v>
      </c>
      <c r="D1" s="3" t="s">
        <v>16</v>
      </c>
      <c r="E1" s="3" t="s">
        <v>17</v>
      </c>
      <c r="F1" s="3" t="s">
        <v>18</v>
      </c>
      <c r="G1" s="3" t="s">
        <v>19</v>
      </c>
    </row>
    <row r="2" spans="1:7">
      <c r="A2" s="3" t="s">
        <v>20</v>
      </c>
      <c r="B2" s="4">
        <v>44105</v>
      </c>
      <c r="C2" s="4">
        <v>45453</v>
      </c>
      <c r="D2" s="3">
        <v>3</v>
      </c>
      <c r="E2" s="4">
        <v>45200</v>
      </c>
      <c r="F2" s="4">
        <v>46296</v>
      </c>
      <c r="G2" s="4">
        <v>48853</v>
      </c>
    </row>
    <row r="3" spans="1:7">
      <c r="A3" s="3" t="s">
        <v>21</v>
      </c>
      <c r="B3" s="4">
        <v>42924</v>
      </c>
      <c r="C3" s="4">
        <v>45439</v>
      </c>
      <c r="D3" s="3">
        <v>6</v>
      </c>
      <c r="E3" s="4">
        <v>44020</v>
      </c>
      <c r="F3" s="4">
        <v>45115</v>
      </c>
      <c r="G3" s="4">
        <v>47672</v>
      </c>
    </row>
    <row r="4" spans="1:7">
      <c r="A4" s="3" t="s">
        <v>22</v>
      </c>
      <c r="B4" s="4">
        <v>41805</v>
      </c>
      <c r="C4" s="4">
        <v>45409</v>
      </c>
      <c r="D4" s="3">
        <v>9</v>
      </c>
      <c r="E4" s="4">
        <v>42901</v>
      </c>
      <c r="F4" s="4">
        <v>43997</v>
      </c>
      <c r="G4" s="4">
        <v>46553</v>
      </c>
    </row>
    <row r="5" spans="1:7">
      <c r="A5" s="3" t="s">
        <v>23</v>
      </c>
      <c r="B5" s="4">
        <v>40685</v>
      </c>
      <c r="C5" s="4">
        <v>44632</v>
      </c>
      <c r="D5" s="3">
        <v>13</v>
      </c>
      <c r="E5" s="4">
        <v>41781</v>
      </c>
      <c r="F5" s="4">
        <v>42877</v>
      </c>
      <c r="G5" s="4">
        <v>45434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2024-05-29T14:28:56Z</dcterms:created>
  <dcterms:modified xsi:type="dcterms:W3CDTF">2024-06-04T12:25:20Z</dcterms:modified>
  <cp:category/>
  <cp:contentStatus/>
</cp:coreProperties>
</file>