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Stessy\Downloads\"/>
    </mc:Choice>
  </mc:AlternateContent>
  <xr:revisionPtr revIDLastSave="0" documentId="13_ncr:1_{208F3726-7785-40A1-B5DB-F8B5F0794DC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Synthèse" sheetId="13" r:id="rId1"/>
    <sheet name="BDD" sheetId="1" r:id="rId2"/>
  </sheets>
  <definedNames>
    <definedName name="Segment_Client">#N/A</definedName>
    <definedName name="Segment_Règlement_effectué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" i="1" l="1"/>
  <c r="K1" i="1"/>
  <c r="H1" i="1"/>
  <c r="E1" i="1"/>
  <c r="I1" i="1"/>
  <c r="M1" i="1"/>
  <c r="M20" i="1"/>
  <c r="M19" i="1"/>
  <c r="M18" i="1"/>
  <c r="I4" i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F12" i="13"/>
  <c r="H14" i="13" l="1"/>
  <c r="F14" i="13"/>
  <c r="H13" i="13"/>
  <c r="H12" i="13"/>
  <c r="E12" i="13"/>
  <c r="H11" i="13"/>
  <c r="H10" i="13"/>
  <c r="E10" i="13"/>
  <c r="F10" i="13"/>
  <c r="H9" i="13"/>
  <c r="D9" i="13"/>
  <c r="C9" i="13"/>
  <c r="H8" i="13"/>
  <c r="F8" i="13"/>
  <c r="H7" i="13"/>
  <c r="E7" i="13"/>
  <c r="F7" i="13"/>
  <c r="B7" i="13"/>
  <c r="H5" i="13"/>
  <c r="F5" i="13"/>
  <c r="G4" i="13"/>
  <c r="F4" i="13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G3" i="13"/>
  <c r="D3" i="13"/>
  <c r="C3" i="13"/>
  <c r="B3" i="13"/>
  <c r="D11" i="13"/>
  <c r="B11" i="13"/>
  <c r="B9" i="13"/>
  <c r="C5" i="13"/>
  <c r="B5" i="13"/>
  <c r="G13" i="13"/>
  <c r="C10" i="13"/>
  <c r="B10" i="13"/>
  <c r="B6" i="13"/>
  <c r="G6" i="13"/>
  <c r="B14" i="13"/>
  <c r="B13" i="13"/>
  <c r="G12" i="13"/>
  <c r="C12" i="13"/>
  <c r="G9" i="13"/>
  <c r="B8" i="13"/>
  <c r="C7" i="13"/>
  <c r="G5" i="13"/>
  <c r="B4" i="13"/>
  <c r="B12" i="13"/>
  <c r="G14" i="13"/>
  <c r="G11" i="13"/>
  <c r="G10" i="13"/>
  <c r="G8" i="13"/>
  <c r="G7" i="13"/>
  <c r="D13" i="13"/>
  <c r="D12" i="13"/>
  <c r="D8" i="13"/>
  <c r="D7" i="13"/>
  <c r="D5" i="13"/>
  <c r="C14" i="13"/>
  <c r="C13" i="13"/>
  <c r="C11" i="13"/>
  <c r="C8" i="13"/>
  <c r="C4" i="13"/>
  <c r="D4" i="13" l="1"/>
  <c r="H4" i="13"/>
  <c r="H3" i="13"/>
  <c r="E13" i="13"/>
  <c r="F9" i="13"/>
  <c r="F3" i="13"/>
  <c r="E14" i="13"/>
  <c r="F11" i="13"/>
  <c r="E8" i="13"/>
  <c r="E3" i="13"/>
  <c r="F13" i="13"/>
  <c r="D10" i="13"/>
  <c r="E4" i="13"/>
  <c r="D14" i="13"/>
  <c r="E11" i="13"/>
  <c r="E9" i="13"/>
  <c r="E5" i="13"/>
  <c r="G15" i="13"/>
  <c r="B15" i="13"/>
  <c r="E6" i="13"/>
  <c r="D6" i="13"/>
  <c r="C6" i="13"/>
  <c r="C15" i="13" s="1"/>
  <c r="E15" i="13" l="1"/>
  <c r="D15" i="13"/>
  <c r="F6" i="13"/>
  <c r="F15" i="13" s="1"/>
  <c r="H6" i="13"/>
  <c r="H15" i="13" s="1"/>
</calcChain>
</file>

<file path=xl/sharedStrings.xml><?xml version="1.0" encoding="utf-8"?>
<sst xmlns="http://schemas.openxmlformats.org/spreadsheetml/2006/main" count="41" uniqueCount="36">
  <si>
    <t>Client</t>
  </si>
  <si>
    <t>n° client</t>
  </si>
  <si>
    <t>n° devis</t>
  </si>
  <si>
    <t>n° commande</t>
  </si>
  <si>
    <t>n° bon de livraison</t>
  </si>
  <si>
    <t>Transporteur</t>
  </si>
  <si>
    <t>n° facture</t>
  </si>
  <si>
    <t>Règlement effectué</t>
  </si>
  <si>
    <t>Montant HT</t>
  </si>
  <si>
    <t>Montant TTC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</si>
  <si>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</si>
  <si>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</si>
  <si>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</si>
  <si>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</si>
  <si>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</si>
  <si>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</si>
  <si>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</si>
  <si>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</si>
  <si>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</si>
  <si>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</si>
  <si>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</si>
  <si>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</si>
  <si>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Frais</t>
  </si>
  <si>
    <t>Factures</t>
  </si>
  <si>
    <t>Établies</t>
  </si>
  <si>
    <t>Réglées</t>
  </si>
  <si>
    <t>Impayées</t>
  </si>
  <si>
    <t>Chiffre d'affaire</t>
  </si>
  <si>
    <t>T.T.C</t>
  </si>
  <si>
    <t>H.T</t>
  </si>
  <si>
    <t>Totaux</t>
  </si>
  <si>
    <t>Transport</t>
  </si>
  <si>
    <t>Effectués</t>
  </si>
  <si>
    <t>Oui</t>
  </si>
  <si>
    <t>Date règlement</t>
  </si>
  <si>
    <t>Date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</si>
</sst>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>
    <font>
      <sz val="11"/>
      <color theme="1"/>
      <name val="Calibri"/>
      <family val="2"/>
      <scheme val="minor"/>
    </font>
    <font>
      <b/>
      <sz val="10"/>
      <color theme="1"/>
      <name val="Bahnschrift"/>
      <family val="2"/>
    </font>
    <font>
      <sz val="10"/>
      <color theme="1"/>
      <name val="Bahnschrift"/>
      <family val="2"/>
    </font>
    <font>
      <sz val="10"/>
      <color theme="1"/>
      <name val="Arial Unicode MS"/>
    </font>
    <font>
      <b/>
      <sz val="12"/>
      <color rgb="FFFF0000"/>
      <name val="Bahnschrift"/>
      <family val="2"/>
    </font>
    <font>
      <b/>
      <sz val="10"/>
      <color theme="0"/>
      <name val="Bahnschrift"/>
      <family val="2"/>
    </font>
    <font>
      <sz val="11"/>
      <color theme="1"/>
      <name val="Bahnschrift"/>
      <family val="2"/>
    </font>
    <font>
      <b/>
      <sz val="11"/>
      <color theme="0"/>
      <name val="Bahnschrift"/>
      <family val="2"/>
    </font>
    <font>
      <sz val="14"/>
      <color theme="1"/>
      <name val="Bahnschrift"/>
      <family val="2"/>
    </font>
    <font>
      <b/>
      <sz val="14"/>
      <color theme="1"/>
      <name val="Bahnschrift"/>
      <family val="2"/>
    </font>
    <font>
      <sz val="24"/>
      <color rgb="FF00B0F0"/>
      <name val="Bahnschrift"/>
      <family val="2"/>
    </font>
    <font>
      <b/>
      <sz val="11"/>
      <color rgb="FFFFFF00"/>
      <name val="Bahnschrift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14" fontId="5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38"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00B050"/>
      </font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D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241486</xdr:colOff>
      <xdr:row>0</xdr:row>
      <xdr:rowOff>48187</xdr:rowOff>
    </xdr:from>
    <xdr:to>
      <xdr:col>15</xdr:col>
      <xdr:colOff>523874</xdr:colOff>
      <xdr:row>10</xdr:row>
      <xdr:rowOff>107016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2DF4BA6B-13CB-4E92-F13B-AA92DD24A8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90333" y="48187"/>
              <a:ext cx="1860176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15</xdr:col>
      <xdr:colOff>711014</xdr:colOff>
      <xdr:row>0</xdr:row>
      <xdr:rowOff>42583</xdr:rowOff>
    </xdr:from>
    <xdr:to>
      <xdr:col>18</xdr:col>
      <xdr:colOff>204508</xdr:colOff>
      <xdr:row>10</xdr:row>
      <xdr:rowOff>101412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Règlement effectué">
              <a:extLst>
                <a:ext uri="{FF2B5EF4-FFF2-40B4-BE49-F238E27FC236}">
                  <a16:creationId xmlns:a16="http://schemas.microsoft.com/office/drawing/2014/main" id="{33B00851-DAF9-A724-12DC-F8814E486C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èglement effectu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37649" y="42583"/>
              <a:ext cx="1860177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F9D17A26-8970-4BFA-92B8-FAFB0543385A}" sourceName="Client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èglement_effectué" xr10:uid="{8B3FAB29-7C98-48ED-AEDF-83A12ACA2B76}" sourceName="Règlement effectué">
  <extLst>
    <x:ext xmlns:x15="http://schemas.microsoft.com/office/spreadsheetml/2010/11/main" uri="{2F2917AC-EB37-4324-AD4E-5DD8C200BD13}">
      <x15:tableSlicerCache tableId="1" column="1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74B141DF-0805-4470-837B-817A5D1ECBB3}" cache="Segment_Client" caption="Client" rowHeight="241300"/>
  <slicer name="Règlement effectué" xr10:uid="{DD5A89AE-D8D0-4EA3-AF77-150DE6BA4887}" cache="Segment_Règlement_effectué" caption="Règlement effectu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F210DA-074B-4D43-A60E-1FE6D2D7513F}" name="Tableau1" displayName="Tableau1" ref="A2:M20" headerRowBorderDxfId="27" tableBorderDxfId="28">
  <autoFilter ref="A2:M20" xr:uid="{2EF210DA-074B-4D43-A60E-1FE6D2D7513F}"/>
  <tableColumns count="13">
    <tableColumn id="1" xr3:uid="{EB78B390-FDF3-4656-8322-560D046F05D4}" name="Client" totalsRowLabel="Total" dataDxfId="25" totalsRowDxfId="26"/>
    <tableColumn id="2" xr3:uid="{F7473968-C93B-457F-B732-47FD3BD3389D}" name="n° client" dataDxfId="23" totalsRowDxfId="24"/>
    <tableColumn id="3" xr3:uid="{1A33DBB3-D232-44E6-BCC5-FB968E40986E}" name="n° devis" dataDxfId="21" totalsRowDxfId="22"/>
    <tableColumn id="4" xr3:uid="{4D7CE070-7375-4BAE-8E50-104EEFB9E05A}" name="n° commande" dataDxfId="19" totalsRowDxfId="20"/>
    <tableColumn id="5" xr3:uid="{7CE0119C-45E8-48BB-A9E0-F78979F452D2}" name="n° bon de livraison" dataDxfId="17" totalsRowDxfId="18"/>
    <tableColumn id="6" xr3:uid="{DB695FBD-4A06-42EE-A190-6E92486BEBDA}" name="Date Commande" dataDxfId="15" totalsRowDxfId="16"/>
    <tableColumn id="7" xr3:uid="{038338D6-080F-4A29-9CBC-152E1222BDB5}" name="Transporteur" dataDxfId="13" totalsRowDxfId="14"/>
    <tableColumn id="8" xr3:uid="{D27493C8-EEA5-49BB-A007-350C4824984F}" name="Frais" dataDxfId="11" totalsRowDxfId="12"/>
    <tableColumn id="9" xr3:uid="{3684B340-608F-4945-8A59-A2B007769E47}" name="n° facture" dataDxfId="9" totalsRowDxfId="10"/>
    <tableColumn id="10" xr3:uid="{7E18E2DE-BC9A-44B7-860B-7A359E5E3C44}" name="Date règlement" dataDxfId="7" totalsRowDxfId="8"/>
    <tableColumn id="11" xr3:uid="{5C6F3386-DD01-4C6C-B50F-2C946D00BDE1}" name="Règlement effectué" dataDxfId="5" totalsRowDxfId="6"/>
    <tableColumn id="13" xr3:uid="{72AE4FD5-285E-4FE2-8B06-7717C5C4B037}" name="Montant HT" dataDxfId="3" totalsRowDxfId="4"/>
    <tableColumn id="14" xr3:uid="{09DBF1FA-71E9-4D2E-817C-AE93B3036652}" name="Montant TTC" totalsRowFunction="sum" dataDxfId="1" totalsRowDxfId="2">
      <calculatedColumnFormula>(L3+H3)*1.2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C2AE4-8A0C-4EAD-A35D-DA6889D3D72C}">
  <dimension ref="A1:H15"/>
  <sheetViews>
    <sheetView workbookViewId="0">
      <selection activeCell="F11" sqref="F11"/>
    </sheetView>
  </sheetViews>
  <sheetFormatPr baseColWidth="10" defaultColWidth="11.5546875" defaultRowHeight="13.8"/>
  <cols>
    <col min="1" max="11" width="20.6640625" style="11" customWidth="1"/>
    <col min="12" max="16384" width="11.5546875" style="11"/>
  </cols>
  <sheetData>
    <row r="1" spans="1:8" ht="19.95" customHeight="1">
      <c r="A1" s="40">
        <v>2024</v>
      </c>
      <c r="B1" s="39" t="s">
        <v>31</v>
      </c>
      <c r="C1" s="39"/>
      <c r="D1" s="39" t="s">
        <v>23</v>
      </c>
      <c r="E1" s="39"/>
      <c r="F1" s="39"/>
      <c r="G1" s="39" t="s">
        <v>27</v>
      </c>
      <c r="H1" s="39"/>
    </row>
    <row r="2" spans="1:8" ht="19.95" customHeight="1">
      <c r="A2" s="41"/>
      <c r="B2" s="12" t="s">
        <v>32</v>
      </c>
      <c r="C2" s="12" t="s">
        <v>22</v>
      </c>
      <c r="D2" s="12" t="s">
        <v>24</v>
      </c>
      <c r="E2" s="12" t="s">
        <v>25</v>
      </c>
      <c r="F2" s="12" t="s">
        <v>26</v>
      </c>
      <c r="G2" s="12" t="s">
        <v>29</v>
      </c>
      <c r="H2" s="12" t="s">
        <v>28</v>
      </c>
    </row>
    <row r="3" spans="1:8" ht="19.95" customHeight="1">
      <c r="A3" s="12" t="s">
        <v>10</v>
      </c>
      <c r="B3" s="13">
        <f>BDD!E1</f>
        <v>0</v>
      </c>
      <c r="C3" s="14">
        <f>BDD!H1</f>
        <v>0</v>
      </c>
      <c r="D3" s="14">
        <f>BDD!I1</f>
        <v>17</v>
      </c>
      <c r="E3" s="14">
        <f>BDD!K1</f>
        <v>5</v>
      </c>
      <c r="F3" s="14" t="e">
        <f>BDD!#REF!</f>
        <v>#REF!</v>
      </c>
      <c r="G3" s="14">
        <f>BDD!L1</f>
        <v>22879.64</v>
      </c>
      <c r="H3" s="14">
        <f>BDD!M1</f>
        <v>27455.568000000003</v>
      </c>
    </row>
    <row r="4" spans="1:8" ht="19.95" customHeight="1">
      <c r="A4" s="12" t="s">
        <v>11</v>
      </c>
      <c r="B4" s="15" t="e">
        <f>#REF!</f>
        <v>#REF!</v>
      </c>
      <c r="C4" s="16" t="e">
        <f>#REF!</f>
        <v>#REF!</v>
      </c>
      <c r="D4" s="16" t="e">
        <f>#REF!</f>
        <v>#REF!</v>
      </c>
      <c r="E4" s="16" t="e">
        <f>#REF!</f>
        <v>#REF!</v>
      </c>
      <c r="F4" s="16" t="e">
        <f>#REF!</f>
        <v>#REF!</v>
      </c>
      <c r="G4" s="16" t="e">
        <f>#REF!</f>
        <v>#REF!</v>
      </c>
      <c r="H4" s="16" t="e">
        <f>#REF!</f>
        <v>#REF!</v>
      </c>
    </row>
    <row r="5" spans="1:8" ht="19.95" customHeight="1">
      <c r="A5" s="12" t="s">
        <v>12</v>
      </c>
      <c r="B5" s="15" t="e">
        <f>#REF!</f>
        <v>#REF!</v>
      </c>
      <c r="C5" s="16" t="e">
        <f>#REF!</f>
        <v>#REF!</v>
      </c>
      <c r="D5" s="16" t="e">
        <f>#REF!</f>
        <v>#REF!</v>
      </c>
      <c r="E5" s="16" t="e">
        <f>#REF!</f>
        <v>#REF!</v>
      </c>
      <c r="F5" s="16" t="e">
        <f>#REF!</f>
        <v>#REF!</v>
      </c>
      <c r="G5" s="16" t="e">
        <f>#REF!</f>
        <v>#REF!</v>
      </c>
      <c r="H5" s="16" t="e">
        <f>#REF!</f>
        <v>#REF!</v>
      </c>
    </row>
    <row r="6" spans="1:8" ht="19.95" customHeight="1">
      <c r="A6" s="12" t="s">
        <v>13</v>
      </c>
      <c r="B6" s="15" t="e">
        <f>#REF!</f>
        <v>#REF!</v>
      </c>
      <c r="C6" s="16" t="e">
        <f>#REF!</f>
        <v>#REF!</v>
      </c>
      <c r="D6" s="16" t="e">
        <f>#REF!</f>
        <v>#REF!</v>
      </c>
      <c r="E6" s="16" t="e">
        <f>#REF!</f>
        <v>#REF!</v>
      </c>
      <c r="F6" s="16" t="e">
        <f>#REF!</f>
        <v>#REF!</v>
      </c>
      <c r="G6" s="16" t="e">
        <f>#REF!</f>
        <v>#REF!</v>
      </c>
      <c r="H6" s="16" t="e">
        <f>#REF!</f>
        <v>#REF!</v>
      </c>
    </row>
    <row r="7" spans="1:8" ht="19.95" customHeight="1">
      <c r="A7" s="12" t="s">
        <v>14</v>
      </c>
      <c r="B7" s="15" t="e">
        <f>#REF!</f>
        <v>#REF!</v>
      </c>
      <c r="C7" s="16" t="e">
        <f>#REF!</f>
        <v>#REF!</v>
      </c>
      <c r="D7" s="16" t="e">
        <f>#REF!</f>
        <v>#REF!</v>
      </c>
      <c r="E7" s="16" t="e">
        <f>#REF!</f>
        <v>#REF!</v>
      </c>
      <c r="F7" s="16" t="e">
        <f>#REF!</f>
        <v>#REF!</v>
      </c>
      <c r="G7" s="16" t="e">
        <f>#REF!</f>
        <v>#REF!</v>
      </c>
      <c r="H7" s="16" t="e">
        <f>#REF!</f>
        <v>#REF!</v>
      </c>
    </row>
    <row r="8" spans="1:8" ht="19.95" customHeight="1">
      <c r="A8" s="12" t="s">
        <v>15</v>
      </c>
      <c r="B8" s="15" t="e">
        <f>#REF!</f>
        <v>#REF!</v>
      </c>
      <c r="C8" s="16" t="e">
        <f>#REF!</f>
        <v>#REF!</v>
      </c>
      <c r="D8" s="16" t="e">
        <f>#REF!</f>
        <v>#REF!</v>
      </c>
      <c r="E8" s="16" t="e">
        <f>#REF!</f>
        <v>#REF!</v>
      </c>
      <c r="F8" s="16" t="e">
        <f>#REF!</f>
        <v>#REF!</v>
      </c>
      <c r="G8" s="16" t="e">
        <f>#REF!</f>
        <v>#REF!</v>
      </c>
      <c r="H8" s="16" t="e">
        <f>#REF!</f>
        <v>#REF!</v>
      </c>
    </row>
    <row r="9" spans="1:8" ht="19.95" customHeight="1">
      <c r="A9" s="12" t="s">
        <v>16</v>
      </c>
      <c r="B9" s="15" t="e">
        <f>#REF!</f>
        <v>#REF!</v>
      </c>
      <c r="C9" s="16" t="e">
        <f>#REF!</f>
        <v>#REF!</v>
      </c>
      <c r="D9" s="16" t="e">
        <f>#REF!</f>
        <v>#REF!</v>
      </c>
      <c r="E9" s="16" t="e">
        <f>#REF!</f>
        <v>#REF!</v>
      </c>
      <c r="F9" s="16" t="e">
        <f>#REF!</f>
        <v>#REF!</v>
      </c>
      <c r="G9" s="16" t="e">
        <f>#REF!</f>
        <v>#REF!</v>
      </c>
      <c r="H9" s="16" t="e">
        <f>#REF!</f>
        <v>#REF!</v>
      </c>
    </row>
    <row r="10" spans="1:8" ht="19.95" customHeight="1">
      <c r="A10" s="12" t="s">
        <v>17</v>
      </c>
      <c r="B10" s="15" t="e">
        <f>#REF!</f>
        <v>#REF!</v>
      </c>
      <c r="C10" s="16" t="e">
        <f>#REF!</f>
        <v>#REF!</v>
      </c>
      <c r="D10" s="16" t="e">
        <f>#REF!</f>
        <v>#REF!</v>
      </c>
      <c r="E10" s="16" t="e">
        <f>#REF!</f>
        <v>#REF!</v>
      </c>
      <c r="F10" s="16" t="e">
        <f>#REF!</f>
        <v>#REF!</v>
      </c>
      <c r="G10" s="16" t="e">
        <f>#REF!</f>
        <v>#REF!</v>
      </c>
      <c r="H10" s="16" t="e">
        <f>#REF!</f>
        <v>#REF!</v>
      </c>
    </row>
    <row r="11" spans="1:8" ht="19.95" customHeight="1">
      <c r="A11" s="12" t="s">
        <v>18</v>
      </c>
      <c r="B11" s="15" t="e">
        <f>#REF!</f>
        <v>#REF!</v>
      </c>
      <c r="C11" s="16" t="e">
        <f>#REF!</f>
        <v>#REF!</v>
      </c>
      <c r="D11" s="16" t="e">
        <f>#REF!</f>
        <v>#REF!</v>
      </c>
      <c r="E11" s="16" t="e">
        <f>#REF!</f>
        <v>#REF!</v>
      </c>
      <c r="F11" s="16" t="e">
        <f>#REF!</f>
        <v>#REF!</v>
      </c>
      <c r="G11" s="16" t="e">
        <f>#REF!</f>
        <v>#REF!</v>
      </c>
      <c r="H11" s="16" t="e">
        <f>#REF!</f>
        <v>#REF!</v>
      </c>
    </row>
    <row r="12" spans="1:8" ht="19.95" customHeight="1">
      <c r="A12" s="12" t="s">
        <v>19</v>
      </c>
      <c r="B12" s="15" t="e">
        <f>#REF!</f>
        <v>#REF!</v>
      </c>
      <c r="C12" s="16" t="e">
        <f>#REF!</f>
        <v>#REF!</v>
      </c>
      <c r="D12" s="16" t="e">
        <f>#REF!</f>
        <v>#REF!</v>
      </c>
      <c r="E12" s="16" t="e">
        <f>#REF!</f>
        <v>#REF!</v>
      </c>
      <c r="F12" s="16" t="e">
        <f>#REF!</f>
        <v>#REF!</v>
      </c>
      <c r="G12" s="16" t="e">
        <f>#REF!</f>
        <v>#REF!</v>
      </c>
      <c r="H12" s="16" t="e">
        <f>#REF!</f>
        <v>#REF!</v>
      </c>
    </row>
    <row r="13" spans="1:8" ht="19.95" customHeight="1">
      <c r="A13" s="12" t="s">
        <v>20</v>
      </c>
      <c r="B13" s="15" t="e">
        <f>#REF!</f>
        <v>#REF!</v>
      </c>
      <c r="C13" s="16" t="e">
        <f>#REF!</f>
        <v>#REF!</v>
      </c>
      <c r="D13" s="16" t="e">
        <f>#REF!</f>
        <v>#REF!</v>
      </c>
      <c r="E13" s="16" t="e">
        <f>#REF!</f>
        <v>#REF!</v>
      </c>
      <c r="F13" s="16" t="e">
        <f>#REF!</f>
        <v>#REF!</v>
      </c>
      <c r="G13" s="16" t="e">
        <f>#REF!</f>
        <v>#REF!</v>
      </c>
      <c r="H13" s="16" t="e">
        <f>#REF!</f>
        <v>#REF!</v>
      </c>
    </row>
    <row r="14" spans="1:8" ht="19.95" customHeight="1">
      <c r="A14" s="12" t="s">
        <v>21</v>
      </c>
      <c r="B14" s="15" t="e">
        <f>#REF!</f>
        <v>#REF!</v>
      </c>
      <c r="C14" s="16" t="e">
        <f>#REF!</f>
        <v>#REF!</v>
      </c>
      <c r="D14" s="16" t="e">
        <f>#REF!</f>
        <v>#REF!</v>
      </c>
      <c r="E14" s="16" t="e">
        <f>#REF!</f>
        <v>#REF!</v>
      </c>
      <c r="F14" s="16" t="e">
        <f>#REF!</f>
        <v>#REF!</v>
      </c>
      <c r="G14" s="16" t="e">
        <f>#REF!</f>
        <v>#REF!</v>
      </c>
      <c r="H14" s="16" t="e">
        <f>#REF!</f>
        <v>#REF!</v>
      </c>
    </row>
    <row r="15" spans="1:8" ht="19.95" customHeight="1">
      <c r="A15" s="20" t="s">
        <v>30</v>
      </c>
      <c r="B15" s="17" t="e">
        <f>SUM(B3:B14)</f>
        <v>#REF!</v>
      </c>
      <c r="C15" s="18" t="e">
        <f t="shared" ref="C15:H15" si="0">SUM(C3:C14)</f>
        <v>#REF!</v>
      </c>
      <c r="D15" s="19" t="e">
        <f t="shared" si="0"/>
        <v>#REF!</v>
      </c>
      <c r="E15" s="19" t="e">
        <f t="shared" si="0"/>
        <v>#REF!</v>
      </c>
      <c r="F15" s="19" t="e">
        <f t="shared" si="0"/>
        <v>#REF!</v>
      </c>
      <c r="G15" s="18" t="e">
        <f t="shared" si="0"/>
        <v>#REF!</v>
      </c>
      <c r="H15" s="18" t="e">
        <f t="shared" si="0"/>
        <v>#REF!</v>
      </c>
    </row>
  </sheetData>
  <mergeCells count="4">
    <mergeCell ref="D1:F1"/>
    <mergeCell ref="G1:H1"/>
    <mergeCell ref="B1:C1"/>
    <mergeCell ref="A1:A2"/>
  </mergeCells>
  <conditionalFormatting sqref="F3:F15">
    <cfRule type="cellIs" dxfId="37" priority="1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tabSelected="1" zoomScale="85" zoomScaleNormal="85" workbookViewId="0">
      <pane ySplit="11" topLeftCell="A12" activePane="bottomLeft" state="frozen"/>
      <selection pane="bottomLeft" activeCell="D11" sqref="D11"/>
    </sheetView>
  </sheetViews>
  <sheetFormatPr baseColWidth="10" defaultColWidth="11.5546875" defaultRowHeight="13.2"/>
  <cols>
    <col min="1" max="1" width="30.6640625" style="1" customWidth="1"/>
    <col min="2" max="4" width="18.6640625" style="1" customWidth="1"/>
    <col min="5" max="5" width="18.88671875" style="1" customWidth="1"/>
    <col min="6" max="6" width="15.6640625" style="1" customWidth="1"/>
    <col min="7" max="7" width="18.6640625" style="1" customWidth="1"/>
    <col min="8" max="8" width="14.6640625" style="5" customWidth="1"/>
    <col min="9" max="9" width="18.6640625" style="1" customWidth="1"/>
    <col min="10" max="10" width="19.44140625" style="6" bestFit="1" customWidth="1"/>
    <col min="11" max="11" width="19.109375" style="1" customWidth="1"/>
    <col min="12" max="13" width="14.6640625" style="5" customWidth="1"/>
    <col min="14" max="16384" width="11.5546875" style="8"/>
  </cols>
  <sheetData>
    <row r="1" spans="1:13" ht="19.95" customHeight="1">
      <c r="A1" s="7"/>
      <c r="B1" s="7"/>
      <c r="C1" s="7"/>
      <c r="D1" s="7"/>
      <c r="E1" s="38">
        <f>COUNTA(E3:E20)</f>
        <v>0</v>
      </c>
      <c r="G1" s="7"/>
      <c r="H1" s="37">
        <f>SUM(H3:H20)</f>
        <v>0</v>
      </c>
      <c r="I1" s="38">
        <f>COUNTA(I3:I20)</f>
        <v>17</v>
      </c>
      <c r="J1" s="10"/>
      <c r="K1" s="38">
        <f>COUNTIF(K3:K20,"Oui")</f>
        <v>5</v>
      </c>
      <c r="L1" s="37">
        <f>SUM(L3:L20)</f>
        <v>22879.64</v>
      </c>
      <c r="M1" s="37">
        <f>SUM(M3:M20)</f>
        <v>27455.568000000003</v>
      </c>
    </row>
    <row r="2" spans="1:13" ht="19.95" customHeight="1">
      <c r="A2" s="25" t="s">
        <v>0</v>
      </c>
      <c r="B2" s="26" t="s">
        <v>1</v>
      </c>
      <c r="C2" s="26" t="s">
        <v>2</v>
      </c>
      <c r="D2" s="26" t="s">
        <v>3</v>
      </c>
      <c r="E2" s="26" t="s">
        <v>4</v>
      </c>
      <c r="F2" s="26" t="s">
        <v>35</v>
      </c>
      <c r="G2" s="26" t="s">
        <v>5</v>
      </c>
      <c r="H2" s="27" t="s">
        <v>22</v>
      </c>
      <c r="I2" s="26" t="s">
        <v>6</v>
      </c>
      <c r="J2" s="28" t="s">
        <v>34</v>
      </c>
      <c r="K2" s="29" t="s">
        <v>7</v>
      </c>
      <c r="L2" s="27" t="s">
        <v>8</v>
      </c>
      <c r="M2" s="30" t="s">
        <v>9</v>
      </c>
    </row>
    <row r="3" spans="1:13" ht="19.95" customHeight="1">
      <c r="A3" s="22">
        <v>1</v>
      </c>
      <c r="B3" s="2">
        <v>4110011</v>
      </c>
      <c r="C3" s="2"/>
      <c r="D3" s="2"/>
      <c r="E3" s="2"/>
      <c r="F3" s="4">
        <v>45292</v>
      </c>
      <c r="G3" s="2"/>
      <c r="H3" s="3"/>
      <c r="I3" s="2">
        <v>1</v>
      </c>
      <c r="J3" s="4">
        <v>45292</v>
      </c>
      <c r="K3" s="21" t="s">
        <v>33</v>
      </c>
      <c r="L3" s="3">
        <v>1624.23</v>
      </c>
      <c r="M3" s="24">
        <f t="shared" ref="M3:M19" si="0">(L3+H3)*1.2</f>
        <v>1949.076</v>
      </c>
    </row>
    <row r="4" spans="1:13" ht="19.95" customHeight="1">
      <c r="A4" s="22">
        <v>2</v>
      </c>
      <c r="B4" s="2">
        <v>4110012</v>
      </c>
      <c r="C4" s="2"/>
      <c r="D4" s="2"/>
      <c r="E4" s="2"/>
      <c r="F4" s="4">
        <v>45293</v>
      </c>
      <c r="G4" s="2"/>
      <c r="H4" s="3"/>
      <c r="I4" s="2">
        <f>I3+1</f>
        <v>2</v>
      </c>
      <c r="J4" s="4"/>
      <c r="K4" s="21"/>
      <c r="L4" s="3">
        <v>1847.14</v>
      </c>
      <c r="M4" s="24">
        <f t="shared" si="0"/>
        <v>2216.5680000000002</v>
      </c>
    </row>
    <row r="5" spans="1:13" ht="19.95" customHeight="1">
      <c r="A5" s="22">
        <v>2</v>
      </c>
      <c r="B5" s="2">
        <v>4110012</v>
      </c>
      <c r="C5" s="2"/>
      <c r="D5" s="2"/>
      <c r="E5" s="2"/>
      <c r="F5" s="4">
        <v>45294</v>
      </c>
      <c r="G5" s="2"/>
      <c r="H5" s="3"/>
      <c r="I5" s="2">
        <f t="shared" ref="I5:I17" si="1">I4+1</f>
        <v>3</v>
      </c>
      <c r="J5" s="4"/>
      <c r="K5" s="21"/>
      <c r="L5" s="3">
        <v>737.1</v>
      </c>
      <c r="M5" s="24">
        <f t="shared" si="0"/>
        <v>884.52</v>
      </c>
    </row>
    <row r="6" spans="1:13" ht="19.95" customHeight="1">
      <c r="A6" s="22">
        <v>3</v>
      </c>
      <c r="B6" s="2">
        <v>4110013</v>
      </c>
      <c r="C6" s="9"/>
      <c r="D6" s="2"/>
      <c r="E6" s="2"/>
      <c r="F6" s="4">
        <v>45295</v>
      </c>
      <c r="G6" s="2"/>
      <c r="H6" s="3"/>
      <c r="I6" s="2">
        <f t="shared" si="1"/>
        <v>4</v>
      </c>
      <c r="J6" s="4">
        <v>45296</v>
      </c>
      <c r="K6" s="21" t="s">
        <v>33</v>
      </c>
      <c r="L6" s="3">
        <v>846.93</v>
      </c>
      <c r="M6" s="24">
        <f t="shared" si="0"/>
        <v>1016.3159999999999</v>
      </c>
    </row>
    <row r="7" spans="1:13" ht="19.95" customHeight="1">
      <c r="A7" s="22">
        <v>2</v>
      </c>
      <c r="B7" s="2">
        <v>4110012</v>
      </c>
      <c r="C7" s="2"/>
      <c r="D7" s="2"/>
      <c r="E7" s="2"/>
      <c r="F7" s="4">
        <v>45296</v>
      </c>
      <c r="G7" s="2"/>
      <c r="H7" s="3"/>
      <c r="I7" s="2">
        <f t="shared" si="1"/>
        <v>5</v>
      </c>
      <c r="J7" s="4"/>
      <c r="K7" s="21"/>
      <c r="L7" s="3">
        <v>863.21</v>
      </c>
      <c r="M7" s="24">
        <f t="shared" si="0"/>
        <v>1035.8520000000001</v>
      </c>
    </row>
    <row r="8" spans="1:13" ht="19.95" customHeight="1">
      <c r="A8" s="22">
        <v>5</v>
      </c>
      <c r="B8" s="2">
        <v>4110015</v>
      </c>
      <c r="C8" s="2"/>
      <c r="D8" s="2"/>
      <c r="E8" s="2"/>
      <c r="F8" s="4">
        <v>45297</v>
      </c>
      <c r="G8" s="2"/>
      <c r="H8" s="3"/>
      <c r="I8" s="2">
        <f t="shared" si="1"/>
        <v>6</v>
      </c>
      <c r="J8" s="4"/>
      <c r="K8" s="21"/>
      <c r="L8" s="3">
        <v>1421.2</v>
      </c>
      <c r="M8" s="24">
        <f t="shared" si="0"/>
        <v>1705.44</v>
      </c>
    </row>
    <row r="9" spans="1:13" ht="19.95" customHeight="1">
      <c r="A9" s="22">
        <v>8</v>
      </c>
      <c r="B9" s="2">
        <v>4110018</v>
      </c>
      <c r="C9" s="2"/>
      <c r="D9" s="2"/>
      <c r="E9" s="2"/>
      <c r="F9" s="4">
        <v>45298</v>
      </c>
      <c r="G9" s="2"/>
      <c r="H9" s="3"/>
      <c r="I9" s="2">
        <f t="shared" si="1"/>
        <v>7</v>
      </c>
      <c r="J9" s="4"/>
      <c r="K9" s="21"/>
      <c r="L9" s="3">
        <v>1697.45</v>
      </c>
      <c r="M9" s="24">
        <f t="shared" si="0"/>
        <v>2036.94</v>
      </c>
    </row>
    <row r="10" spans="1:13" ht="19.95" customHeight="1">
      <c r="A10" s="22">
        <v>9</v>
      </c>
      <c r="B10" s="2">
        <v>4110019</v>
      </c>
      <c r="C10" s="2"/>
      <c r="D10" s="2"/>
      <c r="E10" s="2"/>
      <c r="F10" s="4">
        <v>45299</v>
      </c>
      <c r="G10" s="2"/>
      <c r="H10" s="3"/>
      <c r="I10" s="2">
        <f t="shared" si="1"/>
        <v>8</v>
      </c>
      <c r="J10" s="4"/>
      <c r="K10" s="23"/>
      <c r="L10" s="3">
        <v>4325.6000000000004</v>
      </c>
      <c r="M10" s="24">
        <f t="shared" si="0"/>
        <v>5190.72</v>
      </c>
    </row>
    <row r="11" spans="1:13" ht="19.95" customHeight="1">
      <c r="A11" s="22">
        <v>7</v>
      </c>
      <c r="B11" s="2">
        <v>4110017</v>
      </c>
      <c r="C11" s="2"/>
      <c r="D11" s="2"/>
      <c r="E11" s="2"/>
      <c r="F11" s="4">
        <v>45300</v>
      </c>
      <c r="G11" s="2"/>
      <c r="H11" s="3"/>
      <c r="I11" s="2">
        <f t="shared" si="1"/>
        <v>9</v>
      </c>
      <c r="J11" s="4">
        <v>45302</v>
      </c>
      <c r="K11" s="21" t="s">
        <v>33</v>
      </c>
      <c r="L11" s="3">
        <v>5214.63</v>
      </c>
      <c r="M11" s="24">
        <f t="shared" si="0"/>
        <v>6257.5559999999996</v>
      </c>
    </row>
    <row r="12" spans="1:13" ht="19.95" customHeight="1">
      <c r="A12" s="22">
        <v>5</v>
      </c>
      <c r="B12" s="2">
        <v>4110015</v>
      </c>
      <c r="C12" s="2"/>
      <c r="D12" s="2"/>
      <c r="E12" s="2"/>
      <c r="F12" s="4">
        <v>45301</v>
      </c>
      <c r="G12" s="2"/>
      <c r="H12" s="3"/>
      <c r="I12" s="2">
        <f t="shared" si="1"/>
        <v>10</v>
      </c>
      <c r="J12" s="4">
        <v>45306</v>
      </c>
      <c r="K12" s="21" t="s">
        <v>33</v>
      </c>
      <c r="L12" s="3">
        <v>473.71</v>
      </c>
      <c r="M12" s="24">
        <f t="shared" si="0"/>
        <v>568.452</v>
      </c>
    </row>
    <row r="13" spans="1:13" ht="19.95" customHeight="1">
      <c r="A13" s="22">
        <v>6</v>
      </c>
      <c r="B13" s="2">
        <v>4110016</v>
      </c>
      <c r="C13" s="2"/>
      <c r="D13" s="2"/>
      <c r="E13" s="2"/>
      <c r="F13" s="4">
        <v>45302</v>
      </c>
      <c r="G13" s="2"/>
      <c r="H13" s="3"/>
      <c r="I13" s="2">
        <f t="shared" si="1"/>
        <v>11</v>
      </c>
      <c r="J13" s="4">
        <v>45306</v>
      </c>
      <c r="K13" s="21" t="s">
        <v>33</v>
      </c>
      <c r="L13" s="3">
        <v>498.21</v>
      </c>
      <c r="M13" s="24">
        <f t="shared" si="0"/>
        <v>597.85199999999998</v>
      </c>
    </row>
    <row r="14" spans="1:13" ht="19.95" customHeight="1">
      <c r="A14" s="22">
        <v>1</v>
      </c>
      <c r="B14" s="2">
        <v>4110011</v>
      </c>
      <c r="C14" s="2"/>
      <c r="D14" s="2"/>
      <c r="E14" s="2"/>
      <c r="F14" s="4">
        <v>45303</v>
      </c>
      <c r="G14" s="2"/>
      <c r="H14" s="3"/>
      <c r="I14" s="2">
        <f t="shared" si="1"/>
        <v>12</v>
      </c>
      <c r="J14" s="4"/>
      <c r="K14" s="21"/>
      <c r="L14" s="3">
        <v>698.98</v>
      </c>
      <c r="M14" s="24">
        <f t="shared" si="0"/>
        <v>838.77599999999995</v>
      </c>
    </row>
    <row r="15" spans="1:13" ht="19.95" customHeight="1">
      <c r="A15" s="22">
        <v>4</v>
      </c>
      <c r="B15" s="2">
        <v>4110014</v>
      </c>
      <c r="C15" s="2"/>
      <c r="D15" s="2"/>
      <c r="E15" s="2"/>
      <c r="F15" s="4">
        <v>45304</v>
      </c>
      <c r="G15" s="2"/>
      <c r="H15" s="3"/>
      <c r="I15" s="2">
        <f t="shared" si="1"/>
        <v>13</v>
      </c>
      <c r="J15" s="4"/>
      <c r="K15" s="21"/>
      <c r="L15" s="3">
        <v>432.14</v>
      </c>
      <c r="M15" s="24">
        <f t="shared" si="0"/>
        <v>518.56799999999998</v>
      </c>
    </row>
    <row r="16" spans="1:13" ht="19.95" customHeight="1">
      <c r="A16" s="22">
        <v>3</v>
      </c>
      <c r="B16" s="2">
        <v>4110013</v>
      </c>
      <c r="C16" s="2"/>
      <c r="D16" s="2"/>
      <c r="E16" s="2"/>
      <c r="F16" s="4">
        <v>45305</v>
      </c>
      <c r="G16" s="2"/>
      <c r="H16" s="3"/>
      <c r="I16" s="2">
        <f t="shared" si="1"/>
        <v>14</v>
      </c>
      <c r="J16" s="4"/>
      <c r="K16" s="21"/>
      <c r="L16" s="3">
        <v>1111.68</v>
      </c>
      <c r="M16" s="24">
        <f t="shared" si="0"/>
        <v>1334.0160000000001</v>
      </c>
    </row>
    <row r="17" spans="1:13" ht="19.95" customHeight="1">
      <c r="A17" s="22">
        <v>3</v>
      </c>
      <c r="B17" s="2">
        <v>4110013</v>
      </c>
      <c r="C17" s="2"/>
      <c r="D17" s="2"/>
      <c r="E17" s="2"/>
      <c r="F17" s="4">
        <v>45323</v>
      </c>
      <c r="G17" s="2"/>
      <c r="H17" s="3"/>
      <c r="I17" s="2">
        <f t="shared" si="1"/>
        <v>15</v>
      </c>
      <c r="J17" s="4"/>
      <c r="K17" s="21"/>
      <c r="L17" s="3">
        <v>475.88</v>
      </c>
      <c r="M17" s="24">
        <f t="shared" si="0"/>
        <v>571.05599999999993</v>
      </c>
    </row>
    <row r="18" spans="1:13" ht="19.95" customHeight="1">
      <c r="A18" s="22">
        <v>3</v>
      </c>
      <c r="B18" s="2">
        <v>4110013</v>
      </c>
      <c r="C18" s="2"/>
      <c r="D18" s="2"/>
      <c r="E18" s="2"/>
      <c r="F18" s="4">
        <v>45324</v>
      </c>
      <c r="G18" s="2"/>
      <c r="H18" s="3"/>
      <c r="I18" s="2">
        <v>16</v>
      </c>
      <c r="J18" s="4"/>
      <c r="K18" s="21"/>
      <c r="L18" s="3">
        <v>77.86</v>
      </c>
      <c r="M18" s="24">
        <f t="shared" si="0"/>
        <v>93.432000000000002</v>
      </c>
    </row>
    <row r="19" spans="1:13" ht="19.95" customHeight="1">
      <c r="A19" s="31">
        <v>6</v>
      </c>
      <c r="B19" s="32">
        <v>4110016</v>
      </c>
      <c r="C19" s="32"/>
      <c r="D19" s="32"/>
      <c r="E19" s="32"/>
      <c r="F19" s="33">
        <v>45325</v>
      </c>
      <c r="G19" s="32"/>
      <c r="H19" s="34"/>
      <c r="I19" s="32">
        <v>17</v>
      </c>
      <c r="J19" s="33"/>
      <c r="K19" s="35"/>
      <c r="L19" s="34">
        <v>533.69000000000005</v>
      </c>
      <c r="M19" s="36">
        <f t="shared" si="0"/>
        <v>640.428</v>
      </c>
    </row>
    <row r="20" spans="1:13" ht="19.95" customHeight="1">
      <c r="A20" s="31">
        <v>5</v>
      </c>
      <c r="B20" s="32"/>
      <c r="C20" s="32"/>
      <c r="D20" s="32"/>
      <c r="E20" s="32"/>
      <c r="F20" s="33"/>
      <c r="G20" s="32"/>
      <c r="H20" s="34"/>
      <c r="I20" s="32"/>
      <c r="J20" s="33"/>
      <c r="K20" s="35"/>
      <c r="L20" s="34"/>
      <c r="M20" s="36">
        <f>(L20+H20)*1.2</f>
        <v>0</v>
      </c>
    </row>
    <row r="21" spans="1:13" ht="19.9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</row>
    <row r="22" spans="1:13" ht="19.9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</row>
    <row r="23" spans="1:13" ht="19.9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</row>
    <row r="24" spans="1:13" ht="19.95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13" ht="19.9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</row>
    <row r="26" spans="1:13" ht="19.9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</row>
    <row r="27" spans="1:13" ht="19.95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</row>
    <row r="28" spans="1:13" ht="19.9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</row>
    <row r="29" spans="1:13" ht="19.9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 spans="1:13" ht="19.9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 spans="1:13" ht="19.9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3" ht="19.95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="8" customFormat="1" ht="19.95" customHeight="1"/>
    <row r="34" s="8" customFormat="1" ht="19.95" customHeight="1"/>
    <row r="35" s="8" customFormat="1" ht="19.95" customHeight="1"/>
    <row r="36" s="8" customFormat="1" ht="19.95" customHeight="1"/>
    <row r="37" s="8" customFormat="1" ht="19.95" customHeight="1"/>
    <row r="38" s="8" customFormat="1" ht="19.95" customHeight="1"/>
    <row r="39" s="8" customFormat="1" ht="19.95" customHeight="1"/>
    <row r="40" s="8" customFormat="1" ht="19.95" customHeight="1"/>
    <row r="41" s="8" customFormat="1" ht="19.95" customHeight="1"/>
    <row r="42" s="8" customFormat="1" ht="19.95" customHeight="1"/>
    <row r="43" s="8" customFormat="1" ht="19.95" customHeight="1"/>
    <row r="44" s="8" customFormat="1" ht="19.95" customHeight="1"/>
    <row r="45" s="8" customFormat="1" ht="19.95" customHeight="1"/>
    <row r="46" s="8" customFormat="1" ht="19.95" customHeight="1"/>
    <row r="47" s="8" customFormat="1" ht="19.95" customHeight="1"/>
    <row r="48" s="8" customFormat="1" ht="19.95" customHeight="1"/>
    <row r="49" s="8" customFormat="1" ht="19.95" customHeight="1"/>
    <row r="50" s="8" customFormat="1" ht="19.95" customHeight="1"/>
    <row r="51" s="8" customFormat="1" ht="19.95" customHeight="1"/>
    <row r="52" s="8" customFormat="1" ht="19.95" customHeight="1"/>
    <row r="53" s="8" customFormat="1" ht="19.95" customHeight="1"/>
    <row r="54" s="8" customFormat="1" ht="19.95" customHeight="1"/>
    <row r="55" s="8" customFormat="1" ht="19.95" customHeight="1"/>
    <row r="56" s="8" customFormat="1" ht="19.95" customHeight="1"/>
    <row r="57" s="8" customFormat="1" ht="19.95" customHeight="1"/>
    <row r="58" s="8" customFormat="1" ht="19.95" customHeight="1"/>
    <row r="59" s="8" customFormat="1" ht="19.95" customHeight="1"/>
    <row r="60" s="8" customFormat="1" ht="19.95" customHeight="1"/>
    <row r="61" s="8" customFormat="1" ht="19.95" customHeight="1"/>
    <row r="62" s="8" customFormat="1" ht="19.95" customHeight="1"/>
    <row r="63" s="8" customFormat="1" ht="19.95" customHeight="1"/>
    <row r="64" s="8" customFormat="1" ht="19.95" customHeight="1"/>
    <row r="65" s="8" customFormat="1" ht="19.95" customHeight="1"/>
    <row r="66" s="8" customFormat="1" ht="19.95" customHeight="1"/>
    <row r="67" s="8" customFormat="1" ht="19.95" customHeight="1"/>
    <row r="68" s="8" customFormat="1" ht="19.95" customHeight="1"/>
    <row r="69" s="8" customFormat="1" ht="19.95" customHeight="1"/>
    <row r="70" s="8" customFormat="1" ht="19.95" customHeight="1"/>
    <row r="71" s="8" customFormat="1" ht="19.95" customHeight="1"/>
    <row r="72" s="8" customFormat="1" ht="19.95" customHeight="1"/>
    <row r="73" s="8" customFormat="1" ht="19.95" customHeight="1"/>
    <row r="74" s="8" customFormat="1" ht="19.95" customHeight="1"/>
    <row r="75" s="8" customFormat="1" ht="19.95" customHeight="1"/>
    <row r="76" s="8" customFormat="1" ht="19.95" customHeight="1"/>
    <row r="77" s="8" customFormat="1" ht="19.95" customHeight="1"/>
    <row r="78" s="8" customFormat="1" ht="19.95" customHeight="1"/>
    <row r="79" s="8" customFormat="1" ht="19.95" customHeight="1"/>
    <row r="80" s="8" customFormat="1" ht="19.95" customHeight="1"/>
    <row r="81" s="8" customFormat="1" ht="19.95" customHeight="1"/>
    <row r="82" s="8" customFormat="1" ht="19.95" customHeight="1"/>
    <row r="83" s="8" customFormat="1" ht="19.95" customHeight="1"/>
    <row r="84" s="8" customFormat="1" ht="19.95" customHeight="1"/>
    <row r="85" s="8" customFormat="1" ht="19.95" customHeight="1"/>
    <row r="86" s="8" customFormat="1" ht="19.95" customHeight="1"/>
    <row r="87" s="8" customFormat="1" ht="19.95" customHeight="1"/>
    <row r="88" s="8" customFormat="1" ht="19.95" customHeight="1"/>
    <row r="89" s="8" customFormat="1" ht="19.95" customHeight="1"/>
    <row r="90" s="8" customFormat="1" ht="19.95" customHeight="1"/>
    <row r="91" s="8" customFormat="1" ht="19.95" customHeight="1"/>
    <row r="92" s="8" customFormat="1" ht="19.95" customHeight="1"/>
    <row r="93" s="8" customFormat="1" ht="19.95" customHeight="1"/>
    <row r="94" s="8" customFormat="1" ht="19.95" customHeight="1"/>
    <row r="95" s="8" customFormat="1" ht="19.95" customHeight="1"/>
    <row r="96" s="8" customFormat="1" ht="19.95" customHeight="1"/>
    <row r="97" spans="1:13" ht="19.9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</row>
    <row r="98" spans="1:13" ht="19.9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</row>
    <row r="99" spans="1:13" ht="19.9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</row>
    <row r="100" spans="1:13" ht="19.9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</row>
    <row r="101" spans="1:13" ht="19.95" customHeight="1"/>
    <row r="102" spans="1:13" ht="19.95" customHeight="1"/>
  </sheetData>
  <conditionalFormatting sqref="A18:B18">
    <cfRule type="expression" dxfId="36" priority="1">
      <formula>AND($J18="",$E18&gt;0)</formula>
    </cfRule>
    <cfRule type="expression" dxfId="35" priority="2">
      <formula>AND($K18="Oui")</formula>
    </cfRule>
  </conditionalFormatting>
  <conditionalFormatting sqref="A3:M17 F18:F19">
    <cfRule type="expression" dxfId="34" priority="8">
      <formula>AND($K3="Oui")</formula>
    </cfRule>
  </conditionalFormatting>
  <conditionalFormatting sqref="C18:E18 A19:E19 G18:M19">
    <cfRule type="expression" dxfId="33" priority="5">
      <formula>AND($K18="Oui")</formula>
    </cfRule>
  </conditionalFormatting>
  <conditionalFormatting sqref="C18:E18 A19:E19">
    <cfRule type="expression" dxfId="32" priority="4">
      <formula>AND($J18="",$E18&gt;0)</formula>
    </cfRule>
  </conditionalFormatting>
  <conditionalFormatting sqref="F18:M19 A3:M17">
    <cfRule type="expression" dxfId="31" priority="7">
      <formula>AND($J3="",$E3&gt;0)</formula>
    </cfRule>
  </conditionalFormatting>
  <conditionalFormatting sqref="J3:J20">
    <cfRule type="expression" dxfId="0" priority="3">
      <formula>IFERROR(AND($K3&lt;1,$J3&lt;EDATE(TODAY(),-1)),"")</formula>
    </cfRule>
  </conditionalFormatting>
  <conditionalFormatting sqref="K1">
    <cfRule type="cellIs" dxfId="29" priority="9" operator="greaterThan">
      <formula>0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2024-09-05T13:53:49Z</dcterms:modified>
</cp:coreProperties>
</file>