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P:\Jonathan\RoyalForm\Perso\"/>
    </mc:Choice>
  </mc:AlternateContent>
  <xr:revisionPtr revIDLastSave="0" documentId="13_ncr:1_{F878319E-5B9E-4742-AB85-3A8BEE88F2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on de command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2" l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C8" i="2"/>
  <c r="E8" i="2" s="1"/>
  <c r="C27" i="2"/>
  <c r="E27" i="2" s="1"/>
  <c r="A2" i="2"/>
  <c r="I3" i="2"/>
  <c r="I4" i="2" s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C26" i="2"/>
  <c r="E26" i="2" s="1"/>
  <c r="C12" i="2"/>
  <c r="E12" i="2" s="1"/>
  <c r="C13" i="2"/>
  <c r="E13" i="2" s="1"/>
  <c r="C14" i="2"/>
  <c r="E14" i="2" s="1"/>
  <c r="C15" i="2"/>
  <c r="E15" i="2" s="1"/>
  <c r="C16" i="2"/>
  <c r="E16" i="2" s="1"/>
  <c r="C17" i="2"/>
  <c r="E17" i="2" s="1"/>
  <c r="C9" i="2"/>
  <c r="E9" i="2" s="1"/>
  <c r="C25" i="2" l="1"/>
  <c r="E25" i="2" s="1"/>
  <c r="C24" i="2"/>
  <c r="E24" i="2" s="1"/>
  <c r="C23" i="2"/>
  <c r="E23" i="2" s="1"/>
  <c r="C22" i="2"/>
  <c r="E22" i="2" s="1"/>
  <c r="C21" i="2"/>
  <c r="E21" i="2" s="1"/>
  <c r="C20" i="2"/>
  <c r="E20" i="2" s="1"/>
  <c r="C19" i="2"/>
  <c r="E19" i="2" s="1"/>
  <c r="C18" i="2"/>
  <c r="E18" i="2" s="1"/>
  <c r="C11" i="2"/>
  <c r="E11" i="2" s="1"/>
  <c r="C10" i="2"/>
  <c r="E10" i="2" s="1"/>
  <c r="E29" i="2" l="1"/>
  <c r="E30" i="2" s="1"/>
  <c r="E31" i="2" l="1"/>
  <c r="E33" i="2"/>
</calcChain>
</file>

<file path=xl/sharedStrings.xml><?xml version="1.0" encoding="utf-8"?>
<sst xmlns="http://schemas.openxmlformats.org/spreadsheetml/2006/main" count="66" uniqueCount="63">
  <si>
    <t>A_0</t>
  </si>
  <si>
    <t>A_1</t>
  </si>
  <si>
    <t>A_2</t>
  </si>
  <si>
    <t>A_3</t>
  </si>
  <si>
    <t>A_4</t>
  </si>
  <si>
    <t>A_5</t>
  </si>
  <si>
    <t>A_6</t>
  </si>
  <si>
    <t>A_7</t>
  </si>
  <si>
    <t>LD_1</t>
  </si>
  <si>
    <t>LD_2</t>
  </si>
  <si>
    <t>LD_3</t>
  </si>
  <si>
    <t>LD_4</t>
  </si>
  <si>
    <t>F_1</t>
  </si>
  <si>
    <t>F_2</t>
  </si>
  <si>
    <t>F_3</t>
  </si>
  <si>
    <t>F_4</t>
  </si>
  <si>
    <t>F_5</t>
  </si>
  <si>
    <t>F_6</t>
  </si>
  <si>
    <t>F_7</t>
  </si>
  <si>
    <t>F_8</t>
  </si>
  <si>
    <t>F_10</t>
  </si>
  <si>
    <t>F_11</t>
  </si>
  <si>
    <t>F_13</t>
  </si>
  <si>
    <t>G_1</t>
  </si>
  <si>
    <t>G_2</t>
  </si>
  <si>
    <t>G_3</t>
  </si>
  <si>
    <t>G_4</t>
  </si>
  <si>
    <t>G_5</t>
  </si>
  <si>
    <t>G_6</t>
  </si>
  <si>
    <t>HTM_1</t>
  </si>
  <si>
    <t>HTM_2</t>
  </si>
  <si>
    <t>HTM_3</t>
  </si>
  <si>
    <t>HTM_4</t>
  </si>
  <si>
    <t>CC_1</t>
  </si>
  <si>
    <t>CC_2</t>
  </si>
  <si>
    <t>CC_3</t>
  </si>
  <si>
    <t>CC_4</t>
  </si>
  <si>
    <t>CC_5</t>
  </si>
  <si>
    <t>CC_6</t>
  </si>
  <si>
    <t>CM_2 SS</t>
  </si>
  <si>
    <t>CM_3 SS</t>
  </si>
  <si>
    <t>S_1</t>
  </si>
  <si>
    <t>WS_1</t>
  </si>
  <si>
    <t>Désignation</t>
  </si>
  <si>
    <t>Prix</t>
  </si>
  <si>
    <t>Date</t>
  </si>
  <si>
    <t>Référence</t>
  </si>
  <si>
    <t>Couleur</t>
  </si>
  <si>
    <t>Quantité</t>
  </si>
  <si>
    <t>Blanc</t>
  </si>
  <si>
    <t>Noir</t>
  </si>
  <si>
    <t>Rouge</t>
  </si>
  <si>
    <t>Jaune</t>
  </si>
  <si>
    <t>Orange</t>
  </si>
  <si>
    <t>Vert</t>
  </si>
  <si>
    <t>Bleu</t>
  </si>
  <si>
    <t>Sous-total</t>
  </si>
  <si>
    <t>n° Client</t>
  </si>
  <si>
    <r>
      <t xml:space="preserve">Total T.T.C. </t>
    </r>
    <r>
      <rPr>
        <i/>
        <sz val="12"/>
        <color theme="1"/>
        <rFont val="Bahnschrift"/>
        <family val="2"/>
      </rPr>
      <t>(hors transport)</t>
    </r>
  </si>
  <si>
    <t>T.V.A. 20%</t>
  </si>
  <si>
    <r>
      <t xml:space="preserve">Total H.T. </t>
    </r>
    <r>
      <rPr>
        <i/>
        <sz val="12"/>
        <color theme="1"/>
        <rFont val="Bahnschrift"/>
        <family val="2"/>
      </rPr>
      <t>(hors remise)</t>
    </r>
  </si>
  <si>
    <t>Total</t>
  </si>
  <si>
    <t>Taux de remise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</si>
</sst>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b/>
      <sz val="11"/>
      <color theme="0"/>
      <name val="Bahnschrift"/>
      <family val="2"/>
    </font>
    <font>
      <b/>
      <sz val="12"/>
      <color theme="0"/>
      <name val="Bahnschrift"/>
      <family val="2"/>
    </font>
    <font>
      <sz val="12"/>
      <color theme="0"/>
      <name val="Bahnschrift"/>
      <family val="2"/>
    </font>
    <font>
      <sz val="8"/>
      <name val="Calibri"/>
      <family val="2"/>
      <scheme val="minor"/>
    </font>
    <font>
      <sz val="16"/>
      <color theme="1"/>
      <name val="Bahnschrift"/>
      <family val="2"/>
    </font>
    <font>
      <sz val="8"/>
      <color theme="1"/>
      <name val="Bahnschrift"/>
      <family val="2"/>
    </font>
    <font>
      <i/>
      <sz val="9"/>
      <color rgb="FFFF0000"/>
      <name val="Bahnschrift"/>
      <family val="2"/>
    </font>
    <font>
      <sz val="12"/>
      <color theme="1"/>
      <name val="Bahnschrift"/>
      <family val="2"/>
    </font>
    <font>
      <i/>
      <sz val="12"/>
      <color theme="1"/>
      <name val="Bahnschrift"/>
      <family val="2"/>
    </font>
    <font>
      <b/>
      <sz val="11"/>
      <color rgb="FFFF0000"/>
      <name val="Bahnschrift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9" fontId="10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17A5-E789-4B97-A18A-0A31BC29F48F}">
  <dimension ref="A1:I102"/>
  <sheetViews>
    <sheetView tabSelected="1" workbookViewId="0">
      <selection activeCell="A8" sqref="A8"/>
    </sheetView>
  </sheetViews>
  <sheetFormatPr baseColWidth="10" defaultRowHeight="13.8" x14ac:dyDescent="0.3"/>
  <cols>
    <col min="1" max="5" width="17.44140625" style="1" customWidth="1"/>
    <col min="6" max="8" width="20.77734375" style="1" customWidth="1"/>
    <col min="9" max="9" width="43.77734375" style="1" customWidth="1"/>
    <col min="10" max="16384" width="11.5546875" style="1"/>
  </cols>
  <sheetData>
    <row r="1" spans="1:9" ht="19.95" customHeight="1" x14ac:dyDescent="0.3">
      <c r="A1" s="4" t="s">
        <v>45</v>
      </c>
      <c r="B1" s="18"/>
      <c r="C1" s="18"/>
      <c r="D1" s="20"/>
      <c r="E1" s="20"/>
      <c r="F1" s="24" t="s">
        <v>43</v>
      </c>
      <c r="G1" s="25" t="s">
        <v>44</v>
      </c>
      <c r="H1" s="26" t="s">
        <v>47</v>
      </c>
      <c r="I1" s="27" t="s">
        <v>48</v>
      </c>
    </row>
    <row r="2" spans="1:9" ht="19.95" customHeight="1" x14ac:dyDescent="0.3">
      <c r="A2" s="7">
        <f ca="1">TODAY()</f>
        <v>45433</v>
      </c>
      <c r="B2" s="18"/>
      <c r="C2" s="18"/>
      <c r="D2" s="21"/>
      <c r="E2" s="21"/>
      <c r="F2" s="2" t="s">
        <v>0</v>
      </c>
      <c r="G2" s="3">
        <v>32.153617650600005</v>
      </c>
      <c r="H2" s="2" t="s">
        <v>49</v>
      </c>
      <c r="I2" s="2">
        <v>1</v>
      </c>
    </row>
    <row r="3" spans="1:9" ht="19.95" customHeight="1" x14ac:dyDescent="0.3">
      <c r="B3" s="18"/>
      <c r="C3" s="18"/>
      <c r="D3" s="21"/>
      <c r="E3" s="21"/>
      <c r="F3" s="2" t="s">
        <v>1</v>
      </c>
      <c r="G3" s="3">
        <v>43.438490071200007</v>
      </c>
      <c r="H3" s="2" t="s">
        <v>50</v>
      </c>
      <c r="I3" s="2">
        <f t="shared" ref="I3:I33" si="0">I2+1</f>
        <v>2</v>
      </c>
    </row>
    <row r="4" spans="1:9" ht="19.95" customHeight="1" x14ac:dyDescent="0.3">
      <c r="A4" s="5" t="s">
        <v>57</v>
      </c>
      <c r="B4" s="18"/>
      <c r="C4" s="18"/>
      <c r="D4" s="21"/>
      <c r="E4" s="21"/>
      <c r="F4" s="2" t="s">
        <v>2</v>
      </c>
      <c r="G4" s="3">
        <v>61.792485876000001</v>
      </c>
      <c r="H4" s="2" t="s">
        <v>51</v>
      </c>
      <c r="I4" s="2">
        <f t="shared" si="0"/>
        <v>3</v>
      </c>
    </row>
    <row r="5" spans="1:9" ht="19.95" customHeight="1" x14ac:dyDescent="0.3">
      <c r="A5" s="6"/>
      <c r="B5" s="18"/>
      <c r="C5" s="18"/>
      <c r="D5" s="21"/>
      <c r="E5" s="21"/>
      <c r="F5" s="2" t="s">
        <v>3</v>
      </c>
      <c r="G5" s="3">
        <v>88.436229786000013</v>
      </c>
      <c r="H5" s="2" t="s">
        <v>52</v>
      </c>
      <c r="I5" s="2">
        <f t="shared" si="0"/>
        <v>4</v>
      </c>
    </row>
    <row r="6" spans="1:9" ht="19.95" customHeight="1" x14ac:dyDescent="0.3">
      <c r="A6" s="12"/>
      <c r="B6" s="19"/>
      <c r="C6" s="19"/>
      <c r="D6" s="22"/>
      <c r="E6" s="22"/>
      <c r="F6" s="2" t="s">
        <v>4</v>
      </c>
      <c r="G6" s="3">
        <v>129.98235778974004</v>
      </c>
      <c r="H6" s="2" t="s">
        <v>53</v>
      </c>
      <c r="I6" s="2">
        <f t="shared" si="0"/>
        <v>5</v>
      </c>
    </row>
    <row r="7" spans="1:9" ht="19.95" customHeight="1" x14ac:dyDescent="0.3">
      <c r="A7" s="8" t="s">
        <v>46</v>
      </c>
      <c r="B7" s="9" t="s">
        <v>47</v>
      </c>
      <c r="C7" s="9" t="s">
        <v>44</v>
      </c>
      <c r="D7" s="9" t="s">
        <v>48</v>
      </c>
      <c r="E7" s="10" t="s">
        <v>56</v>
      </c>
      <c r="F7" s="2" t="s">
        <v>5</v>
      </c>
      <c r="G7" s="3">
        <v>272.92118761800009</v>
      </c>
      <c r="H7" s="2" t="s">
        <v>54</v>
      </c>
      <c r="I7" s="2">
        <f t="shared" si="0"/>
        <v>6</v>
      </c>
    </row>
    <row r="8" spans="1:9" ht="19.95" customHeight="1" x14ac:dyDescent="0.3">
      <c r="A8" s="2"/>
      <c r="B8" s="2"/>
      <c r="C8" s="3" t="str">
        <f>IFERROR(VLOOKUP(A8,'Bon de commande'!F$2:G$45,2,TRUE),"")</f>
        <v/>
      </c>
      <c r="D8" s="2"/>
      <c r="E8" s="3" t="str">
        <f t="shared" ref="E8:E27" si="1">IFERROR((C8*D8),"")</f>
        <v/>
      </c>
      <c r="F8" s="2" t="s">
        <v>6</v>
      </c>
      <c r="G8" s="3">
        <v>460.81295717129996</v>
      </c>
      <c r="H8" s="2" t="s">
        <v>55</v>
      </c>
      <c r="I8" s="2">
        <f t="shared" si="0"/>
        <v>7</v>
      </c>
    </row>
    <row r="9" spans="1:9" ht="19.95" customHeight="1" x14ac:dyDescent="0.3">
      <c r="A9" s="2"/>
      <c r="B9" s="2"/>
      <c r="C9" s="3" t="str">
        <f>IFERROR(VLOOKUP(A9,'Bon de commande'!F$2:G$45,2,TRUE),"")</f>
        <v/>
      </c>
      <c r="D9" s="2"/>
      <c r="E9" s="3" t="str">
        <f t="shared" si="1"/>
        <v/>
      </c>
      <c r="F9" s="2" t="s">
        <v>7</v>
      </c>
      <c r="G9" s="3">
        <v>813.31161410016011</v>
      </c>
      <c r="I9" s="2">
        <f t="shared" si="0"/>
        <v>8</v>
      </c>
    </row>
    <row r="10" spans="1:9" ht="19.95" customHeight="1" x14ac:dyDescent="0.3">
      <c r="A10" s="2"/>
      <c r="B10" s="2"/>
      <c r="C10" s="3" t="str">
        <f>IFERROR(VLOOKUP(A10,'Bon de commande'!F$2:G$45,2,TRUE),"")</f>
        <v/>
      </c>
      <c r="D10" s="2"/>
      <c r="E10" s="3" t="str">
        <f t="shared" si="1"/>
        <v/>
      </c>
      <c r="F10" s="2" t="s">
        <v>8</v>
      </c>
      <c r="G10" s="3">
        <v>57.169861932600021</v>
      </c>
      <c r="I10" s="2">
        <f t="shared" si="0"/>
        <v>9</v>
      </c>
    </row>
    <row r="11" spans="1:9" ht="19.95" customHeight="1" x14ac:dyDescent="0.3">
      <c r="A11" s="2"/>
      <c r="B11" s="2"/>
      <c r="C11" s="3" t="str">
        <f>IFERROR(VLOOKUP(A11,'Bon de commande'!F$2:G$45,2,TRUE),"")</f>
        <v/>
      </c>
      <c r="D11" s="2"/>
      <c r="E11" s="3" t="str">
        <f t="shared" si="1"/>
        <v/>
      </c>
      <c r="F11" s="2" t="s">
        <v>9</v>
      </c>
      <c r="G11" s="3">
        <v>78.484857060600007</v>
      </c>
      <c r="I11" s="2">
        <f t="shared" si="0"/>
        <v>10</v>
      </c>
    </row>
    <row r="12" spans="1:9" ht="19.95" customHeight="1" x14ac:dyDescent="0.3">
      <c r="A12" s="2"/>
      <c r="B12" s="2"/>
      <c r="C12" s="3" t="str">
        <f>IFERROR(VLOOKUP(A12,'Bon de commande'!F$2:G$45,2,TRUE),"")</f>
        <v/>
      </c>
      <c r="D12" s="2"/>
      <c r="E12" s="3" t="str">
        <f t="shared" si="1"/>
        <v/>
      </c>
      <c r="F12" s="2" t="s">
        <v>10</v>
      </c>
      <c r="G12" s="3">
        <v>105.24935094300002</v>
      </c>
      <c r="I12" s="2">
        <f t="shared" si="0"/>
        <v>11</v>
      </c>
    </row>
    <row r="13" spans="1:9" ht="19.95" customHeight="1" x14ac:dyDescent="0.3">
      <c r="A13" s="2"/>
      <c r="B13" s="2"/>
      <c r="C13" s="3" t="str">
        <f>IFERROR(VLOOKUP(A13,'Bon de commande'!F$2:G$45,2,TRUE),"")</f>
        <v/>
      </c>
      <c r="D13" s="2"/>
      <c r="E13" s="3" t="str">
        <f t="shared" si="1"/>
        <v/>
      </c>
      <c r="F13" s="2" t="s">
        <v>11</v>
      </c>
      <c r="G13" s="3">
        <v>122.94447189840004</v>
      </c>
      <c r="I13" s="2">
        <f t="shared" si="0"/>
        <v>12</v>
      </c>
    </row>
    <row r="14" spans="1:9" ht="19.95" customHeight="1" x14ac:dyDescent="0.3">
      <c r="A14" s="2"/>
      <c r="B14" s="2"/>
      <c r="C14" s="3" t="str">
        <f>IFERROR(VLOOKUP(A14,'Bon de commande'!F$2:G$45,2,TRUE),"")</f>
        <v/>
      </c>
      <c r="D14" s="2"/>
      <c r="E14" s="3" t="str">
        <f t="shared" si="1"/>
        <v/>
      </c>
      <c r="F14" s="2" t="s">
        <v>12</v>
      </c>
      <c r="G14" s="3">
        <v>44.309989872000003</v>
      </c>
      <c r="I14" s="2">
        <f t="shared" si="0"/>
        <v>13</v>
      </c>
    </row>
    <row r="15" spans="1:9" ht="19.95" customHeight="1" x14ac:dyDescent="0.3">
      <c r="A15" s="2"/>
      <c r="B15" s="2"/>
      <c r="C15" s="3" t="str">
        <f>IFERROR(VLOOKUP(A15,'Bon de commande'!F$2:G$45,2,TRUE),"")</f>
        <v/>
      </c>
      <c r="D15" s="2"/>
      <c r="E15" s="3" t="str">
        <f t="shared" si="1"/>
        <v/>
      </c>
      <c r="F15" s="2" t="s">
        <v>13</v>
      </c>
      <c r="G15" s="3">
        <v>60.007486284000024</v>
      </c>
      <c r="I15" s="2">
        <f t="shared" si="0"/>
        <v>14</v>
      </c>
    </row>
    <row r="16" spans="1:9" ht="19.95" customHeight="1" x14ac:dyDescent="0.3">
      <c r="A16" s="2"/>
      <c r="B16" s="2"/>
      <c r="C16" s="3" t="str">
        <f>IFERROR(VLOOKUP(A16,'Bon de commande'!F$2:G$45,2,TRUE),"")</f>
        <v/>
      </c>
      <c r="D16" s="2"/>
      <c r="E16" s="3" t="str">
        <f t="shared" si="1"/>
        <v/>
      </c>
      <c r="F16" s="2" t="s">
        <v>14</v>
      </c>
      <c r="G16" s="3">
        <v>69.614984088000028</v>
      </c>
      <c r="I16" s="2">
        <f t="shared" si="0"/>
        <v>15</v>
      </c>
    </row>
    <row r="17" spans="1:9" ht="19.95" customHeight="1" x14ac:dyDescent="0.3">
      <c r="A17" s="2"/>
      <c r="B17" s="2"/>
      <c r="C17" s="3" t="str">
        <f>IFERROR(VLOOKUP(A17,'Bon de commande'!F$2:G$45,2,TRUE),"")</f>
        <v/>
      </c>
      <c r="D17" s="2"/>
      <c r="E17" s="3" t="str">
        <f t="shared" si="1"/>
        <v/>
      </c>
      <c r="F17" s="2" t="s">
        <v>15</v>
      </c>
      <c r="G17" s="3">
        <v>96.914977848000021</v>
      </c>
      <c r="I17" s="2">
        <f t="shared" si="0"/>
        <v>16</v>
      </c>
    </row>
    <row r="18" spans="1:9" ht="19.95" customHeight="1" x14ac:dyDescent="0.3">
      <c r="A18" s="2"/>
      <c r="B18" s="2"/>
      <c r="C18" s="3" t="str">
        <f>IFERROR(VLOOKUP(A18,'Bon de commande'!F$2:G$45,2,TRUE),"")</f>
        <v/>
      </c>
      <c r="D18" s="2"/>
      <c r="E18" s="3" t="str">
        <f t="shared" si="1"/>
        <v/>
      </c>
      <c r="F18" s="2" t="s">
        <v>16</v>
      </c>
      <c r="G18" s="3">
        <v>116.72497332000002</v>
      </c>
      <c r="I18" s="2">
        <f t="shared" si="0"/>
        <v>17</v>
      </c>
    </row>
    <row r="19" spans="1:9" ht="19.95" customHeight="1" x14ac:dyDescent="0.3">
      <c r="A19" s="2"/>
      <c r="B19" s="2"/>
      <c r="C19" s="3" t="str">
        <f>IFERROR(VLOOKUP(A19,'Bon de commande'!F$2:G$45,2,TRUE),"")</f>
        <v/>
      </c>
      <c r="D19" s="2"/>
      <c r="E19" s="3" t="str">
        <f t="shared" si="1"/>
        <v/>
      </c>
      <c r="F19" s="2" t="s">
        <v>17</v>
      </c>
      <c r="G19" s="3">
        <v>163.1332127124</v>
      </c>
      <c r="I19" s="2">
        <f t="shared" si="0"/>
        <v>18</v>
      </c>
    </row>
    <row r="20" spans="1:9" ht="19.95" customHeight="1" x14ac:dyDescent="0.3">
      <c r="A20" s="2"/>
      <c r="B20" s="2"/>
      <c r="C20" s="3" t="str">
        <f>IFERROR(VLOOKUP(A20,'Bon de commande'!F$2:G$45,2,TRUE),"")</f>
        <v/>
      </c>
      <c r="D20" s="2"/>
      <c r="E20" s="3" t="str">
        <f t="shared" si="1"/>
        <v/>
      </c>
      <c r="F20" s="2" t="s">
        <v>18</v>
      </c>
      <c r="G20" s="3">
        <v>208.26780239592</v>
      </c>
      <c r="I20" s="2">
        <f t="shared" si="0"/>
        <v>19</v>
      </c>
    </row>
    <row r="21" spans="1:9" ht="19.95" customHeight="1" x14ac:dyDescent="0.3">
      <c r="A21" s="2"/>
      <c r="B21" s="2"/>
      <c r="C21" s="3" t="str">
        <f>IFERROR(VLOOKUP(A21,'Bon de commande'!F$2:G$45,2,TRUE),"")</f>
        <v/>
      </c>
      <c r="D21" s="2"/>
      <c r="E21" s="3" t="str">
        <f t="shared" si="1"/>
        <v/>
      </c>
      <c r="F21" s="2" t="s">
        <v>19</v>
      </c>
      <c r="G21" s="3">
        <v>291.63743334000003</v>
      </c>
      <c r="I21" s="2">
        <f t="shared" si="0"/>
        <v>20</v>
      </c>
    </row>
    <row r="22" spans="1:9" ht="19.95" customHeight="1" x14ac:dyDescent="0.3">
      <c r="A22" s="2"/>
      <c r="B22" s="2"/>
      <c r="C22" s="3" t="str">
        <f>IFERROR(VLOOKUP(A22,'Bon de commande'!F$2:G$45,2,TRUE),"")</f>
        <v/>
      </c>
      <c r="D22" s="2"/>
      <c r="E22" s="3" t="str">
        <f t="shared" si="1"/>
        <v/>
      </c>
      <c r="F22" s="2" t="s">
        <v>20</v>
      </c>
      <c r="G22" s="3">
        <v>395.23880965968004</v>
      </c>
      <c r="I22" s="2">
        <f t="shared" si="0"/>
        <v>21</v>
      </c>
    </row>
    <row r="23" spans="1:9" ht="19.95" customHeight="1" x14ac:dyDescent="0.3">
      <c r="A23" s="2"/>
      <c r="B23" s="2"/>
      <c r="C23" s="3" t="str">
        <f>IFERROR(VLOOKUP(A23,'Bon de commande'!F$2:G$45,2,TRUE),"")</f>
        <v/>
      </c>
      <c r="D23" s="2"/>
      <c r="E23" s="3" t="str">
        <f t="shared" si="1"/>
        <v/>
      </c>
      <c r="F23" s="2" t="s">
        <v>21</v>
      </c>
      <c r="G23" s="3">
        <v>448.46627249340014</v>
      </c>
      <c r="I23" s="2">
        <f t="shared" si="0"/>
        <v>22</v>
      </c>
    </row>
    <row r="24" spans="1:9" ht="19.95" customHeight="1" x14ac:dyDescent="0.3">
      <c r="A24" s="2"/>
      <c r="B24" s="2"/>
      <c r="C24" s="3" t="str">
        <f>IFERROR(VLOOKUP(A24,'Bon de commande'!F$2:G$45,2,TRUE),"")</f>
        <v/>
      </c>
      <c r="D24" s="2"/>
      <c r="E24" s="3" t="str">
        <f t="shared" si="1"/>
        <v/>
      </c>
      <c r="F24" s="2" t="s">
        <v>22</v>
      </c>
      <c r="G24" s="3">
        <v>911.86109157456008</v>
      </c>
      <c r="I24" s="2">
        <f t="shared" si="0"/>
        <v>23</v>
      </c>
    </row>
    <row r="25" spans="1:9" ht="19.95" customHeight="1" x14ac:dyDescent="0.3">
      <c r="A25" s="2"/>
      <c r="B25" s="2"/>
      <c r="C25" s="3" t="str">
        <f>IFERROR(VLOOKUP(A25,'Bon de commande'!F$2:G$45,2,TRUE),"")</f>
        <v/>
      </c>
      <c r="D25" s="2"/>
      <c r="E25" s="3" t="str">
        <f t="shared" si="1"/>
        <v/>
      </c>
      <c r="F25" s="2" t="s">
        <v>23</v>
      </c>
      <c r="G25" s="3">
        <v>13.135496997600002</v>
      </c>
      <c r="I25" s="2">
        <f t="shared" si="0"/>
        <v>24</v>
      </c>
    </row>
    <row r="26" spans="1:9" ht="19.95" customHeight="1" x14ac:dyDescent="0.3">
      <c r="A26" s="2"/>
      <c r="B26" s="2"/>
      <c r="C26" s="3" t="str">
        <f>IFERROR(VLOOKUP(A26,'Bon de commande'!F$2:G$45,2,TRUE),"")</f>
        <v/>
      </c>
      <c r="D26" s="2"/>
      <c r="E26" s="3" t="str">
        <f t="shared" si="1"/>
        <v/>
      </c>
      <c r="F26" s="2" t="s">
        <v>24</v>
      </c>
      <c r="G26" s="3">
        <v>16.277621279400005</v>
      </c>
      <c r="I26" s="2">
        <f t="shared" si="0"/>
        <v>25</v>
      </c>
    </row>
    <row r="27" spans="1:9" ht="19.95" customHeight="1" x14ac:dyDescent="0.3">
      <c r="A27" s="2"/>
      <c r="B27" s="2"/>
      <c r="C27" s="3" t="str">
        <f>IFERROR(VLOOKUP(A27,'Bon de commande'!F$2:G$45,2,TRUE),"")</f>
        <v/>
      </c>
      <c r="D27" s="2"/>
      <c r="E27" s="3" t="str">
        <f t="shared" si="1"/>
        <v/>
      </c>
      <c r="F27" s="2" t="s">
        <v>25</v>
      </c>
      <c r="G27" s="3">
        <v>23.459619637800007</v>
      </c>
      <c r="I27" s="2">
        <f t="shared" si="0"/>
        <v>26</v>
      </c>
    </row>
    <row r="28" spans="1:9" ht="19.95" customHeight="1" x14ac:dyDescent="0.3">
      <c r="C28" s="15"/>
      <c r="E28" s="15"/>
      <c r="F28" s="2" t="s">
        <v>26</v>
      </c>
      <c r="G28" s="3">
        <v>33.907992249599999</v>
      </c>
      <c r="I28" s="2">
        <f t="shared" si="0"/>
        <v>27</v>
      </c>
    </row>
    <row r="29" spans="1:9" ht="19.95" customHeight="1" x14ac:dyDescent="0.3">
      <c r="A29" s="18"/>
      <c r="B29" s="23"/>
      <c r="C29" s="17" t="s">
        <v>60</v>
      </c>
      <c r="D29" s="17"/>
      <c r="E29" s="11">
        <f>SUM(E8:E27)</f>
        <v>0</v>
      </c>
      <c r="F29" s="2" t="s">
        <v>27</v>
      </c>
      <c r="G29" s="3">
        <v>55.781237250000004</v>
      </c>
      <c r="I29" s="2">
        <f t="shared" si="0"/>
        <v>28</v>
      </c>
    </row>
    <row r="30" spans="1:9" ht="19.95" customHeight="1" x14ac:dyDescent="0.3">
      <c r="A30" s="18"/>
      <c r="B30" s="23"/>
      <c r="C30" s="17" t="s">
        <v>58</v>
      </c>
      <c r="D30" s="17"/>
      <c r="E30" s="11">
        <f>E29*1.2</f>
        <v>0</v>
      </c>
      <c r="F30" s="2" t="s">
        <v>28</v>
      </c>
      <c r="G30" s="3">
        <v>76.733982460800007</v>
      </c>
      <c r="I30" s="2">
        <f t="shared" si="0"/>
        <v>29</v>
      </c>
    </row>
    <row r="31" spans="1:9" ht="19.95" customHeight="1" x14ac:dyDescent="0.3">
      <c r="A31" s="18"/>
      <c r="B31" s="23"/>
      <c r="C31" s="17" t="s">
        <v>59</v>
      </c>
      <c r="D31" s="17"/>
      <c r="E31" s="11">
        <f>E30-E29</f>
        <v>0</v>
      </c>
      <c r="F31" s="2" t="s">
        <v>29</v>
      </c>
      <c r="G31" s="3">
        <v>43.021115166600012</v>
      </c>
      <c r="I31" s="2">
        <f t="shared" si="0"/>
        <v>30</v>
      </c>
    </row>
    <row r="32" spans="1:9" ht="19.95" customHeight="1" x14ac:dyDescent="0.3">
      <c r="C32" s="17" t="s">
        <v>62</v>
      </c>
      <c r="D32" s="17"/>
      <c r="E32" s="13">
        <v>0.45</v>
      </c>
      <c r="F32" s="2" t="s">
        <v>30</v>
      </c>
      <c r="G32" s="3">
        <v>65.537485020000005</v>
      </c>
      <c r="I32" s="2">
        <f t="shared" si="0"/>
        <v>31</v>
      </c>
    </row>
    <row r="33" spans="3:9" ht="19.95" customHeight="1" x14ac:dyDescent="0.3">
      <c r="C33" s="16" t="s">
        <v>61</v>
      </c>
      <c r="D33" s="16"/>
      <c r="E33" s="14">
        <f>E30*E32</f>
        <v>0</v>
      </c>
      <c r="F33" s="2" t="s">
        <v>31</v>
      </c>
      <c r="G33" s="3">
        <v>105.95810078100003</v>
      </c>
      <c r="I33" s="2">
        <f t="shared" si="0"/>
        <v>32</v>
      </c>
    </row>
    <row r="34" spans="3:9" ht="19.95" customHeight="1" x14ac:dyDescent="0.3">
      <c r="F34" s="2" t="s">
        <v>32</v>
      </c>
      <c r="G34" s="3">
        <v>184.75533277020003</v>
      </c>
      <c r="I34" s="2">
        <f t="shared" ref="I34:I65" si="2">I33+1</f>
        <v>33</v>
      </c>
    </row>
    <row r="35" spans="3:9" ht="19.95" customHeight="1" x14ac:dyDescent="0.3">
      <c r="F35" s="2" t="s">
        <v>33</v>
      </c>
      <c r="G35" s="3">
        <v>63.589735465200008</v>
      </c>
      <c r="I35" s="2">
        <f t="shared" si="2"/>
        <v>34</v>
      </c>
    </row>
    <row r="36" spans="3:9" ht="19.95" customHeight="1" x14ac:dyDescent="0.3">
      <c r="F36" s="2" t="s">
        <v>34</v>
      </c>
      <c r="G36" s="3">
        <v>90.360354346199998</v>
      </c>
      <c r="I36" s="2">
        <f t="shared" si="2"/>
        <v>35</v>
      </c>
    </row>
    <row r="37" spans="3:9" ht="19.95" customHeight="1" x14ac:dyDescent="0.3">
      <c r="F37" s="2" t="s">
        <v>35</v>
      </c>
      <c r="G37" s="3">
        <v>124.26134659740001</v>
      </c>
      <c r="I37" s="2">
        <f t="shared" si="2"/>
        <v>36</v>
      </c>
    </row>
    <row r="38" spans="3:9" ht="19.95" customHeight="1" x14ac:dyDescent="0.3">
      <c r="F38" s="2" t="s">
        <v>36</v>
      </c>
      <c r="G38" s="3">
        <v>169.04821136040005</v>
      </c>
      <c r="I38" s="2">
        <f t="shared" si="2"/>
        <v>37</v>
      </c>
    </row>
    <row r="39" spans="3:9" ht="19.95" customHeight="1" x14ac:dyDescent="0.3">
      <c r="F39" s="2" t="s">
        <v>37</v>
      </c>
      <c r="G39" s="3">
        <v>518.97025637820013</v>
      </c>
      <c r="I39" s="2">
        <f t="shared" si="2"/>
        <v>38</v>
      </c>
    </row>
    <row r="40" spans="3:9" ht="19.95" customHeight="1" x14ac:dyDescent="0.3">
      <c r="F40" s="2" t="s">
        <v>38</v>
      </c>
      <c r="G40" s="3">
        <v>708.44271307020006</v>
      </c>
      <c r="I40" s="2">
        <f t="shared" si="2"/>
        <v>39</v>
      </c>
    </row>
    <row r="41" spans="3:9" ht="19.95" customHeight="1" x14ac:dyDescent="0.3">
      <c r="F41" s="2" t="s">
        <v>39</v>
      </c>
      <c r="G41" s="3">
        <v>191.35283126220003</v>
      </c>
      <c r="I41" s="2">
        <f t="shared" si="2"/>
        <v>40</v>
      </c>
    </row>
    <row r="42" spans="3:9" ht="19.95" customHeight="1" x14ac:dyDescent="0.3">
      <c r="F42" s="2" t="s">
        <v>40</v>
      </c>
      <c r="G42" s="3">
        <v>227.62489797144002</v>
      </c>
      <c r="I42" s="2">
        <f t="shared" si="2"/>
        <v>41</v>
      </c>
    </row>
    <row r="43" spans="3:9" ht="19.95" customHeight="1" x14ac:dyDescent="0.3">
      <c r="F43" s="2" t="s">
        <v>41</v>
      </c>
      <c r="G43" s="3">
        <v>26.486243946000009</v>
      </c>
      <c r="I43" s="2">
        <f t="shared" si="2"/>
        <v>42</v>
      </c>
    </row>
    <row r="44" spans="3:9" ht="19.95" customHeight="1" x14ac:dyDescent="0.3">
      <c r="F44" s="2" t="s">
        <v>42</v>
      </c>
      <c r="G44" s="3">
        <v>13.371746943600007</v>
      </c>
      <c r="I44" s="2">
        <f t="shared" si="2"/>
        <v>43</v>
      </c>
    </row>
    <row r="45" spans="3:9" ht="19.95" customHeight="1" x14ac:dyDescent="0.3">
      <c r="I45" s="2">
        <f t="shared" si="2"/>
        <v>44</v>
      </c>
    </row>
    <row r="46" spans="3:9" ht="19.95" customHeight="1" x14ac:dyDescent="0.3">
      <c r="I46" s="2">
        <f t="shared" si="2"/>
        <v>45</v>
      </c>
    </row>
    <row r="47" spans="3:9" ht="19.95" customHeight="1" x14ac:dyDescent="0.3">
      <c r="I47" s="2">
        <f t="shared" si="2"/>
        <v>46</v>
      </c>
    </row>
    <row r="48" spans="3:9" ht="19.95" customHeight="1" x14ac:dyDescent="0.3">
      <c r="I48" s="2">
        <f t="shared" si="2"/>
        <v>47</v>
      </c>
    </row>
    <row r="49" spans="9:9" ht="19.95" customHeight="1" x14ac:dyDescent="0.3">
      <c r="I49" s="2">
        <f t="shared" si="2"/>
        <v>48</v>
      </c>
    </row>
    <row r="50" spans="9:9" ht="19.95" customHeight="1" x14ac:dyDescent="0.3">
      <c r="I50" s="2">
        <f t="shared" si="2"/>
        <v>49</v>
      </c>
    </row>
    <row r="51" spans="9:9" ht="19.95" customHeight="1" x14ac:dyDescent="0.3">
      <c r="I51" s="2">
        <f t="shared" si="2"/>
        <v>50</v>
      </c>
    </row>
    <row r="52" spans="9:9" ht="19.95" customHeight="1" x14ac:dyDescent="0.3">
      <c r="I52" s="2">
        <f t="shared" si="2"/>
        <v>51</v>
      </c>
    </row>
    <row r="53" spans="9:9" ht="19.95" customHeight="1" x14ac:dyDescent="0.3">
      <c r="I53" s="2">
        <f t="shared" si="2"/>
        <v>52</v>
      </c>
    </row>
    <row r="54" spans="9:9" ht="19.95" customHeight="1" x14ac:dyDescent="0.3">
      <c r="I54" s="2">
        <f t="shared" si="2"/>
        <v>53</v>
      </c>
    </row>
    <row r="55" spans="9:9" ht="19.95" customHeight="1" x14ac:dyDescent="0.3">
      <c r="I55" s="2">
        <f t="shared" si="2"/>
        <v>54</v>
      </c>
    </row>
    <row r="56" spans="9:9" ht="19.95" customHeight="1" x14ac:dyDescent="0.3">
      <c r="I56" s="2">
        <f t="shared" si="2"/>
        <v>55</v>
      </c>
    </row>
    <row r="57" spans="9:9" ht="19.95" customHeight="1" x14ac:dyDescent="0.3">
      <c r="I57" s="2">
        <f t="shared" si="2"/>
        <v>56</v>
      </c>
    </row>
    <row r="58" spans="9:9" ht="19.95" customHeight="1" x14ac:dyDescent="0.3">
      <c r="I58" s="2">
        <f t="shared" si="2"/>
        <v>57</v>
      </c>
    </row>
    <row r="59" spans="9:9" ht="19.95" customHeight="1" x14ac:dyDescent="0.3">
      <c r="I59" s="2">
        <f t="shared" si="2"/>
        <v>58</v>
      </c>
    </row>
    <row r="60" spans="9:9" ht="19.95" customHeight="1" x14ac:dyDescent="0.3">
      <c r="I60" s="2">
        <f t="shared" si="2"/>
        <v>59</v>
      </c>
    </row>
    <row r="61" spans="9:9" ht="19.95" customHeight="1" x14ac:dyDescent="0.3">
      <c r="I61" s="2">
        <f t="shared" si="2"/>
        <v>60</v>
      </c>
    </row>
    <row r="62" spans="9:9" ht="19.95" customHeight="1" x14ac:dyDescent="0.3">
      <c r="I62" s="2">
        <f t="shared" si="2"/>
        <v>61</v>
      </c>
    </row>
    <row r="63" spans="9:9" ht="19.95" customHeight="1" x14ac:dyDescent="0.3">
      <c r="I63" s="2">
        <f t="shared" si="2"/>
        <v>62</v>
      </c>
    </row>
    <row r="64" spans="9:9" ht="19.95" customHeight="1" x14ac:dyDescent="0.3">
      <c r="I64" s="2">
        <f t="shared" si="2"/>
        <v>63</v>
      </c>
    </row>
    <row r="65" spans="9:9" ht="19.95" customHeight="1" x14ac:dyDescent="0.3">
      <c r="I65" s="2">
        <f t="shared" si="2"/>
        <v>64</v>
      </c>
    </row>
    <row r="66" spans="9:9" ht="19.95" customHeight="1" x14ac:dyDescent="0.3">
      <c r="I66" s="2">
        <f t="shared" ref="I66:I101" si="3">I65+1</f>
        <v>65</v>
      </c>
    </row>
    <row r="67" spans="9:9" ht="19.95" customHeight="1" x14ac:dyDescent="0.3">
      <c r="I67" s="2">
        <f t="shared" si="3"/>
        <v>66</v>
      </c>
    </row>
    <row r="68" spans="9:9" ht="19.95" customHeight="1" x14ac:dyDescent="0.3">
      <c r="I68" s="2">
        <f t="shared" si="3"/>
        <v>67</v>
      </c>
    </row>
    <row r="69" spans="9:9" ht="19.95" customHeight="1" x14ac:dyDescent="0.3">
      <c r="I69" s="2">
        <f t="shared" si="3"/>
        <v>68</v>
      </c>
    </row>
    <row r="70" spans="9:9" ht="19.95" customHeight="1" x14ac:dyDescent="0.3">
      <c r="I70" s="2">
        <f t="shared" si="3"/>
        <v>69</v>
      </c>
    </row>
    <row r="71" spans="9:9" ht="19.95" customHeight="1" x14ac:dyDescent="0.3">
      <c r="I71" s="2">
        <f t="shared" si="3"/>
        <v>70</v>
      </c>
    </row>
    <row r="72" spans="9:9" ht="19.95" customHeight="1" x14ac:dyDescent="0.3">
      <c r="I72" s="2">
        <f t="shared" si="3"/>
        <v>71</v>
      </c>
    </row>
    <row r="73" spans="9:9" ht="19.95" customHeight="1" x14ac:dyDescent="0.3">
      <c r="I73" s="2">
        <f t="shared" si="3"/>
        <v>72</v>
      </c>
    </row>
    <row r="74" spans="9:9" ht="19.95" customHeight="1" x14ac:dyDescent="0.3">
      <c r="I74" s="2">
        <f t="shared" si="3"/>
        <v>73</v>
      </c>
    </row>
    <row r="75" spans="9:9" ht="19.95" customHeight="1" x14ac:dyDescent="0.3">
      <c r="I75" s="2">
        <f t="shared" si="3"/>
        <v>74</v>
      </c>
    </row>
    <row r="76" spans="9:9" ht="19.95" customHeight="1" x14ac:dyDescent="0.3">
      <c r="I76" s="2">
        <f t="shared" si="3"/>
        <v>75</v>
      </c>
    </row>
    <row r="77" spans="9:9" ht="19.95" customHeight="1" x14ac:dyDescent="0.3">
      <c r="I77" s="2">
        <f t="shared" si="3"/>
        <v>76</v>
      </c>
    </row>
    <row r="78" spans="9:9" ht="19.95" customHeight="1" x14ac:dyDescent="0.3">
      <c r="I78" s="2">
        <f t="shared" si="3"/>
        <v>77</v>
      </c>
    </row>
    <row r="79" spans="9:9" ht="19.95" customHeight="1" x14ac:dyDescent="0.3">
      <c r="I79" s="2">
        <f t="shared" si="3"/>
        <v>78</v>
      </c>
    </row>
    <row r="80" spans="9:9" ht="19.95" customHeight="1" x14ac:dyDescent="0.3">
      <c r="I80" s="2">
        <f t="shared" si="3"/>
        <v>79</v>
      </c>
    </row>
    <row r="81" spans="9:9" ht="19.95" customHeight="1" x14ac:dyDescent="0.3">
      <c r="I81" s="2">
        <f t="shared" si="3"/>
        <v>80</v>
      </c>
    </row>
    <row r="82" spans="9:9" ht="19.95" customHeight="1" x14ac:dyDescent="0.3">
      <c r="I82" s="2">
        <f t="shared" si="3"/>
        <v>81</v>
      </c>
    </row>
    <row r="83" spans="9:9" ht="19.95" customHeight="1" x14ac:dyDescent="0.3">
      <c r="I83" s="2">
        <f t="shared" si="3"/>
        <v>82</v>
      </c>
    </row>
    <row r="84" spans="9:9" ht="19.95" customHeight="1" x14ac:dyDescent="0.3">
      <c r="I84" s="2">
        <f t="shared" si="3"/>
        <v>83</v>
      </c>
    </row>
    <row r="85" spans="9:9" ht="19.95" customHeight="1" x14ac:dyDescent="0.3">
      <c r="I85" s="2">
        <f t="shared" si="3"/>
        <v>84</v>
      </c>
    </row>
    <row r="86" spans="9:9" ht="19.95" customHeight="1" x14ac:dyDescent="0.3">
      <c r="I86" s="2">
        <f t="shared" si="3"/>
        <v>85</v>
      </c>
    </row>
    <row r="87" spans="9:9" ht="19.95" customHeight="1" x14ac:dyDescent="0.3">
      <c r="I87" s="2">
        <f t="shared" si="3"/>
        <v>86</v>
      </c>
    </row>
    <row r="88" spans="9:9" ht="19.95" customHeight="1" x14ac:dyDescent="0.3">
      <c r="I88" s="2">
        <f t="shared" si="3"/>
        <v>87</v>
      </c>
    </row>
    <row r="89" spans="9:9" ht="19.95" customHeight="1" x14ac:dyDescent="0.3">
      <c r="I89" s="2">
        <f t="shared" si="3"/>
        <v>88</v>
      </c>
    </row>
    <row r="90" spans="9:9" ht="19.95" customHeight="1" x14ac:dyDescent="0.3">
      <c r="I90" s="2">
        <f t="shared" si="3"/>
        <v>89</v>
      </c>
    </row>
    <row r="91" spans="9:9" ht="19.95" customHeight="1" x14ac:dyDescent="0.3">
      <c r="I91" s="2">
        <f t="shared" si="3"/>
        <v>90</v>
      </c>
    </row>
    <row r="92" spans="9:9" ht="19.95" customHeight="1" x14ac:dyDescent="0.3">
      <c r="I92" s="2">
        <f t="shared" si="3"/>
        <v>91</v>
      </c>
    </row>
    <row r="93" spans="9:9" ht="19.95" customHeight="1" x14ac:dyDescent="0.3">
      <c r="I93" s="2">
        <f t="shared" si="3"/>
        <v>92</v>
      </c>
    </row>
    <row r="94" spans="9:9" ht="19.95" customHeight="1" x14ac:dyDescent="0.3">
      <c r="I94" s="2">
        <f t="shared" si="3"/>
        <v>93</v>
      </c>
    </row>
    <row r="95" spans="9:9" ht="19.95" customHeight="1" x14ac:dyDescent="0.3">
      <c r="I95" s="2">
        <f t="shared" si="3"/>
        <v>94</v>
      </c>
    </row>
    <row r="96" spans="9:9" ht="19.95" customHeight="1" x14ac:dyDescent="0.3">
      <c r="I96" s="2">
        <f t="shared" si="3"/>
        <v>95</v>
      </c>
    </row>
    <row r="97" spans="9:9" ht="19.95" customHeight="1" x14ac:dyDescent="0.3">
      <c r="I97" s="2">
        <f t="shared" si="3"/>
        <v>96</v>
      </c>
    </row>
    <row r="98" spans="9:9" ht="19.95" customHeight="1" x14ac:dyDescent="0.3">
      <c r="I98" s="2">
        <f t="shared" si="3"/>
        <v>97</v>
      </c>
    </row>
    <row r="99" spans="9:9" ht="19.95" customHeight="1" x14ac:dyDescent="0.3">
      <c r="I99" s="2">
        <f t="shared" si="3"/>
        <v>98</v>
      </c>
    </row>
    <row r="100" spans="9:9" ht="19.95" customHeight="1" x14ac:dyDescent="0.3">
      <c r="I100" s="2">
        <f t="shared" si="3"/>
        <v>99</v>
      </c>
    </row>
    <row r="101" spans="9:9" ht="19.95" customHeight="1" x14ac:dyDescent="0.3">
      <c r="I101" s="2">
        <f t="shared" si="3"/>
        <v>100</v>
      </c>
    </row>
    <row r="102" spans="9:9" ht="19.95" customHeight="1" x14ac:dyDescent="0.3"/>
  </sheetData>
  <mergeCells count="15">
    <mergeCell ref="C33:D33"/>
    <mergeCell ref="C32:D32"/>
    <mergeCell ref="B1:C6"/>
    <mergeCell ref="C31:D31"/>
    <mergeCell ref="C29:D29"/>
    <mergeCell ref="C30:D30"/>
    <mergeCell ref="D1:E1"/>
    <mergeCell ref="D2:E2"/>
    <mergeCell ref="D3:E3"/>
    <mergeCell ref="D4:E4"/>
    <mergeCell ref="D5:E5"/>
    <mergeCell ref="D6:E6"/>
    <mergeCell ref="A29:B29"/>
    <mergeCell ref="A30:B30"/>
    <mergeCell ref="A31:B31"/>
  </mergeCells>
  <phoneticPr fontId="6" type="noConversion"/>
  <dataValidations count="3">
    <dataValidation type="list" allowBlank="1" showInputMessage="1" showErrorMessage="1" sqref="A8:A28" xr:uid="{AD29EA20-37CC-4997-892B-5E720424BC08}">
      <formula1>$F$2:$F$45</formula1>
    </dataValidation>
    <dataValidation type="list" allowBlank="1" showInputMessage="1" showErrorMessage="1" sqref="B8:B28" xr:uid="{F98A73D7-E36C-4241-ADD5-4FBFE9787372}">
      <formula1>$H$2:$H$8</formula1>
    </dataValidation>
    <dataValidation type="list" allowBlank="1" showInputMessage="1" showErrorMessage="1" sqref="D8:D28" xr:uid="{425C1421-34D2-433A-956E-4BAB8811336F}">
      <formula1>$I$2:$I$102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Bon de 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cp:lastPrinted>2024-04-19T09:14:21Z</cp:lastPrinted>
  <dcterms:created xsi:type="dcterms:W3CDTF">2015-06-05T18:19:34Z</dcterms:created>
  <dcterms:modified xsi:type="dcterms:W3CDTF">2024-05-21T14:13:06Z</dcterms:modified>
</cp:coreProperties>
</file>