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f3d0e9302014fabf/Documents/"/>
    </mc:Choice>
  </mc:AlternateContent>
  <xr:revisionPtr revIDLastSave="4" documentId="8_{641B6C2D-9121-4702-BCAF-D436E4E3A935}" xr6:coauthVersionLast="47" xr6:coauthVersionMax="47" xr10:uidLastSave="{FB244C1B-8F35-4708-96D0-F2F3913F5348}"/>
  <bookViews>
    <workbookView xWindow="-108" yWindow="-108" windowWidth="23256" windowHeight="12456" xr2:uid="{D23A9E08-B846-4008-A1F9-57E63D483FCD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L9" i="1"/>
  <c r="K9" i="1"/>
  <c r="J9" i="1"/>
  <c r="I9" i="1"/>
  <c r="H9" i="1"/>
  <c r="G9" i="1"/>
  <c r="F9" i="1"/>
  <c r="E9" i="1"/>
  <c r="D9" i="1"/>
  <c r="C9" i="1"/>
  <c r="B9" i="1"/>
  <c r="H7" i="1" a="1"/>
  <c r="H7" i="1" s="1"/>
  <c r="F7" i="1"/>
  <c r="E7" i="1" s="1"/>
  <c r="H6" i="1" a="1"/>
  <c r="H6" i="1" s="1"/>
  <c r="F6" i="1"/>
  <c r="E6" i="1" s="1"/>
  <c r="H5" i="1" a="1"/>
  <c r="H5" i="1" s="1"/>
  <c r="G5" i="1"/>
  <c r="F5" i="1"/>
  <c r="E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<sst xmlns="http://schemas.openxmlformats.org/spreadsheetml/2006/main" count="26" uniqueCount="17">
  <si>
    <t>Début</t>
  </si>
  <si>
    <t>Fin</t>
  </si>
  <si>
    <t>Libellé</t>
  </si>
  <si>
    <t>Durée en heures</t>
  </si>
  <si>
    <t>Durée en jours</t>
  </si>
  <si>
    <t>Année</t>
  </si>
  <si>
    <t>Congés hors-période</t>
  </si>
  <si>
    <t>RTT</t>
  </si>
  <si>
    <t>Mercredi</t>
  </si>
  <si>
    <t>Jeudi</t>
  </si>
  <si>
    <t>Vendredi</t>
  </si>
  <si>
    <t>Samedi</t>
  </si>
  <si>
    <t>Dimanche</t>
  </si>
  <si>
    <t>Lundi</t>
  </si>
  <si>
    <t>Mardi</t>
  </si>
  <si>
    <t>Mai</t>
  </si>
  <si>
    <t>Rémi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</si>
</sst>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;@"/>
    <numFmt numFmtId="165" formatCode="dd"/>
    <numFmt numFmtId="166" formatCode=";;"/>
  </numFmts>
  <fonts count="4" x14ac:knownFonts="1">
    <font>
      <sz val="11"/>
      <color theme="1"/>
      <name val="Aptos Narrow"/>
      <family val="2"/>
      <scheme val="minor"/>
    </font>
    <font>
      <b/>
      <sz val="14"/>
      <color theme="9" tint="-0.249977111117893"/>
      <name val="Aptos Narrow"/>
      <family val="2"/>
      <scheme val="minor"/>
    </font>
    <font>
      <sz val="11"/>
      <color theme="1"/>
      <name val="Charlemagne Std"/>
      <family val="5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theme="9" tint="0.80001220740379042"/>
        </stop>
      </gradient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 textRotation="45"/>
    </xf>
    <xf numFmtId="0" fontId="1" fillId="2" borderId="4" xfId="0" applyFont="1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5" fontId="0" fillId="3" borderId="7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textRotation="45"/>
    </xf>
    <xf numFmtId="165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5" fontId="0" fillId="3" borderId="4" xfId="0" applyNumberForma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fill>
        <patternFill>
          <bgColor theme="2" tint="-9.9948118533890809E-2"/>
        </patternFill>
      </fill>
    </dxf>
    <dxf>
      <font>
        <color theme="2"/>
      </font>
      <fill>
        <patternFill>
          <bgColor rgb="FF9900CC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5050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f3d0e9302014fabf/Documents/2024/Cong&#233;s%202024.xlsx" TargetMode="External"/><Relationship Id="rId1" Type="http://schemas.openxmlformats.org/officeDocument/2006/relationships/externalLinkPath" Target="2024/Cong&#233;s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s"/>
      <sheetName val="Congés Rémi 2024"/>
      <sheetName val="Congés 2025"/>
    </sheetNames>
    <sheetDataSet>
      <sheetData sheetId="0" refreshError="1">
        <row r="4">
          <cell r="A4">
            <v>0.32291666666666669</v>
          </cell>
          <cell r="D4">
            <v>45292</v>
          </cell>
        </row>
        <row r="5">
          <cell r="D5">
            <v>45382</v>
          </cell>
        </row>
        <row r="6">
          <cell r="D6">
            <v>45383</v>
          </cell>
        </row>
        <row r="7">
          <cell r="D7">
            <v>45413</v>
          </cell>
        </row>
        <row r="8">
          <cell r="D8">
            <v>45420</v>
          </cell>
        </row>
        <row r="9">
          <cell r="D9">
            <v>45421</v>
          </cell>
        </row>
        <row r="10">
          <cell r="D10">
            <v>45431</v>
          </cell>
        </row>
        <row r="11">
          <cell r="D11">
            <v>45432</v>
          </cell>
        </row>
        <row r="12">
          <cell r="D12">
            <v>45438</v>
          </cell>
        </row>
        <row r="13">
          <cell r="D13">
            <v>45459</v>
          </cell>
        </row>
        <row r="14">
          <cell r="D14">
            <v>45487</v>
          </cell>
        </row>
        <row r="15">
          <cell r="D15">
            <v>45519</v>
          </cell>
        </row>
        <row r="16">
          <cell r="D16">
            <v>45597</v>
          </cell>
        </row>
        <row r="17">
          <cell r="D17">
            <v>45651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C086D0-C33D-4280-90F5-B21CD352235B}" name="Tableau2024" displayName="Tableau2024" ref="B4:H7" totalsRowShown="0" headerRowDxfId="18" dataDxfId="16" headerRowBorderDxfId="17" tableBorderDxfId="15" totalsRowBorderDxfId="14">
  <autoFilter ref="B4:H7" xr:uid="{0FC086D0-C33D-4280-90F5-B21CD352235B}"/>
  <tableColumns count="7">
    <tableColumn id="1" xr3:uid="{F8502140-2126-4008-9EDA-B10975299F97}" name="Début" dataDxfId="13"/>
    <tableColumn id="2" xr3:uid="{C284EA05-60DB-47F0-B322-6174575AE76C}" name="Fin" dataDxfId="12"/>
    <tableColumn id="3" xr3:uid="{87543252-7F9F-4BFD-B847-F0E71FC2F56B}" name="Libellé" dataDxfId="11"/>
    <tableColumn id="4" xr3:uid="{39CA6916-CD75-4B3E-BA01-F2EB22D59AD4}" name="Durée en heures" dataDxfId="10">
      <calculatedColumnFormula>PRODUCT(Tableau2024[[#This Row],[Durée en jours]],[1]Listes!A$4)</calculatedColumnFormula>
    </tableColumn>
    <tableColumn id="5" xr3:uid="{491CB98A-DCBF-4A65-99D7-3ADE49B31844}" name="Durée en jours" dataDxfId="9">
      <calculatedColumnFormula>NETWORKDAYS(Tableau2024[[#This Row],[Début]],Tableau2024[[#This Row],[Fin]],[1]Listes!$D$4:$D$17)</calculatedColumnFormula>
    </tableColumn>
    <tableColumn id="6" xr3:uid="{8A58C0B5-54F2-48D4-83E5-1F1B802E135F}" name="Année" dataDxfId="8">
      <calculatedColumnFormula>IF(Tableau2024[[#This Row],[Fin]]&lt;DATE(2024,3,1),2023,2024)</calculatedColumnFormula>
    </tableColumn>
    <tableColumn id="8" xr3:uid="{508A629F-CBCC-4394-9A4F-17F7D284FFD9}" name="Congés hors-période" dataDxfId="7">
      <calculatedColumnFormula array="1">_xlfn.IFNA(_xlfn.IFS((AND(Tableau2024[[#This Row],[Fin]]&gt;=$K$3,Tableau2024[[#This Row],[Fin]]&lt;=$K$4,Tableau2024[[#This Row],[Libellé]]="Congés en heures")),"Oui",(AND(Tableau2024[[#This Row],[Fin]]&gt;=$K$5,Tableau2024[[#This Row],[Fin]]&lt;=$K$6,Tableau2024[[#This Row],[Libellé]]="Congés en heures")),"Oui"),"Non")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E5D1C-7774-423D-919F-CCF18DBADEC1}">
  <dimension ref="A4:T12"/>
  <sheetViews>
    <sheetView tabSelected="1" workbookViewId="0">
      <selection activeCell="L15" sqref="L15"/>
    </sheetView>
  </sheetViews>
  <sheetFormatPr baseColWidth="10" defaultRowHeight="14.4" x14ac:dyDescent="0.3"/>
  <cols>
    <col min="4" max="4" width="15.21875" bestFit="1" customWidth="1"/>
  </cols>
  <sheetData>
    <row r="4" spans="1:20" x14ac:dyDescent="0.3">
      <c r="B4" s="1" t="s">
        <v>0</v>
      </c>
      <c r="C4" s="1" t="s">
        <v>1</v>
      </c>
      <c r="D4" s="1" t="s">
        <v>2</v>
      </c>
      <c r="E4" s="1" t="s">
        <v>3</v>
      </c>
      <c r="F4" s="2" t="s">
        <v>4</v>
      </c>
      <c r="G4" s="2" t="s">
        <v>5</v>
      </c>
      <c r="H4" s="3" t="s">
        <v>6</v>
      </c>
    </row>
    <row r="5" spans="1:20" x14ac:dyDescent="0.3">
      <c r="B5" s="4">
        <v>45422</v>
      </c>
      <c r="C5" s="4">
        <v>45427</v>
      </c>
      <c r="D5" s="1" t="s">
        <v>7</v>
      </c>
      <c r="E5" s="5">
        <f>PRODUCT(Tableau2024[[#This Row],[Durée en jours]],[1]Listes!A$4)</f>
        <v>1.2916666666666667</v>
      </c>
      <c r="F5" s="1">
        <f>NETWORKDAYS(Tableau2024[[#This Row],[Début]],Tableau2024[[#This Row],[Fin]],[1]Listes!$D$4:$D$17)</f>
        <v>4</v>
      </c>
      <c r="G5" s="1">
        <f>IF(Tableau2024[[#This Row],[Fin]]&lt;DATE(2024,3,1),2023,2024)</f>
        <v>2024</v>
      </c>
      <c r="H5" s="1" t="str" cm="1">
        <f t="array" ref="H5">_xlfn.IFNA(_xlfn.IFS((AND(Tableau2024[[#This Row],[Fin]]&gt;=$K$3,Tableau2024[[#This Row],[Fin]]&lt;=$K$4,Tableau2024[[#This Row],[Libellé]]="Congés en heures")),"Oui",(AND(Tableau2024[[#This Row],[Fin]]&gt;=$K$5,Tableau2024[[#This Row],[Fin]]&lt;=$K$6,Tableau2024[[#This Row],[Libellé]]="Congés en heures")),"Oui"),"Non")</f>
        <v>Non</v>
      </c>
    </row>
    <row r="6" spans="1:20" x14ac:dyDescent="0.3">
      <c r="B6" s="4"/>
      <c r="C6" s="4"/>
      <c r="D6" s="1"/>
      <c r="E6" s="5">
        <f>PRODUCT(Tableau2024[[#This Row],[Durée en jours]],[1]Listes!A$4)</f>
        <v>0</v>
      </c>
      <c r="F6" s="1">
        <f>NETWORKDAYS(Tableau2024[[#This Row],[Début]],Tableau2024[[#This Row],[Fin]],[1]Listes!$D$4:$D$17)</f>
        <v>0</v>
      </c>
      <c r="G6" s="1"/>
      <c r="H6" s="1" t="str" cm="1">
        <f t="array" ref="H6">_xlfn.IFNA(_xlfn.IFS((AND(Tableau2024[[#This Row],[Fin]]&gt;=$K$3,Tableau2024[[#This Row],[Fin]]&lt;=$K$4,Tableau2024[[#This Row],[Libellé]]="Congés en heures")),"Oui",(AND(Tableau2024[[#This Row],[Fin]]&gt;=$K$5,Tableau2024[[#This Row],[Fin]]&lt;=$K$6,Tableau2024[[#This Row],[Libellé]]="Congés en heures")),"Oui"),"Non")</f>
        <v>Non</v>
      </c>
    </row>
    <row r="7" spans="1:20" x14ac:dyDescent="0.3">
      <c r="B7" s="4"/>
      <c r="C7" s="4"/>
      <c r="D7" s="1"/>
      <c r="E7" s="5">
        <f>PRODUCT(Tableau2024[[#This Row],[Durée en jours]],[1]Listes!A$4)</f>
        <v>0</v>
      </c>
      <c r="F7" s="1">
        <f>NETWORKDAYS(Tableau2024[[#This Row],[Début]],Tableau2024[[#This Row],[Fin]],[1]Listes!$D$4:$D$17)</f>
        <v>0</v>
      </c>
      <c r="G7" s="1"/>
      <c r="H7" s="1" t="str" cm="1">
        <f t="array" ref="H7">_xlfn.IFNA(_xlfn.IFS((AND(Tableau2024[[#This Row],[Fin]]&gt;=$K$3,Tableau2024[[#This Row],[Fin]]&lt;=$K$4,Tableau2024[[#This Row],[Libellé]]="Congés en heures")),"Oui",(AND(Tableau2024[[#This Row],[Fin]]&gt;=$K$5,Tableau2024[[#This Row],[Fin]]&lt;=$K$6,Tableau2024[[#This Row],[Libellé]]="Congés en heures")),"Oui"),"Non")</f>
        <v>Non</v>
      </c>
    </row>
    <row r="9" spans="1:20" x14ac:dyDescent="0.3">
      <c r="A9" s="1"/>
      <c r="B9" s="11">
        <f t="shared" ref="B9:M9" si="0">WEEKDAY(B11,2)</f>
        <v>3</v>
      </c>
      <c r="C9" s="11">
        <f t="shared" si="0"/>
        <v>4</v>
      </c>
      <c r="D9" s="11">
        <f t="shared" si="0"/>
        <v>5</v>
      </c>
      <c r="E9" s="11">
        <f t="shared" si="0"/>
        <v>6</v>
      </c>
      <c r="F9" s="11">
        <f t="shared" si="0"/>
        <v>7</v>
      </c>
      <c r="G9" s="11">
        <f t="shared" si="0"/>
        <v>1</v>
      </c>
      <c r="H9" s="11">
        <f t="shared" si="0"/>
        <v>2</v>
      </c>
      <c r="I9" s="11">
        <f t="shared" si="0"/>
        <v>3</v>
      </c>
      <c r="J9" s="11">
        <f t="shared" si="0"/>
        <v>4</v>
      </c>
      <c r="K9" s="11">
        <f t="shared" si="0"/>
        <v>5</v>
      </c>
      <c r="L9" s="11">
        <f t="shared" si="0"/>
        <v>6</v>
      </c>
      <c r="M9" s="11">
        <f t="shared" si="0"/>
        <v>7</v>
      </c>
      <c r="N9" s="11"/>
      <c r="O9" s="11"/>
      <c r="P9" s="11"/>
      <c r="Q9" s="11"/>
      <c r="R9" s="11"/>
      <c r="S9" s="11"/>
      <c r="T9" s="11"/>
    </row>
    <row r="10" spans="1:20" ht="45" thickBot="1" x14ac:dyDescent="0.35">
      <c r="A10" s="1"/>
      <c r="B10" s="6" t="s">
        <v>8</v>
      </c>
      <c r="C10" s="6" t="s">
        <v>9</v>
      </c>
      <c r="D10" s="6" t="s">
        <v>10</v>
      </c>
      <c r="E10" s="6" t="s">
        <v>11</v>
      </c>
      <c r="F10" s="6" t="s">
        <v>12</v>
      </c>
      <c r="G10" s="6" t="s">
        <v>13</v>
      </c>
      <c r="H10" s="6" t="s">
        <v>14</v>
      </c>
      <c r="I10" s="6" t="s">
        <v>8</v>
      </c>
      <c r="J10" s="6" t="s">
        <v>9</v>
      </c>
      <c r="K10" s="6" t="s">
        <v>10</v>
      </c>
      <c r="L10" s="6" t="s">
        <v>11</v>
      </c>
      <c r="M10" s="6" t="s">
        <v>12</v>
      </c>
      <c r="N10" s="6" t="s">
        <v>13</v>
      </c>
      <c r="O10" s="6" t="s">
        <v>14</v>
      </c>
      <c r="P10" s="6" t="s">
        <v>8</v>
      </c>
      <c r="Q10" s="6" t="s">
        <v>9</v>
      </c>
      <c r="R10" s="13"/>
      <c r="S10" s="13"/>
      <c r="T10" s="13"/>
    </row>
    <row r="11" spans="1:20" ht="18.600000000000001" thickBot="1" x14ac:dyDescent="0.35">
      <c r="A11" s="7" t="s">
        <v>15</v>
      </c>
      <c r="B11" s="8">
        <v>45413</v>
      </c>
      <c r="C11" s="8">
        <v>45414</v>
      </c>
      <c r="D11" s="8">
        <v>45415</v>
      </c>
      <c r="E11" s="8">
        <v>45416</v>
      </c>
      <c r="F11" s="8">
        <v>45417</v>
      </c>
      <c r="G11" s="8">
        <v>45418</v>
      </c>
      <c r="H11" s="8">
        <v>45419</v>
      </c>
      <c r="I11" s="8">
        <v>45420</v>
      </c>
      <c r="J11" s="8">
        <v>45421</v>
      </c>
      <c r="K11" s="8">
        <v>45422</v>
      </c>
      <c r="L11" s="12">
        <v>45423</v>
      </c>
      <c r="M11" s="16">
        <v>45424</v>
      </c>
      <c r="N11" s="16">
        <v>45425</v>
      </c>
      <c r="O11" s="16">
        <v>45426</v>
      </c>
      <c r="P11" s="16">
        <v>45427</v>
      </c>
      <c r="Q11" s="16">
        <v>45428</v>
      </c>
      <c r="R11" s="14"/>
      <c r="S11" s="14"/>
      <c r="T11" s="14"/>
    </row>
    <row r="12" spans="1:20" x14ac:dyDescent="0.3">
      <c r="A12" s="9" t="s">
        <v>16</v>
      </c>
      <c r="B12" s="10"/>
      <c r="C12" s="10"/>
      <c r="D12" s="10"/>
      <c r="E12" s="17"/>
      <c r="F12" s="17"/>
      <c r="G12" s="10"/>
      <c r="H12" s="10"/>
      <c r="I12" s="10"/>
      <c r="J12" s="10"/>
      <c r="K12" s="10"/>
      <c r="L12" s="17"/>
      <c r="M12" s="17"/>
      <c r="N12" s="10"/>
      <c r="O12" s="10"/>
      <c r="P12" s="10"/>
      <c r="Q12" s="10"/>
      <c r="R12" s="15"/>
      <c r="S12" s="15"/>
      <c r="T12" s="15"/>
    </row>
  </sheetData>
  <phoneticPr fontId="3" type="noConversion"/>
  <conditionalFormatting sqref="B12:T12">
    <cfRule type="cellIs" dxfId="6" priority="1" operator="equal">
      <formula>"C"</formula>
    </cfRule>
    <cfRule type="cellIs" dxfId="5" priority="2" operator="equal">
      <formula>"F"</formula>
    </cfRule>
    <cfRule type="cellIs" dxfId="4" priority="3" operator="equal">
      <formula>"M"</formula>
    </cfRule>
    <cfRule type="cellIs" dxfId="3" priority="4" operator="equal">
      <formula>"AT"</formula>
    </cfRule>
    <cfRule type="cellIs" dxfId="2" priority="5" operator="equal">
      <formula>"EM"</formula>
    </cfRule>
    <cfRule type="cellIs" dxfId="1" priority="6" operator="equal">
      <formula>"CS"</formula>
    </cfRule>
    <cfRule type="expression" dxfId="0" priority="7">
      <formula>C$1&gt;=6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Bernard</dc:creator>
  <cp:lastModifiedBy>Rémi Bernard</cp:lastModifiedBy>
  <dcterms:created xsi:type="dcterms:W3CDTF">2024-05-18T14:48:02Z</dcterms:created>
  <dcterms:modified xsi:type="dcterms:W3CDTF">2024-05-18T15:18:08Z</dcterms:modified>
</cp:coreProperties>
</file>