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1305" yWindow="0" windowWidth="25605" windowHeight="14025" tabRatio="500"/>
  </bookViews>
  <sheets>
    <sheet name="Sheet1" sheetId="1" r:id="rId1"/>
  </sheets>
  <definedNames>
    <definedName name="X_S1">OFFSET(Sheet1!$A$3,,,COUNTA(Sheet1!$A:$A)-2)</definedName>
    <definedName name="X_S2">OFFSET(Sheet1!$C$3,,,COUNTA(Sheet1!$C:$C)-2)</definedName>
    <definedName name="Y_S1">OFFSET(Sheet1!$B$3,,,COUNTA(Sheet1!$B:$B)-1)</definedName>
    <definedName name="Y_S2">OFFSET(Sheet1!$D$3,,,COUNTA(Sheet1!$D:$D)-1)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" i="1"/>
  <c r="N7"/>
  <c r="N8"/>
  <c r="N9"/>
  <c r="N10"/>
  <c r="N11"/>
  <c r="N12"/>
  <c r="N13"/>
  <c r="N5"/>
  <c r="R5" s="1"/>
  <c r="U5" s="1"/>
  <c r="H17" s="1"/>
  <c r="R6"/>
  <c r="R7"/>
  <c r="R8"/>
  <c r="R9"/>
  <c r="R10"/>
  <c r="R11"/>
  <c r="R12"/>
  <c r="U6"/>
  <c r="U7"/>
  <c r="U8"/>
  <c r="U9"/>
  <c r="U10"/>
  <c r="U11"/>
  <c r="U12"/>
  <c r="H18"/>
  <c r="H19"/>
  <c r="H20"/>
  <c r="H21"/>
  <c r="H22"/>
  <c r="H23"/>
  <c r="H24"/>
  <c r="S6"/>
  <c r="T6"/>
  <c r="S7"/>
  <c r="T7"/>
  <c r="S8"/>
  <c r="T8"/>
  <c r="S9"/>
  <c r="T9"/>
  <c r="S10"/>
  <c r="T10"/>
  <c r="S11"/>
  <c r="T11"/>
  <c r="S12"/>
  <c r="T12"/>
  <c r="T5"/>
  <c r="S5"/>
  <c r="Q6"/>
  <c r="Q7"/>
  <c r="Q8"/>
  <c r="Q9"/>
  <c r="Q10"/>
  <c r="Q11"/>
  <c r="Q12"/>
  <c r="P6"/>
  <c r="P7"/>
  <c r="P8"/>
  <c r="P9"/>
  <c r="P10"/>
  <c r="P11"/>
  <c r="P12"/>
  <c r="P5"/>
  <c r="Q5"/>
  <c r="O6"/>
  <c r="O7"/>
  <c r="O8"/>
  <c r="O9"/>
  <c r="O10"/>
  <c r="O11"/>
  <c r="O12"/>
  <c r="O13"/>
  <c r="S13" s="1"/>
  <c r="O5"/>
  <c r="G18"/>
  <c r="G19"/>
  <c r="G20"/>
  <c r="G21"/>
  <c r="G22"/>
  <c r="G23"/>
  <c r="G24"/>
  <c r="G17"/>
  <c r="F18"/>
  <c r="F19"/>
  <c r="F20"/>
  <c r="F21"/>
  <c r="F22"/>
  <c r="F23"/>
  <c r="F24"/>
  <c r="F25"/>
  <c r="F17"/>
  <c r="M6"/>
  <c r="M7"/>
  <c r="M8"/>
  <c r="M9"/>
  <c r="M10"/>
  <c r="M11"/>
  <c r="M12"/>
  <c r="M5"/>
  <c r="K6"/>
  <c r="L6"/>
  <c r="K7"/>
  <c r="L7"/>
  <c r="K8"/>
  <c r="L8"/>
  <c r="K9"/>
  <c r="L9"/>
  <c r="K10"/>
  <c r="L10"/>
  <c r="K11"/>
  <c r="L11"/>
  <c r="K12"/>
  <c r="L12"/>
  <c r="L5"/>
  <c r="K5"/>
  <c r="G6"/>
  <c r="H6" s="1"/>
  <c r="J6" s="1"/>
  <c r="I6"/>
  <c r="G7"/>
  <c r="H7"/>
  <c r="I7"/>
  <c r="J7"/>
  <c r="G8"/>
  <c r="H8"/>
  <c r="I8"/>
  <c r="J8"/>
  <c r="G9"/>
  <c r="H9"/>
  <c r="I9"/>
  <c r="J9"/>
  <c r="G10"/>
  <c r="H10"/>
  <c r="I10"/>
  <c r="J10"/>
  <c r="G11"/>
  <c r="H11"/>
  <c r="I11"/>
  <c r="J11"/>
  <c r="G12"/>
  <c r="H12"/>
  <c r="I12"/>
  <c r="J12"/>
  <c r="G13"/>
  <c r="K13" s="1"/>
  <c r="J5"/>
  <c r="I5"/>
  <c r="H5"/>
  <c r="G5"/>
  <c r="I13" l="1"/>
  <c r="H13"/>
  <c r="J13" s="1"/>
  <c r="L13"/>
  <c r="M13" s="1"/>
  <c r="G25" s="1"/>
  <c r="P13"/>
  <c r="Q13"/>
  <c r="T13"/>
  <c r="R13" l="1"/>
  <c r="U13" s="1"/>
  <c r="H25" s="1"/>
</calcChain>
</file>

<file path=xl/sharedStrings.xml><?xml version="1.0" encoding="utf-8"?>
<sst xmlns="http://schemas.openxmlformats.org/spreadsheetml/2006/main" count="31" uniqueCount="21">
  <si>
    <t>COURBE EN NORMOXIE</t>
  </si>
  <si>
    <t>COURBE EN HYPEROXIE</t>
  </si>
  <si>
    <t>Ventilation totale</t>
  </si>
  <si>
    <t>PaCO2</t>
  </si>
  <si>
    <t>Nouv Abscisse</t>
  </si>
  <si>
    <t>Normoxie</t>
  </si>
  <si>
    <t>Borne inf</t>
  </si>
  <si>
    <t>Borne sup</t>
  </si>
  <si>
    <t>Ecart</t>
  </si>
  <si>
    <t>Vent sup</t>
  </si>
  <si>
    <t>Vent inf</t>
  </si>
  <si>
    <t>Vent corr</t>
  </si>
  <si>
    <t>Index</t>
  </si>
  <si>
    <t>Pour le graphique</t>
  </si>
  <si>
    <t>Hyperoxie</t>
  </si>
  <si>
    <t>Normoxie*</t>
  </si>
  <si>
    <t>Hyperoxie*</t>
  </si>
  <si>
    <t>Delta</t>
  </si>
  <si>
    <t>Nouveau Graphique (2 courbes avec la même abscisse)</t>
  </si>
  <si>
    <t>Calculs (approximation linéaire)</t>
  </si>
  <si>
    <t>Comparaison des 2 courbes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</si>
</sst>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/>
    </xf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chart>
    <c:plotArea>
      <c:layout/>
      <c:scatterChart>
        <c:scatterStyle val="smoothMarker"/>
        <c:ser>
          <c:idx val="0"/>
          <c:order val="0"/>
          <c:tx>
            <c:strRef>
              <c:f>Sheet1!$A$1</c:f>
              <c:strCache>
                <c:ptCount val="1"/>
                <c:pt idx="0">
                  <c:v>COURBE EN NORMOXIE</c:v>
                </c:pt>
              </c:strCache>
            </c:strRef>
          </c:tx>
          <c:spPr>
            <a:ln>
              <a:solidFill>
                <a:srgbClr val="008000"/>
              </a:solidFill>
            </a:ln>
          </c:spPr>
          <c:marker>
            <c:symbol val="diamond"/>
            <c:size val="6"/>
            <c:spPr>
              <a:solidFill>
                <a:schemeClr val="tx1"/>
              </a:solidFill>
            </c:spPr>
          </c:marker>
          <c:xVal>
            <c:numRef>
              <c:f>[0]!X_S1</c:f>
              <c:numCache>
                <c:formatCode>General</c:formatCode>
                <c:ptCount val="5"/>
                <c:pt idx="0">
                  <c:v>26.36</c:v>
                </c:pt>
                <c:pt idx="1">
                  <c:v>30.12</c:v>
                </c:pt>
                <c:pt idx="2">
                  <c:v>41.12</c:v>
                </c:pt>
                <c:pt idx="3">
                  <c:v>45.69</c:v>
                </c:pt>
                <c:pt idx="4">
                  <c:v>50.2</c:v>
                </c:pt>
              </c:numCache>
            </c:numRef>
          </c:xVal>
          <c:yVal>
            <c:numRef>
              <c:f>[0]!Y_S1</c:f>
              <c:numCache>
                <c:formatCode>General</c:formatCode>
                <c:ptCount val="5"/>
                <c:pt idx="0">
                  <c:v>10.95</c:v>
                </c:pt>
                <c:pt idx="1">
                  <c:v>11.3</c:v>
                </c:pt>
                <c:pt idx="2">
                  <c:v>17.13</c:v>
                </c:pt>
                <c:pt idx="3">
                  <c:v>23</c:v>
                </c:pt>
                <c:pt idx="4">
                  <c:v>37.15</c:v>
                </c:pt>
              </c:numCache>
            </c:numRef>
          </c:yVal>
          <c:smooth val="1"/>
        </c:ser>
        <c:ser>
          <c:idx val="2"/>
          <c:order val="1"/>
          <c:tx>
            <c:strRef>
              <c:f>Sheet1!$C$1</c:f>
              <c:strCache>
                <c:ptCount val="1"/>
                <c:pt idx="0">
                  <c:v>COURBE EN HYPEROXIE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diamond"/>
            <c:size val="6"/>
            <c:spPr>
              <a:solidFill>
                <a:schemeClr val="tx1"/>
              </a:solidFill>
            </c:spPr>
          </c:marker>
          <c:xVal>
            <c:numRef>
              <c:f>[0]!X_S2</c:f>
              <c:numCache>
                <c:formatCode>General</c:formatCode>
                <c:ptCount val="5"/>
                <c:pt idx="0">
                  <c:v>22.41</c:v>
                </c:pt>
                <c:pt idx="1">
                  <c:v>29.64</c:v>
                </c:pt>
                <c:pt idx="2">
                  <c:v>40.729999999999997</c:v>
                </c:pt>
                <c:pt idx="3">
                  <c:v>45.41</c:v>
                </c:pt>
                <c:pt idx="4">
                  <c:v>47.74</c:v>
                </c:pt>
              </c:numCache>
            </c:numRef>
          </c:xVal>
          <c:yVal>
            <c:numRef>
              <c:f>[0]!Y_S2</c:f>
              <c:numCache>
                <c:formatCode>General</c:formatCode>
                <c:ptCount val="5"/>
                <c:pt idx="0">
                  <c:v>9.3800000000000008</c:v>
                </c:pt>
                <c:pt idx="1">
                  <c:v>5.62</c:v>
                </c:pt>
                <c:pt idx="2">
                  <c:v>6.3</c:v>
                </c:pt>
                <c:pt idx="3">
                  <c:v>10.7</c:v>
                </c:pt>
                <c:pt idx="4">
                  <c:v>14.3</c:v>
                </c:pt>
              </c:numCache>
            </c:numRef>
          </c:yVal>
          <c:smooth val="1"/>
        </c:ser>
        <c:dLbls/>
        <c:axId val="168105856"/>
        <c:axId val="186074240"/>
      </c:scatterChart>
      <c:valAx>
        <c:axId val="168105856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6074240"/>
        <c:crosses val="autoZero"/>
        <c:crossBetween val="midCat"/>
      </c:valAx>
      <c:valAx>
        <c:axId val="186074240"/>
        <c:scaling>
          <c:orientation val="minMax"/>
        </c:scaling>
        <c:axPos val="l"/>
        <c:majorGridlines/>
        <c:numFmt formatCode="General" sourceLinked="1"/>
        <c:tickLblPos val="nextTo"/>
        <c:crossAx val="168105856"/>
        <c:crosses val="autoZero"/>
        <c:crossBetween val="midCat"/>
      </c:valAx>
    </c:plotArea>
    <c:legend>
      <c:legendPos val="r"/>
      <c:layout/>
    </c:legend>
    <c:plotVisOnly val="1"/>
    <c:dispBlanksAs val="gap"/>
  </c:chart>
  <c:spPr>
    <a:ln>
      <a:solidFill>
        <a:schemeClr val="tx1"/>
      </a:solidFill>
    </a:ln>
  </c:spPr>
  <c:printSettings>
    <c:headerFooter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tx>
            <c:strRef>
              <c:f>Sheet1!$G$16</c:f>
              <c:strCache>
                <c:ptCount val="1"/>
                <c:pt idx="0">
                  <c:v>Normoxie*</c:v>
                </c:pt>
              </c:strCache>
            </c:strRef>
          </c:tx>
          <c:xVal>
            <c:numRef>
              <c:f>Sheet1!$F$17:$F$25</c:f>
              <c:numCache>
                <c:formatCode>General</c:formatCode>
                <c:ptCount val="9"/>
                <c:pt idx="0">
                  <c:v>26.36</c:v>
                </c:pt>
                <c:pt idx="1">
                  <c:v>30</c:v>
                </c:pt>
                <c:pt idx="2">
                  <c:v>32.5</c:v>
                </c:pt>
                <c:pt idx="3">
                  <c:v>35</c:v>
                </c:pt>
                <c:pt idx="4">
                  <c:v>37.5</c:v>
                </c:pt>
                <c:pt idx="5">
                  <c:v>40</c:v>
                </c:pt>
                <c:pt idx="6">
                  <c:v>42.5</c:v>
                </c:pt>
                <c:pt idx="7">
                  <c:v>45</c:v>
                </c:pt>
                <c:pt idx="8">
                  <c:v>47.73</c:v>
                </c:pt>
              </c:numCache>
            </c:numRef>
          </c:xVal>
          <c:yVal>
            <c:numRef>
              <c:f>Sheet1!$G$17:$G$25</c:f>
              <c:numCache>
                <c:formatCode>General</c:formatCode>
                <c:ptCount val="9"/>
                <c:pt idx="0">
                  <c:v>10.95</c:v>
                </c:pt>
                <c:pt idx="1">
                  <c:v>11.288829787234043</c:v>
                </c:pt>
                <c:pt idx="2">
                  <c:v>12.561400000000001</c:v>
                </c:pt>
                <c:pt idx="3">
                  <c:v>13.8864</c:v>
                </c:pt>
                <c:pt idx="4">
                  <c:v>15.211400000000001</c:v>
                </c:pt>
                <c:pt idx="5">
                  <c:v>16.5364</c:v>
                </c:pt>
                <c:pt idx="6">
                  <c:v>18.902560175054706</c:v>
                </c:pt>
                <c:pt idx="7">
                  <c:v>22.11371991247265</c:v>
                </c:pt>
                <c:pt idx="8">
                  <c:v>29.400443458980035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Sheet1!$H$16</c:f>
              <c:strCache>
                <c:ptCount val="1"/>
                <c:pt idx="0">
                  <c:v>Hyperoxie*</c:v>
                </c:pt>
              </c:strCache>
            </c:strRef>
          </c:tx>
          <c:xVal>
            <c:numRef>
              <c:f>Sheet1!$F$17:$F$25</c:f>
              <c:numCache>
                <c:formatCode>General</c:formatCode>
                <c:ptCount val="9"/>
                <c:pt idx="0">
                  <c:v>26.36</c:v>
                </c:pt>
                <c:pt idx="1">
                  <c:v>30</c:v>
                </c:pt>
                <c:pt idx="2">
                  <c:v>32.5</c:v>
                </c:pt>
                <c:pt idx="3">
                  <c:v>35</c:v>
                </c:pt>
                <c:pt idx="4">
                  <c:v>37.5</c:v>
                </c:pt>
                <c:pt idx="5">
                  <c:v>40</c:v>
                </c:pt>
                <c:pt idx="6">
                  <c:v>42.5</c:v>
                </c:pt>
                <c:pt idx="7">
                  <c:v>45</c:v>
                </c:pt>
                <c:pt idx="8">
                  <c:v>47.73</c:v>
                </c:pt>
              </c:numCache>
            </c:numRef>
          </c:xVal>
          <c:yVal>
            <c:numRef>
              <c:f>Sheet1!$H$17:$H$25</c:f>
              <c:numCache>
                <c:formatCode>General</c:formatCode>
                <c:ptCount val="9"/>
                <c:pt idx="0">
                  <c:v>7.3257814661134173</c:v>
                </c:pt>
                <c:pt idx="1">
                  <c:v>5.6420739404869256</c:v>
                </c:pt>
                <c:pt idx="2">
                  <c:v>5.7953651938683501</c:v>
                </c:pt>
                <c:pt idx="3">
                  <c:v>5.9486564472497747</c:v>
                </c:pt>
                <c:pt idx="4">
                  <c:v>6.1019477006311993</c:v>
                </c:pt>
                <c:pt idx="5">
                  <c:v>6.2552389540126239</c:v>
                </c:pt>
                <c:pt idx="6">
                  <c:v>7.9641025641025669</c:v>
                </c:pt>
                <c:pt idx="7">
                  <c:v>10.314529914529917</c:v>
                </c:pt>
                <c:pt idx="8">
                  <c:v>14.284549356223168</c:v>
                </c:pt>
              </c:numCache>
            </c:numRef>
          </c:yVal>
          <c:smooth val="1"/>
        </c:ser>
        <c:axId val="244163712"/>
        <c:axId val="244157824"/>
      </c:scatterChart>
      <c:valAx>
        <c:axId val="244163712"/>
        <c:scaling>
          <c:orientation val="minMax"/>
        </c:scaling>
        <c:axPos val="b"/>
        <c:numFmt formatCode="General" sourceLinked="1"/>
        <c:tickLblPos val="nextTo"/>
        <c:crossAx val="244157824"/>
        <c:crosses val="autoZero"/>
        <c:crossBetween val="midCat"/>
      </c:valAx>
      <c:valAx>
        <c:axId val="244157824"/>
        <c:scaling>
          <c:orientation val="minMax"/>
          <c:max val="40"/>
        </c:scaling>
        <c:axPos val="l"/>
        <c:majorGridlines/>
        <c:numFmt formatCode="General" sourceLinked="1"/>
        <c:tickLblPos val="nextTo"/>
        <c:crossAx val="2441637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tx>
            <c:strRef>
              <c:f>Sheet1!$G$16</c:f>
              <c:strCache>
                <c:ptCount val="1"/>
                <c:pt idx="0">
                  <c:v>Normoxie*</c:v>
                </c:pt>
              </c:strCache>
            </c:strRef>
          </c:tx>
          <c:xVal>
            <c:numRef>
              <c:f>Sheet1!$F$17:$F$25</c:f>
              <c:numCache>
                <c:formatCode>General</c:formatCode>
                <c:ptCount val="9"/>
                <c:pt idx="0">
                  <c:v>26.36</c:v>
                </c:pt>
                <c:pt idx="1">
                  <c:v>30</c:v>
                </c:pt>
                <c:pt idx="2">
                  <c:v>32.5</c:v>
                </c:pt>
                <c:pt idx="3">
                  <c:v>35</c:v>
                </c:pt>
                <c:pt idx="4">
                  <c:v>37.5</c:v>
                </c:pt>
                <c:pt idx="5">
                  <c:v>40</c:v>
                </c:pt>
                <c:pt idx="6">
                  <c:v>42.5</c:v>
                </c:pt>
                <c:pt idx="7">
                  <c:v>45</c:v>
                </c:pt>
                <c:pt idx="8">
                  <c:v>47.73</c:v>
                </c:pt>
              </c:numCache>
            </c:numRef>
          </c:xVal>
          <c:yVal>
            <c:numRef>
              <c:f>Sheet1!$G$17:$G$25</c:f>
              <c:numCache>
                <c:formatCode>General</c:formatCode>
                <c:ptCount val="9"/>
                <c:pt idx="0">
                  <c:v>10.95</c:v>
                </c:pt>
                <c:pt idx="1">
                  <c:v>11.288829787234043</c:v>
                </c:pt>
                <c:pt idx="2">
                  <c:v>12.561400000000001</c:v>
                </c:pt>
                <c:pt idx="3">
                  <c:v>13.8864</c:v>
                </c:pt>
                <c:pt idx="4">
                  <c:v>15.211400000000001</c:v>
                </c:pt>
                <c:pt idx="5">
                  <c:v>16.5364</c:v>
                </c:pt>
                <c:pt idx="6">
                  <c:v>18.902560175054706</c:v>
                </c:pt>
                <c:pt idx="7">
                  <c:v>22.11371991247265</c:v>
                </c:pt>
                <c:pt idx="8">
                  <c:v>29.400443458980035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Sheet1!$H$16</c:f>
              <c:strCache>
                <c:ptCount val="1"/>
                <c:pt idx="0">
                  <c:v>Hyperoxie*</c:v>
                </c:pt>
              </c:strCache>
            </c:strRef>
          </c:tx>
          <c:xVal>
            <c:numRef>
              <c:f>Sheet1!$F$17:$F$25</c:f>
              <c:numCache>
                <c:formatCode>General</c:formatCode>
                <c:ptCount val="9"/>
                <c:pt idx="0">
                  <c:v>26.36</c:v>
                </c:pt>
                <c:pt idx="1">
                  <c:v>30</c:v>
                </c:pt>
                <c:pt idx="2">
                  <c:v>32.5</c:v>
                </c:pt>
                <c:pt idx="3">
                  <c:v>35</c:v>
                </c:pt>
                <c:pt idx="4">
                  <c:v>37.5</c:v>
                </c:pt>
                <c:pt idx="5">
                  <c:v>40</c:v>
                </c:pt>
                <c:pt idx="6">
                  <c:v>42.5</c:v>
                </c:pt>
                <c:pt idx="7">
                  <c:v>45</c:v>
                </c:pt>
                <c:pt idx="8">
                  <c:v>47.73</c:v>
                </c:pt>
              </c:numCache>
            </c:numRef>
          </c:xVal>
          <c:yVal>
            <c:numRef>
              <c:f>Sheet1!$H$17:$H$25</c:f>
              <c:numCache>
                <c:formatCode>General</c:formatCode>
                <c:ptCount val="9"/>
                <c:pt idx="0">
                  <c:v>7.3257814661134173</c:v>
                </c:pt>
                <c:pt idx="1">
                  <c:v>5.6420739404869256</c:v>
                </c:pt>
                <c:pt idx="2">
                  <c:v>5.7953651938683501</c:v>
                </c:pt>
                <c:pt idx="3">
                  <c:v>5.9486564472497747</c:v>
                </c:pt>
                <c:pt idx="4">
                  <c:v>6.1019477006311993</c:v>
                </c:pt>
                <c:pt idx="5">
                  <c:v>6.2552389540126239</c:v>
                </c:pt>
                <c:pt idx="6">
                  <c:v>7.9641025641025669</c:v>
                </c:pt>
                <c:pt idx="7">
                  <c:v>10.314529914529917</c:v>
                </c:pt>
                <c:pt idx="8">
                  <c:v>14.284549356223168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Sheet1!$A$1</c:f>
              <c:strCache>
                <c:ptCount val="1"/>
                <c:pt idx="0">
                  <c:v>COURBE EN NORMOXIE</c:v>
                </c:pt>
              </c:strCache>
            </c:strRef>
          </c:tx>
          <c:spPr>
            <a:ln w="6350"/>
          </c:spPr>
          <c:marker>
            <c:spPr>
              <a:ln w="6350"/>
            </c:spPr>
          </c:marker>
          <c:xVal>
            <c:numRef>
              <c:f>Sheet1!$A$3:$A$7</c:f>
              <c:numCache>
                <c:formatCode>General</c:formatCode>
                <c:ptCount val="5"/>
                <c:pt idx="0">
                  <c:v>26.36</c:v>
                </c:pt>
                <c:pt idx="1">
                  <c:v>30.12</c:v>
                </c:pt>
                <c:pt idx="2">
                  <c:v>41.12</c:v>
                </c:pt>
                <c:pt idx="3">
                  <c:v>45.69</c:v>
                </c:pt>
                <c:pt idx="4">
                  <c:v>50.2</c:v>
                </c:pt>
              </c:numCache>
            </c:numRef>
          </c:xVal>
          <c:yVal>
            <c:numRef>
              <c:f>Sheet1!$B$3:$B$7</c:f>
              <c:numCache>
                <c:formatCode>General</c:formatCode>
                <c:ptCount val="5"/>
                <c:pt idx="0">
                  <c:v>10.95</c:v>
                </c:pt>
                <c:pt idx="1">
                  <c:v>11.3</c:v>
                </c:pt>
                <c:pt idx="2">
                  <c:v>17.13</c:v>
                </c:pt>
                <c:pt idx="3">
                  <c:v>23</c:v>
                </c:pt>
                <c:pt idx="4">
                  <c:v>37.15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Sheet1!$C$1</c:f>
              <c:strCache>
                <c:ptCount val="1"/>
                <c:pt idx="0">
                  <c:v>COURBE EN HYPEROXIE</c:v>
                </c:pt>
              </c:strCache>
            </c:strRef>
          </c:tx>
          <c:spPr>
            <a:ln w="3175"/>
          </c:spPr>
          <c:marker>
            <c:spPr>
              <a:ln w="3175"/>
            </c:spPr>
          </c:marker>
          <c:xVal>
            <c:numRef>
              <c:f>Sheet1!$C$3:$C$7</c:f>
              <c:numCache>
                <c:formatCode>General</c:formatCode>
                <c:ptCount val="5"/>
                <c:pt idx="0">
                  <c:v>22.41</c:v>
                </c:pt>
                <c:pt idx="1">
                  <c:v>29.64</c:v>
                </c:pt>
                <c:pt idx="2">
                  <c:v>40.729999999999997</c:v>
                </c:pt>
                <c:pt idx="3">
                  <c:v>45.41</c:v>
                </c:pt>
                <c:pt idx="4">
                  <c:v>47.74</c:v>
                </c:pt>
              </c:numCache>
            </c:numRef>
          </c:xVal>
          <c:yVal>
            <c:numRef>
              <c:f>Sheet1!$D$3:$D$7</c:f>
              <c:numCache>
                <c:formatCode>General</c:formatCode>
                <c:ptCount val="5"/>
                <c:pt idx="0">
                  <c:v>9.3800000000000008</c:v>
                </c:pt>
                <c:pt idx="1">
                  <c:v>5.62</c:v>
                </c:pt>
                <c:pt idx="2">
                  <c:v>6.3</c:v>
                </c:pt>
                <c:pt idx="3">
                  <c:v>10.7</c:v>
                </c:pt>
                <c:pt idx="4">
                  <c:v>14.3</c:v>
                </c:pt>
              </c:numCache>
            </c:numRef>
          </c:yVal>
          <c:smooth val="1"/>
        </c:ser>
        <c:axId val="244166016"/>
        <c:axId val="244176768"/>
      </c:scatterChart>
      <c:valAx>
        <c:axId val="244166016"/>
        <c:scaling>
          <c:orientation val="minMax"/>
        </c:scaling>
        <c:axPos val="b"/>
        <c:numFmt formatCode="General" sourceLinked="1"/>
        <c:tickLblPos val="nextTo"/>
        <c:crossAx val="244176768"/>
        <c:crosses val="autoZero"/>
        <c:crossBetween val="midCat"/>
      </c:valAx>
      <c:valAx>
        <c:axId val="244176768"/>
        <c:scaling>
          <c:orientation val="minMax"/>
          <c:max val="40"/>
        </c:scaling>
        <c:axPos val="l"/>
        <c:majorGridlines/>
        <c:numFmt formatCode="General" sourceLinked="1"/>
        <c:tickLblPos val="nextTo"/>
        <c:crossAx val="24416601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20</xdr:row>
      <xdr:rowOff>136525</xdr:rowOff>
    </xdr:from>
    <xdr:to>
      <xdr:col>5</xdr:col>
      <xdr:colOff>495300</xdr:colOff>
      <xdr:row>35</xdr:row>
      <xdr:rowOff>12700</xdr:rowOff>
    </xdr:to>
    <xdr:graphicFrame macro="">
      <xdr:nvGraphicFramePr>
        <xdr:cNvPr id="102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537881</xdr:colOff>
      <xdr:row>17</xdr:row>
      <xdr:rowOff>78442</xdr:rowOff>
    </xdr:from>
    <xdr:to>
      <xdr:col>15</xdr:col>
      <xdr:colOff>649940</xdr:colOff>
      <xdr:row>34</xdr:row>
      <xdr:rowOff>145678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732065</xdr:colOff>
      <xdr:row>37</xdr:row>
      <xdr:rowOff>68035</xdr:rowOff>
    </xdr:from>
    <xdr:to>
      <xdr:col>16</xdr:col>
      <xdr:colOff>5924</xdr:colOff>
      <xdr:row>54</xdr:row>
      <xdr:rowOff>135272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7"/>
  <sheetViews>
    <sheetView tabSelected="1" topLeftCell="B1" zoomScaleNormal="100" workbookViewId="0">
      <selection activeCell="N5" sqref="N5:N13"/>
    </sheetView>
  </sheetViews>
  <sheetFormatPr baseColWidth="10" defaultRowHeight="15.75"/>
  <cols>
    <col min="1" max="4" width="16.625" style="1" customWidth="1"/>
  </cols>
  <sheetData>
    <row r="1" spans="1:21">
      <c r="A1" s="3" t="s">
        <v>0</v>
      </c>
      <c r="B1" s="3"/>
      <c r="C1" s="3" t="s">
        <v>1</v>
      </c>
      <c r="D1" s="3"/>
    </row>
    <row r="2" spans="1:21">
      <c r="A2" s="1" t="s">
        <v>3</v>
      </c>
      <c r="B2" s="1" t="s">
        <v>2</v>
      </c>
      <c r="C2" s="1" t="s">
        <v>3</v>
      </c>
      <c r="D2" s="1" t="s">
        <v>2</v>
      </c>
      <c r="F2" s="5" t="s">
        <v>19</v>
      </c>
    </row>
    <row r="3" spans="1:21">
      <c r="A3" s="2">
        <v>26.36</v>
      </c>
      <c r="B3" s="2">
        <v>10.95</v>
      </c>
      <c r="C3" s="2">
        <v>22.41</v>
      </c>
      <c r="D3" s="2">
        <v>9.3800000000000008</v>
      </c>
      <c r="G3" s="4" t="s">
        <v>5</v>
      </c>
      <c r="N3" s="4" t="s">
        <v>14</v>
      </c>
    </row>
    <row r="4" spans="1:21">
      <c r="A4" s="2">
        <v>30.12</v>
      </c>
      <c r="B4" s="2">
        <v>11.3</v>
      </c>
      <c r="C4" s="2">
        <v>29.64</v>
      </c>
      <c r="D4" s="2">
        <v>5.62</v>
      </c>
      <c r="F4" s="1" t="s">
        <v>4</v>
      </c>
      <c r="G4" t="s">
        <v>12</v>
      </c>
      <c r="H4" t="s">
        <v>6</v>
      </c>
      <c r="I4" t="s">
        <v>7</v>
      </c>
      <c r="J4" t="s">
        <v>8</v>
      </c>
      <c r="K4" t="s">
        <v>10</v>
      </c>
      <c r="L4" t="s">
        <v>9</v>
      </c>
      <c r="M4" t="s">
        <v>11</v>
      </c>
      <c r="N4" s="1" t="s">
        <v>4</v>
      </c>
      <c r="O4" t="s">
        <v>12</v>
      </c>
      <c r="P4" t="s">
        <v>6</v>
      </c>
      <c r="Q4" t="s">
        <v>7</v>
      </c>
      <c r="R4" t="s">
        <v>8</v>
      </c>
      <c r="S4" t="s">
        <v>10</v>
      </c>
      <c r="T4" t="s">
        <v>9</v>
      </c>
      <c r="U4" t="s">
        <v>11</v>
      </c>
    </row>
    <row r="5" spans="1:21">
      <c r="A5" s="2">
        <v>41.12</v>
      </c>
      <c r="B5" s="2">
        <v>17.13</v>
      </c>
      <c r="C5" s="2">
        <v>40.729999999999997</v>
      </c>
      <c r="D5" s="2">
        <v>6.3</v>
      </c>
      <c r="F5" s="1">
        <v>26.36</v>
      </c>
      <c r="G5">
        <f>MATCH($F5,$A$3:$A$7,1)</f>
        <v>1</v>
      </c>
      <c r="H5">
        <f>INDEX($A$3:$A$7,$G5)</f>
        <v>26.36</v>
      </c>
      <c r="I5">
        <f>INDEX($A$3:$A$7,$G5+1)</f>
        <v>30.12</v>
      </c>
      <c r="J5">
        <f>($F5-$H5)/($I5-$H5)</f>
        <v>0</v>
      </c>
      <c r="K5">
        <f>INDEX($B$3:$B$7,$G5)</f>
        <v>10.95</v>
      </c>
      <c r="L5">
        <f>INDEX($B$3:$B$7,$G5+1)</f>
        <v>11.3</v>
      </c>
      <c r="M5">
        <f>$J5*($L5-$K5)+$K5</f>
        <v>10.95</v>
      </c>
      <c r="N5" s="1">
        <f>F5</f>
        <v>26.36</v>
      </c>
      <c r="O5">
        <f>MATCH($F5,$C$3:$C$7,1)</f>
        <v>1</v>
      </c>
      <c r="P5">
        <f>INDEX($C$3:$C$7,$O5)</f>
        <v>22.41</v>
      </c>
      <c r="Q5">
        <f>INDEX($C$3:$C$7,$O5+1)</f>
        <v>29.64</v>
      </c>
      <c r="R5">
        <f t="shared" ref="R5:R13" si="0">($N5-$P5)/($Q5-$P5)</f>
        <v>0.54633471645919762</v>
      </c>
      <c r="S5">
        <f>INDEX($D$3:$D$7,$O5)</f>
        <v>9.3800000000000008</v>
      </c>
      <c r="T5">
        <f>INDEX($D$3:$D$7,$O5+1)</f>
        <v>5.62</v>
      </c>
      <c r="U5">
        <f>$R5*($T5-$S5)+$S5</f>
        <v>7.3257814661134173</v>
      </c>
    </row>
    <row r="6" spans="1:21">
      <c r="A6" s="2">
        <v>45.69</v>
      </c>
      <c r="B6" s="2">
        <v>23</v>
      </c>
      <c r="C6" s="2">
        <v>45.41</v>
      </c>
      <c r="D6" s="2">
        <v>10.7</v>
      </c>
      <c r="F6" s="1">
        <v>30</v>
      </c>
      <c r="G6">
        <f t="shared" ref="G6:G13" si="1">MATCH($F6,$A$3:$A$7,1)</f>
        <v>1</v>
      </c>
      <c r="H6">
        <f t="shared" ref="H6:H13" si="2">INDEX($A$3:$A$7,$G6)</f>
        <v>26.36</v>
      </c>
      <c r="I6">
        <f t="shared" ref="I6:I13" si="3">INDEX($A$3:$A$7,$G6+1)</f>
        <v>30.12</v>
      </c>
      <c r="J6">
        <f t="shared" ref="J6:J13" si="4">($F6-$H6)/($I6-$H6)</f>
        <v>0.96808510638297851</v>
      </c>
      <c r="K6">
        <f t="shared" ref="K6:K13" si="5">INDEX($B$3:$B$7,$G6)</f>
        <v>10.95</v>
      </c>
      <c r="L6">
        <f t="shared" ref="L6:L13" si="6">INDEX($B$3:$B$7,$G6+1)</f>
        <v>11.3</v>
      </c>
      <c r="M6">
        <f t="shared" ref="M6:M13" si="7">$J6*($L6-$K6)+$K6</f>
        <v>11.288829787234043</v>
      </c>
      <c r="N6" s="1">
        <f t="shared" ref="N6:N13" si="8">F6</f>
        <v>30</v>
      </c>
      <c r="O6">
        <f t="shared" ref="O6:O13" si="9">MATCH($F6,$C$3:$C$7,1)</f>
        <v>2</v>
      </c>
      <c r="P6">
        <f t="shared" ref="P6:P13" si="10">INDEX($C$3:$C$7,$O6)</f>
        <v>29.64</v>
      </c>
      <c r="Q6">
        <f t="shared" ref="Q6:Q13" si="11">INDEX($C$3:$C$7,$O6+1)</f>
        <v>40.729999999999997</v>
      </c>
      <c r="R6">
        <f t="shared" si="0"/>
        <v>3.2461677186654603E-2</v>
      </c>
      <c r="S6">
        <f t="shared" ref="S6:S13" si="12">INDEX($D$3:$D$7,$O6)</f>
        <v>5.62</v>
      </c>
      <c r="T6">
        <f t="shared" ref="T6:T13" si="13">INDEX($D$3:$D$7,$O6+1)</f>
        <v>6.3</v>
      </c>
      <c r="U6">
        <f t="shared" ref="U6:U13" si="14">$R6*($T6-$S6)+$S6</f>
        <v>5.6420739404869256</v>
      </c>
    </row>
    <row r="7" spans="1:21">
      <c r="A7" s="2">
        <v>50.2</v>
      </c>
      <c r="B7" s="2">
        <v>37.15</v>
      </c>
      <c r="C7" s="2">
        <v>47.74</v>
      </c>
      <c r="D7" s="2">
        <v>14.3</v>
      </c>
      <c r="F7" s="1">
        <v>32.5</v>
      </c>
      <c r="G7">
        <f t="shared" si="1"/>
        <v>2</v>
      </c>
      <c r="H7">
        <f t="shared" si="2"/>
        <v>30.12</v>
      </c>
      <c r="I7">
        <f t="shared" si="3"/>
        <v>41.12</v>
      </c>
      <c r="J7">
        <f t="shared" si="4"/>
        <v>0.21636363636363634</v>
      </c>
      <c r="K7">
        <f t="shared" si="5"/>
        <v>11.3</v>
      </c>
      <c r="L7">
        <f t="shared" si="6"/>
        <v>17.13</v>
      </c>
      <c r="M7">
        <f t="shared" si="7"/>
        <v>12.561400000000001</v>
      </c>
      <c r="N7" s="1">
        <f t="shared" si="8"/>
        <v>32.5</v>
      </c>
      <c r="O7">
        <f t="shared" si="9"/>
        <v>2</v>
      </c>
      <c r="P7">
        <f t="shared" si="10"/>
        <v>29.64</v>
      </c>
      <c r="Q7">
        <f t="shared" si="11"/>
        <v>40.729999999999997</v>
      </c>
      <c r="R7">
        <f t="shared" si="0"/>
        <v>0.25788999098286747</v>
      </c>
      <c r="S7">
        <f t="shared" si="12"/>
        <v>5.62</v>
      </c>
      <c r="T7">
        <f t="shared" si="13"/>
        <v>6.3</v>
      </c>
      <c r="U7">
        <f t="shared" si="14"/>
        <v>5.7953651938683501</v>
      </c>
    </row>
    <row r="8" spans="1:21">
      <c r="F8" s="1">
        <v>35</v>
      </c>
      <c r="G8">
        <f t="shared" si="1"/>
        <v>2</v>
      </c>
      <c r="H8">
        <f t="shared" si="2"/>
        <v>30.12</v>
      </c>
      <c r="I8">
        <f t="shared" si="3"/>
        <v>41.12</v>
      </c>
      <c r="J8">
        <f t="shared" si="4"/>
        <v>0.44363636363636366</v>
      </c>
      <c r="K8">
        <f t="shared" si="5"/>
        <v>11.3</v>
      </c>
      <c r="L8">
        <f t="shared" si="6"/>
        <v>17.13</v>
      </c>
      <c r="M8">
        <f t="shared" si="7"/>
        <v>13.8864</v>
      </c>
      <c r="N8" s="1">
        <f t="shared" si="8"/>
        <v>35</v>
      </c>
      <c r="O8">
        <f t="shared" si="9"/>
        <v>2</v>
      </c>
      <c r="P8">
        <f t="shared" si="10"/>
        <v>29.64</v>
      </c>
      <c r="Q8">
        <f t="shared" si="11"/>
        <v>40.729999999999997</v>
      </c>
      <c r="R8">
        <f t="shared" si="0"/>
        <v>0.48331830477908039</v>
      </c>
      <c r="S8">
        <f t="shared" si="12"/>
        <v>5.62</v>
      </c>
      <c r="T8">
        <f t="shared" si="13"/>
        <v>6.3</v>
      </c>
      <c r="U8">
        <f t="shared" si="14"/>
        <v>5.9486564472497747</v>
      </c>
    </row>
    <row r="9" spans="1:21">
      <c r="F9" s="1">
        <v>37.5</v>
      </c>
      <c r="G9">
        <f t="shared" si="1"/>
        <v>2</v>
      </c>
      <c r="H9">
        <f t="shared" si="2"/>
        <v>30.12</v>
      </c>
      <c r="I9">
        <f t="shared" si="3"/>
        <v>41.12</v>
      </c>
      <c r="J9">
        <f t="shared" si="4"/>
        <v>0.67090909090909101</v>
      </c>
      <c r="K9">
        <f t="shared" si="5"/>
        <v>11.3</v>
      </c>
      <c r="L9">
        <f t="shared" si="6"/>
        <v>17.13</v>
      </c>
      <c r="M9">
        <f t="shared" si="7"/>
        <v>15.211400000000001</v>
      </c>
      <c r="N9" s="1">
        <f t="shared" si="8"/>
        <v>37.5</v>
      </c>
      <c r="O9">
        <f t="shared" si="9"/>
        <v>2</v>
      </c>
      <c r="P9">
        <f t="shared" si="10"/>
        <v>29.64</v>
      </c>
      <c r="Q9">
        <f t="shared" si="11"/>
        <v>40.729999999999997</v>
      </c>
      <c r="R9">
        <f t="shared" si="0"/>
        <v>0.7087466185752932</v>
      </c>
      <c r="S9">
        <f t="shared" si="12"/>
        <v>5.62</v>
      </c>
      <c r="T9">
        <f t="shared" si="13"/>
        <v>6.3</v>
      </c>
      <c r="U9">
        <f t="shared" si="14"/>
        <v>6.1019477006311993</v>
      </c>
    </row>
    <row r="10" spans="1:21">
      <c r="F10" s="1">
        <v>40</v>
      </c>
      <c r="G10">
        <f t="shared" si="1"/>
        <v>2</v>
      </c>
      <c r="H10">
        <f t="shared" si="2"/>
        <v>30.12</v>
      </c>
      <c r="I10">
        <f t="shared" si="3"/>
        <v>41.12</v>
      </c>
      <c r="J10">
        <f t="shared" si="4"/>
        <v>0.89818181818181841</v>
      </c>
      <c r="K10">
        <f t="shared" si="5"/>
        <v>11.3</v>
      </c>
      <c r="L10">
        <f t="shared" si="6"/>
        <v>17.13</v>
      </c>
      <c r="M10">
        <f t="shared" si="7"/>
        <v>16.5364</v>
      </c>
      <c r="N10" s="1">
        <f t="shared" si="8"/>
        <v>40</v>
      </c>
      <c r="O10">
        <f t="shared" si="9"/>
        <v>2</v>
      </c>
      <c r="P10">
        <f t="shared" si="10"/>
        <v>29.64</v>
      </c>
      <c r="Q10">
        <f t="shared" si="11"/>
        <v>40.729999999999997</v>
      </c>
      <c r="R10">
        <f t="shared" si="0"/>
        <v>0.93417493237150617</v>
      </c>
      <c r="S10">
        <f t="shared" si="12"/>
        <v>5.62</v>
      </c>
      <c r="T10">
        <f t="shared" si="13"/>
        <v>6.3</v>
      </c>
      <c r="U10">
        <f t="shared" si="14"/>
        <v>6.2552389540126239</v>
      </c>
    </row>
    <row r="11" spans="1:21">
      <c r="F11" s="1">
        <v>42.5</v>
      </c>
      <c r="G11">
        <f t="shared" si="1"/>
        <v>3</v>
      </c>
      <c r="H11">
        <f t="shared" si="2"/>
        <v>41.12</v>
      </c>
      <c r="I11">
        <f t="shared" si="3"/>
        <v>45.69</v>
      </c>
      <c r="J11">
        <f t="shared" si="4"/>
        <v>0.30196936542669639</v>
      </c>
      <c r="K11">
        <f t="shared" si="5"/>
        <v>17.13</v>
      </c>
      <c r="L11">
        <f t="shared" si="6"/>
        <v>23</v>
      </c>
      <c r="M11">
        <f t="shared" si="7"/>
        <v>18.902560175054706</v>
      </c>
      <c r="N11" s="1">
        <f t="shared" si="8"/>
        <v>42.5</v>
      </c>
      <c r="O11">
        <f t="shared" si="9"/>
        <v>3</v>
      </c>
      <c r="P11">
        <f t="shared" si="10"/>
        <v>40.729999999999997</v>
      </c>
      <c r="Q11">
        <f t="shared" si="11"/>
        <v>45.41</v>
      </c>
      <c r="R11">
        <f t="shared" si="0"/>
        <v>0.37820512820512892</v>
      </c>
      <c r="S11">
        <f t="shared" si="12"/>
        <v>6.3</v>
      </c>
      <c r="T11">
        <f t="shared" si="13"/>
        <v>10.7</v>
      </c>
      <c r="U11">
        <f t="shared" si="14"/>
        <v>7.9641025641025669</v>
      </c>
    </row>
    <row r="12" spans="1:21">
      <c r="F12" s="1">
        <v>45</v>
      </c>
      <c r="G12">
        <f t="shared" si="1"/>
        <v>3</v>
      </c>
      <c r="H12">
        <f t="shared" si="2"/>
        <v>41.12</v>
      </c>
      <c r="I12">
        <f t="shared" si="3"/>
        <v>45.69</v>
      </c>
      <c r="J12">
        <f t="shared" si="4"/>
        <v>0.84901531728665258</v>
      </c>
      <c r="K12">
        <f t="shared" si="5"/>
        <v>17.13</v>
      </c>
      <c r="L12">
        <f t="shared" si="6"/>
        <v>23</v>
      </c>
      <c r="M12">
        <f t="shared" si="7"/>
        <v>22.11371991247265</v>
      </c>
      <c r="N12" s="1">
        <f t="shared" si="8"/>
        <v>45</v>
      </c>
      <c r="O12">
        <f t="shared" si="9"/>
        <v>3</v>
      </c>
      <c r="P12">
        <f t="shared" si="10"/>
        <v>40.729999999999997</v>
      </c>
      <c r="Q12">
        <f t="shared" si="11"/>
        <v>45.41</v>
      </c>
      <c r="R12">
        <f t="shared" si="0"/>
        <v>0.91239316239316315</v>
      </c>
      <c r="S12">
        <f t="shared" si="12"/>
        <v>6.3</v>
      </c>
      <c r="T12">
        <f t="shared" si="13"/>
        <v>10.7</v>
      </c>
      <c r="U12">
        <f t="shared" si="14"/>
        <v>10.314529914529917</v>
      </c>
    </row>
    <row r="13" spans="1:21">
      <c r="F13" s="1">
        <v>47.73</v>
      </c>
      <c r="G13">
        <f t="shared" si="1"/>
        <v>4</v>
      </c>
      <c r="H13">
        <f t="shared" si="2"/>
        <v>45.69</v>
      </c>
      <c r="I13">
        <f t="shared" si="3"/>
        <v>50.2</v>
      </c>
      <c r="J13">
        <f t="shared" si="4"/>
        <v>0.4523281596452321</v>
      </c>
      <c r="K13">
        <f t="shared" si="5"/>
        <v>23</v>
      </c>
      <c r="L13">
        <f t="shared" si="6"/>
        <v>37.15</v>
      </c>
      <c r="M13">
        <f t="shared" si="7"/>
        <v>29.400443458980035</v>
      </c>
      <c r="N13" s="1">
        <f t="shared" si="8"/>
        <v>47.73</v>
      </c>
      <c r="O13">
        <f t="shared" si="9"/>
        <v>4</v>
      </c>
      <c r="P13">
        <f t="shared" si="10"/>
        <v>45.41</v>
      </c>
      <c r="Q13">
        <f t="shared" si="11"/>
        <v>47.74</v>
      </c>
      <c r="R13">
        <f t="shared" si="0"/>
        <v>0.99570815450643557</v>
      </c>
      <c r="S13">
        <f t="shared" si="12"/>
        <v>10.7</v>
      </c>
      <c r="T13">
        <f t="shared" si="13"/>
        <v>14.3</v>
      </c>
      <c r="U13">
        <f t="shared" si="14"/>
        <v>14.284549356223168</v>
      </c>
    </row>
    <row r="16" spans="1:21">
      <c r="F16" t="s">
        <v>13</v>
      </c>
      <c r="G16" t="s">
        <v>15</v>
      </c>
      <c r="H16" t="s">
        <v>16</v>
      </c>
      <c r="I16" t="s">
        <v>17</v>
      </c>
    </row>
    <row r="17" spans="6:10">
      <c r="F17">
        <f>+F5</f>
        <v>26.36</v>
      </c>
      <c r="G17">
        <f>M5</f>
        <v>10.95</v>
      </c>
      <c r="H17">
        <f>U5</f>
        <v>7.3257814661134173</v>
      </c>
      <c r="J17" t="s">
        <v>18</v>
      </c>
    </row>
    <row r="18" spans="6:10">
      <c r="F18">
        <f t="shared" ref="F18:F26" si="15">+F6</f>
        <v>30</v>
      </c>
      <c r="G18">
        <f t="shared" ref="G18:G25" si="16">M6</f>
        <v>11.288829787234043</v>
      </c>
      <c r="H18">
        <f t="shared" ref="H18:H25" si="17">U6</f>
        <v>5.6420739404869256</v>
      </c>
    </row>
    <row r="19" spans="6:10">
      <c r="F19">
        <f t="shared" si="15"/>
        <v>32.5</v>
      </c>
      <c r="G19">
        <f t="shared" si="16"/>
        <v>12.561400000000001</v>
      </c>
      <c r="H19">
        <f t="shared" si="17"/>
        <v>5.7953651938683501</v>
      </c>
    </row>
    <row r="20" spans="6:10">
      <c r="F20">
        <f t="shared" si="15"/>
        <v>35</v>
      </c>
      <c r="G20">
        <f t="shared" si="16"/>
        <v>13.8864</v>
      </c>
      <c r="H20">
        <f t="shared" si="17"/>
        <v>5.9486564472497747</v>
      </c>
    </row>
    <row r="21" spans="6:10">
      <c r="F21">
        <f t="shared" si="15"/>
        <v>37.5</v>
      </c>
      <c r="G21">
        <f t="shared" si="16"/>
        <v>15.211400000000001</v>
      </c>
      <c r="H21">
        <f t="shared" si="17"/>
        <v>6.1019477006311993</v>
      </c>
    </row>
    <row r="22" spans="6:10">
      <c r="F22">
        <f t="shared" si="15"/>
        <v>40</v>
      </c>
      <c r="G22">
        <f t="shared" si="16"/>
        <v>16.5364</v>
      </c>
      <c r="H22">
        <f t="shared" si="17"/>
        <v>6.2552389540126239</v>
      </c>
    </row>
    <row r="23" spans="6:10">
      <c r="F23">
        <f t="shared" si="15"/>
        <v>42.5</v>
      </c>
      <c r="G23">
        <f t="shared" si="16"/>
        <v>18.902560175054706</v>
      </c>
      <c r="H23">
        <f t="shared" si="17"/>
        <v>7.9641025641025669</v>
      </c>
    </row>
    <row r="24" spans="6:10">
      <c r="F24">
        <f t="shared" si="15"/>
        <v>45</v>
      </c>
      <c r="G24">
        <f t="shared" si="16"/>
        <v>22.11371991247265</v>
      </c>
      <c r="H24">
        <f t="shared" si="17"/>
        <v>10.314529914529917</v>
      </c>
    </row>
    <row r="25" spans="6:10">
      <c r="F25">
        <f t="shared" si="15"/>
        <v>47.73</v>
      </c>
      <c r="G25">
        <f t="shared" si="16"/>
        <v>29.400443458980035</v>
      </c>
      <c r="H25">
        <f t="shared" si="17"/>
        <v>14.284549356223168</v>
      </c>
    </row>
    <row r="37" spans="10:10">
      <c r="J37" t="s">
        <v>20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Ketama</dc:creator>
  <cp:lastModifiedBy>JMVoyer</cp:lastModifiedBy>
  <dcterms:created xsi:type="dcterms:W3CDTF">2011-05-12T08:47:43Z</dcterms:created>
  <dcterms:modified xsi:type="dcterms:W3CDTF">2011-05-13T18:24:38Z</dcterms:modified>
</cp:coreProperties>
</file>