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4625" windowHeight="11640"/>
  </bookViews>
  <sheets>
    <sheet name="Incident Register" sheetId="2" r:id="rId1"/>
    <sheet name="Incident MONTHLY Stats 2010" sheetId="3" state="hidden" r:id="rId2"/>
  </sheets>
  <definedNames>
    <definedName name="_xlnm._FilterDatabase" localSheetId="0" hidden="1">'Incident Register'!$E$2:$H$11</definedName>
    <definedName name="Inc_type">#REF!</definedName>
    <definedName name="Markets">#REF!</definedName>
    <definedName name="tache">Incident_Count[Incident count by Type]</definedName>
  </definedNames>
  <calcPr calcId="125725"/>
</workbook>
</file>

<file path=xl/calcChain.xml><?xml version="1.0" encoding="utf-8"?>
<calcChain xmlns="http://schemas.openxmlformats.org/spreadsheetml/2006/main">
  <c r="O15" i="2"/>
  <c r="P15"/>
  <c r="Q15"/>
  <c r="R15"/>
  <c r="S15"/>
  <c r="T15"/>
  <c r="U15"/>
  <c r="V15"/>
  <c r="W15"/>
  <c r="X15"/>
  <c r="Y15"/>
  <c r="O16"/>
  <c r="P16"/>
  <c r="Q16"/>
  <c r="R16"/>
  <c r="S16"/>
  <c r="T16"/>
  <c r="U16"/>
  <c r="V16"/>
  <c r="W16"/>
  <c r="X16"/>
  <c r="Y16"/>
  <c r="O17"/>
  <c r="P17"/>
  <c r="Q17"/>
  <c r="R17"/>
  <c r="S17"/>
  <c r="T17"/>
  <c r="U17"/>
  <c r="V17"/>
  <c r="W17"/>
  <c r="X17"/>
  <c r="Y17"/>
  <c r="O18"/>
  <c r="P18"/>
  <c r="Q18"/>
  <c r="R18"/>
  <c r="S18"/>
  <c r="T18"/>
  <c r="U18"/>
  <c r="V18"/>
  <c r="W18"/>
  <c r="X18"/>
  <c r="Y18"/>
  <c r="N16"/>
  <c r="N17"/>
  <c r="N18"/>
  <c r="N15"/>
  <c r="Y27"/>
  <c r="X27"/>
  <c r="W27"/>
  <c r="V27"/>
  <c r="U27"/>
  <c r="T27"/>
  <c r="S27"/>
  <c r="R27"/>
  <c r="Q27"/>
  <c r="P27"/>
  <c r="O27"/>
  <c r="N27"/>
  <c r="E202" i="3" l="1"/>
  <c r="E203"/>
  <c r="E204"/>
  <c r="E205"/>
  <c r="E206"/>
  <c r="E207"/>
  <c r="E208"/>
  <c r="E209"/>
  <c r="E210"/>
  <c r="E211"/>
  <c r="E201"/>
  <c r="E212" s="1"/>
  <c r="E213" s="1"/>
  <c r="E196"/>
  <c r="E197"/>
  <c r="E180"/>
  <c r="E181"/>
  <c r="G176" s="1"/>
  <c r="E164"/>
  <c r="E165" s="1"/>
  <c r="E148"/>
  <c r="E149" s="1"/>
  <c r="E132"/>
  <c r="E133"/>
  <c r="G128" s="1"/>
  <c r="E116"/>
  <c r="E117" s="1"/>
  <c r="E100"/>
  <c r="E101"/>
  <c r="E84"/>
  <c r="E85"/>
  <c r="G74" s="1"/>
  <c r="E68"/>
  <c r="E69"/>
  <c r="E52"/>
  <c r="E53"/>
  <c r="G48" s="1"/>
  <c r="E36"/>
  <c r="E37" s="1"/>
  <c r="E20"/>
  <c r="E21" s="1"/>
  <c r="G130"/>
  <c r="G131"/>
  <c r="G123"/>
  <c r="G192"/>
  <c r="G195"/>
  <c r="G187"/>
  <c r="G190"/>
  <c r="G193"/>
  <c r="G185"/>
  <c r="G188"/>
  <c r="G191"/>
  <c r="G194"/>
  <c r="G186"/>
  <c r="G189"/>
  <c r="G60"/>
  <c r="G63"/>
  <c r="G66"/>
  <c r="G58"/>
  <c r="G61"/>
  <c r="G64"/>
  <c r="G67"/>
  <c r="G59"/>
  <c r="G62"/>
  <c r="G65"/>
  <c r="G57"/>
  <c r="G170"/>
  <c r="G179"/>
  <c r="G45"/>
  <c r="G49"/>
  <c r="G76"/>
  <c r="G78"/>
  <c r="G75"/>
  <c r="G96"/>
  <c r="G92"/>
  <c r="G99"/>
  <c r="G95"/>
  <c r="G91"/>
  <c r="G98"/>
  <c r="G94"/>
  <c r="G90"/>
  <c r="G97"/>
  <c r="G93"/>
  <c r="G89"/>
  <c r="G109" l="1"/>
  <c r="G111"/>
  <c r="G110"/>
  <c r="G115"/>
  <c r="G113"/>
  <c r="G107"/>
  <c r="G108"/>
  <c r="G112"/>
  <c r="G105"/>
  <c r="G106"/>
  <c r="G114"/>
  <c r="G28"/>
  <c r="G34"/>
  <c r="G32"/>
  <c r="G29"/>
  <c r="G33"/>
  <c r="G35"/>
  <c r="G31"/>
  <c r="G26"/>
  <c r="G27"/>
  <c r="G25"/>
  <c r="G30"/>
  <c r="G143"/>
  <c r="G141"/>
  <c r="G140"/>
  <c r="G142"/>
  <c r="G145"/>
  <c r="G147"/>
  <c r="G146"/>
  <c r="G144"/>
  <c r="G137"/>
  <c r="G139"/>
  <c r="G138"/>
  <c r="G210"/>
  <c r="G208"/>
  <c r="G202"/>
  <c r="G211"/>
  <c r="G206"/>
  <c r="G209"/>
  <c r="G207"/>
  <c r="G203"/>
  <c r="G205"/>
  <c r="G204"/>
  <c r="G161"/>
  <c r="G157"/>
  <c r="G155"/>
  <c r="G160"/>
  <c r="G156"/>
  <c r="G158"/>
  <c r="G159"/>
  <c r="G162"/>
  <c r="G154"/>
  <c r="G153"/>
  <c r="G163"/>
  <c r="G11"/>
  <c r="G15"/>
  <c r="G9"/>
  <c r="G14"/>
  <c r="G16"/>
  <c r="G19"/>
  <c r="G17"/>
  <c r="G18"/>
  <c r="G10"/>
  <c r="G13"/>
  <c r="G12"/>
  <c r="G81"/>
  <c r="G82"/>
  <c r="G80"/>
  <c r="G50"/>
  <c r="G174"/>
  <c r="G46"/>
  <c r="G172"/>
  <c r="G177"/>
  <c r="G42"/>
  <c r="G125"/>
  <c r="G122"/>
  <c r="G79"/>
  <c r="G73"/>
  <c r="G169"/>
  <c r="G43"/>
  <c r="G178"/>
  <c r="G47"/>
  <c r="G41"/>
  <c r="G127"/>
  <c r="G124"/>
  <c r="G83"/>
  <c r="G77"/>
  <c r="G201"/>
  <c r="G173"/>
  <c r="G44"/>
  <c r="G171"/>
  <c r="G175"/>
  <c r="G51"/>
  <c r="G121"/>
  <c r="G129"/>
  <c r="G126"/>
  <c r="N19" i="2" l="1"/>
  <c r="O19"/>
  <c r="P19" l="1"/>
  <c r="Q19" l="1"/>
  <c r="R19" l="1"/>
  <c r="S19" l="1"/>
  <c r="T19" l="1"/>
  <c r="U19" l="1"/>
  <c r="V19" l="1"/>
  <c r="W19" l="1"/>
  <c r="X19" l="1"/>
  <c r="Y19"/>
</calcChain>
</file>

<file path=xl/sharedStrings.xml><?xml version="1.0" encoding="utf-8"?>
<sst xmlns="http://schemas.openxmlformats.org/spreadsheetml/2006/main" count="243" uniqueCount="59">
  <si>
    <t>N°</t>
  </si>
  <si>
    <t>Date</t>
  </si>
  <si>
    <t>0001</t>
  </si>
  <si>
    <t>0002</t>
  </si>
  <si>
    <t>0003</t>
  </si>
  <si>
    <t>0004</t>
  </si>
  <si>
    <t>0005</t>
  </si>
  <si>
    <t>0006</t>
  </si>
  <si>
    <t>0008</t>
  </si>
  <si>
    <t>0009</t>
  </si>
  <si>
    <t>0010</t>
  </si>
  <si>
    <t>Downadup</t>
  </si>
  <si>
    <t>COGNOS SVR</t>
  </si>
  <si>
    <t>INES France</t>
  </si>
  <si>
    <t>SUNRISE</t>
  </si>
  <si>
    <t>FIREWALL CHAVFW02</t>
  </si>
  <si>
    <t>MXMESRV002</t>
  </si>
  <si>
    <t>WIFI</t>
  </si>
  <si>
    <t>COBEGA NETWORK VIRUS</t>
  </si>
  <si>
    <t xml:space="preserve">January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</si>
  <si>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</si>
  <si>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</si>
  <si>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</si>
  <si>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</si>
  <si>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</si>
  <si>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</si>
  <si>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</si>
  <si>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</si>
  <si>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</si>
  <si>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</si>
  <si>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</si>
  <si>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Denial of service</t>
  </si>
  <si>
    <t>Compromised Information</t>
  </si>
  <si>
    <t>Compromised Asset</t>
  </si>
  <si>
    <t>Compromised Credit Card</t>
  </si>
  <si>
    <t>Unlawful Activity</t>
  </si>
  <si>
    <t>Internal Hacking</t>
  </si>
  <si>
    <t>External Hacking</t>
  </si>
  <si>
    <t>Malware</t>
  </si>
  <si>
    <t>Email</t>
  </si>
  <si>
    <t>Consulting</t>
  </si>
  <si>
    <t>Policy Violations</t>
  </si>
  <si>
    <t>Total Incident</t>
  </si>
  <si>
    <t>CHNOSRV003</t>
  </si>
  <si>
    <t>Incident count by Type</t>
  </si>
  <si>
    <t>January</t>
  </si>
  <si>
    <t>Tâche</t>
  </si>
  <si>
    <t>Brosser</t>
  </si>
  <si>
    <t>Balayer</t>
  </si>
  <si>
    <t>Manger</t>
  </si>
  <si>
    <t>Aller au toilette</t>
  </si>
  <si>
    <t>Total</t>
  </si>
  <si>
    <t>Personne en charge</t>
  </si>
  <si>
    <t>0007</t>
  </si>
  <si>
    <t>RESULTAT VOULUT</t>
  </si>
  <si>
    <t>--&gt;</t>
  </si>
  <si>
    <t>Pour année 2010</t>
  </si>
  <si>
    <t>Par rapport à la colonne F ("Date")</t>
  </si>
  <si>
    <t>Numéro de mois (1 à 12) &gt;</t>
  </si>
</sst>
</file>

<file path=xl/styles.xml><?xml version="1.0" encoding="utf-8"?>
<styleSheet xmlns="http://schemas.openxmlformats.org/spreadsheetml/2006/main">
  <fonts count="4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8" tint="0.79998168889431442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0"/>
      <color rgb="FFC0000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theme="3" tint="-0.499984740745262"/>
      </left>
      <right style="medium">
        <color theme="3" tint="-0.499984740745262"/>
      </right>
      <top style="medium">
        <color theme="3" tint="-0.499984740745262"/>
      </top>
      <bottom style="thin">
        <color theme="3" tint="-0.499984740745262"/>
      </bottom>
      <diagonal/>
    </border>
    <border>
      <left style="medium">
        <color theme="3" tint="-0.499984740745262"/>
      </left>
      <right style="medium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medium">
        <color theme="3" tint="-0.499984740745262"/>
      </left>
      <right style="medium">
        <color theme="3" tint="-0.499984740745262"/>
      </right>
      <top style="thin">
        <color theme="3" tint="-0.499984740745262"/>
      </top>
      <bottom style="medium">
        <color theme="3" tint="-0.499984740745262"/>
      </bottom>
      <diagonal/>
    </border>
    <border>
      <left style="medium">
        <color theme="3" tint="-0.499984740745262"/>
      </left>
      <right style="medium">
        <color theme="3" tint="-0.499984740745262"/>
      </right>
      <top style="medium">
        <color theme="3" tint="-0.499984740745262"/>
      </top>
      <bottom style="medium">
        <color theme="3" tint="-0.499984740745262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thick">
        <color theme="8" tint="0.79998168889431442"/>
      </bottom>
      <diagonal/>
    </border>
    <border>
      <left/>
      <right/>
      <top style="medium">
        <color theme="8" tint="-0.24994659260841701"/>
      </top>
      <bottom/>
      <diagonal/>
    </border>
  </borders>
  <cellStyleXfs count="92">
    <xf numFmtId="0" fontId="0" fillId="0" borderId="0"/>
    <xf numFmtId="0" fontId="20" fillId="24" borderId="0" applyNumberFormat="0" applyBorder="0" applyAlignment="0" applyProtection="0"/>
    <xf numFmtId="0" fontId="1" fillId="2" borderId="0" applyNumberFormat="0" applyBorder="0" applyAlignment="0" applyProtection="0"/>
    <xf numFmtId="0" fontId="20" fillId="25" borderId="0" applyNumberFormat="0" applyBorder="0" applyAlignment="0" applyProtection="0"/>
    <xf numFmtId="0" fontId="1" fillId="3" borderId="0" applyNumberFormat="0" applyBorder="0" applyAlignment="0" applyProtection="0"/>
    <xf numFmtId="0" fontId="20" fillId="26" borderId="0" applyNumberFormat="0" applyBorder="0" applyAlignment="0" applyProtection="0"/>
    <xf numFmtId="0" fontId="1" fillId="4" borderId="0" applyNumberFormat="0" applyBorder="0" applyAlignment="0" applyProtection="0"/>
    <xf numFmtId="0" fontId="20" fillId="27" borderId="0" applyNumberFormat="0" applyBorder="0" applyAlignment="0" applyProtection="0"/>
    <xf numFmtId="0" fontId="1" fillId="5" borderId="0" applyNumberFormat="0" applyBorder="0" applyAlignment="0" applyProtection="0"/>
    <xf numFmtId="0" fontId="20" fillId="28" borderId="0" applyNumberFormat="0" applyBorder="0" applyAlignment="0" applyProtection="0"/>
    <xf numFmtId="0" fontId="1" fillId="6" borderId="0" applyNumberFormat="0" applyBorder="0" applyAlignment="0" applyProtection="0"/>
    <xf numFmtId="0" fontId="20" fillId="29" borderId="0" applyNumberFormat="0" applyBorder="0" applyAlignment="0" applyProtection="0"/>
    <xf numFmtId="0" fontId="1" fillId="7" borderId="0" applyNumberFormat="0" applyBorder="0" applyAlignment="0" applyProtection="0"/>
    <xf numFmtId="0" fontId="20" fillId="30" borderId="0" applyNumberFormat="0" applyBorder="0" applyAlignment="0" applyProtection="0"/>
    <xf numFmtId="0" fontId="1" fillId="8" borderId="0" applyNumberFormat="0" applyBorder="0" applyAlignment="0" applyProtection="0"/>
    <xf numFmtId="0" fontId="20" fillId="31" borderId="0" applyNumberFormat="0" applyBorder="0" applyAlignment="0" applyProtection="0"/>
    <xf numFmtId="0" fontId="1" fillId="9" borderId="0" applyNumberFormat="0" applyBorder="0" applyAlignment="0" applyProtection="0"/>
    <xf numFmtId="0" fontId="20" fillId="32" borderId="0" applyNumberFormat="0" applyBorder="0" applyAlignment="0" applyProtection="0"/>
    <xf numFmtId="0" fontId="1" fillId="10" borderId="0" applyNumberFormat="0" applyBorder="0" applyAlignment="0" applyProtection="0"/>
    <xf numFmtId="0" fontId="20" fillId="33" borderId="0" applyNumberFormat="0" applyBorder="0" applyAlignment="0" applyProtection="0"/>
    <xf numFmtId="0" fontId="1" fillId="5" borderId="0" applyNumberFormat="0" applyBorder="0" applyAlignment="0" applyProtection="0"/>
    <xf numFmtId="0" fontId="20" fillId="34" borderId="0" applyNumberFormat="0" applyBorder="0" applyAlignment="0" applyProtection="0"/>
    <xf numFmtId="0" fontId="1" fillId="8" borderId="0" applyNumberFormat="0" applyBorder="0" applyAlignment="0" applyProtection="0"/>
    <xf numFmtId="0" fontId="20" fillId="35" borderId="0" applyNumberFormat="0" applyBorder="0" applyAlignment="0" applyProtection="0"/>
    <xf numFmtId="0" fontId="1" fillId="11" borderId="0" applyNumberFormat="0" applyBorder="0" applyAlignment="0" applyProtection="0"/>
    <xf numFmtId="0" fontId="21" fillId="36" borderId="0" applyNumberFormat="0" applyBorder="0" applyAlignment="0" applyProtection="0"/>
    <xf numFmtId="0" fontId="2" fillId="12" borderId="0" applyNumberFormat="0" applyBorder="0" applyAlignment="0" applyProtection="0"/>
    <xf numFmtId="0" fontId="21" fillId="37" borderId="0" applyNumberFormat="0" applyBorder="0" applyAlignment="0" applyProtection="0"/>
    <xf numFmtId="0" fontId="2" fillId="9" borderId="0" applyNumberFormat="0" applyBorder="0" applyAlignment="0" applyProtection="0"/>
    <xf numFmtId="0" fontId="21" fillId="38" borderId="0" applyNumberFormat="0" applyBorder="0" applyAlignment="0" applyProtection="0"/>
    <xf numFmtId="0" fontId="2" fillId="10" borderId="0" applyNumberFormat="0" applyBorder="0" applyAlignment="0" applyProtection="0"/>
    <xf numFmtId="0" fontId="21" fillId="39" borderId="0" applyNumberFormat="0" applyBorder="0" applyAlignment="0" applyProtection="0"/>
    <xf numFmtId="0" fontId="2" fillId="13" borderId="0" applyNumberFormat="0" applyBorder="0" applyAlignment="0" applyProtection="0"/>
    <xf numFmtId="0" fontId="21" fillId="40" borderId="0" applyNumberFormat="0" applyBorder="0" applyAlignment="0" applyProtection="0"/>
    <xf numFmtId="0" fontId="2" fillId="14" borderId="0" applyNumberFormat="0" applyBorder="0" applyAlignment="0" applyProtection="0"/>
    <xf numFmtId="0" fontId="21" fillId="41" borderId="0" applyNumberFormat="0" applyBorder="0" applyAlignment="0" applyProtection="0"/>
    <xf numFmtId="0" fontId="2" fillId="15" borderId="0" applyNumberFormat="0" applyBorder="0" applyAlignment="0" applyProtection="0"/>
    <xf numFmtId="0" fontId="21" fillId="42" borderId="0" applyNumberFormat="0" applyBorder="0" applyAlignment="0" applyProtection="0"/>
    <xf numFmtId="0" fontId="2" fillId="16" borderId="0" applyNumberFormat="0" applyBorder="0" applyAlignment="0" applyProtection="0"/>
    <xf numFmtId="0" fontId="21" fillId="43" borderId="0" applyNumberFormat="0" applyBorder="0" applyAlignment="0" applyProtection="0"/>
    <xf numFmtId="0" fontId="2" fillId="17" borderId="0" applyNumberFormat="0" applyBorder="0" applyAlignment="0" applyProtection="0"/>
    <xf numFmtId="0" fontId="21" fillId="44" borderId="0" applyNumberFormat="0" applyBorder="0" applyAlignment="0" applyProtection="0"/>
    <xf numFmtId="0" fontId="2" fillId="18" borderId="0" applyNumberFormat="0" applyBorder="0" applyAlignment="0" applyProtection="0"/>
    <xf numFmtId="0" fontId="21" fillId="45" borderId="0" applyNumberFormat="0" applyBorder="0" applyAlignment="0" applyProtection="0"/>
    <xf numFmtId="0" fontId="2" fillId="13" borderId="0" applyNumberFormat="0" applyBorder="0" applyAlignment="0" applyProtection="0"/>
    <xf numFmtId="0" fontId="21" fillId="46" borderId="0" applyNumberFormat="0" applyBorder="0" applyAlignment="0" applyProtection="0"/>
    <xf numFmtId="0" fontId="2" fillId="14" borderId="0" applyNumberFormat="0" applyBorder="0" applyAlignment="0" applyProtection="0"/>
    <xf numFmtId="0" fontId="21" fillId="47" borderId="0" applyNumberFormat="0" applyBorder="0" applyAlignment="0" applyProtection="0"/>
    <xf numFmtId="0" fontId="2" fillId="19" borderId="0" applyNumberFormat="0" applyBorder="0" applyAlignment="0" applyProtection="0"/>
    <xf numFmtId="0" fontId="22" fillId="48" borderId="0" applyNumberFormat="0" applyBorder="0" applyAlignment="0" applyProtection="0"/>
    <xf numFmtId="0" fontId="3" fillId="3" borderId="0" applyNumberFormat="0" applyBorder="0" applyAlignment="0" applyProtection="0"/>
    <xf numFmtId="0" fontId="23" fillId="49" borderId="10" applyNumberFormat="0" applyAlignment="0" applyProtection="0"/>
    <xf numFmtId="0" fontId="4" fillId="20" borderId="1" applyNumberFormat="0" applyAlignment="0" applyProtection="0"/>
    <xf numFmtId="0" fontId="4" fillId="20" borderId="1" applyNumberFormat="0" applyAlignment="0" applyProtection="0"/>
    <xf numFmtId="0" fontId="24" fillId="50" borderId="11" applyNumberFormat="0" applyAlignment="0" applyProtection="0"/>
    <xf numFmtId="0" fontId="5" fillId="21" borderId="2" applyNumberFormat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51" borderId="0" applyNumberFormat="0" applyBorder="0" applyAlignment="0" applyProtection="0"/>
    <xf numFmtId="0" fontId="7" fillId="4" borderId="0" applyNumberFormat="0" applyBorder="0" applyAlignment="0" applyProtection="0"/>
    <xf numFmtId="0" fontId="27" fillId="0" borderId="12" applyNumberFormat="0" applyFill="0" applyAlignment="0" applyProtection="0"/>
    <xf numFmtId="0" fontId="8" fillId="0" borderId="3" applyNumberFormat="0" applyFill="0" applyAlignment="0" applyProtection="0"/>
    <xf numFmtId="0" fontId="28" fillId="0" borderId="13" applyNumberFormat="0" applyFill="0" applyAlignment="0" applyProtection="0"/>
    <xf numFmtId="0" fontId="9" fillId="0" borderId="4" applyNumberFormat="0" applyFill="0" applyAlignment="0" applyProtection="0"/>
    <xf numFmtId="0" fontId="29" fillId="0" borderId="14" applyNumberFormat="0" applyFill="0" applyAlignment="0" applyProtection="0"/>
    <xf numFmtId="0" fontId="10" fillId="0" borderId="5" applyNumberFormat="0" applyFill="0" applyAlignment="0" applyProtection="0"/>
    <xf numFmtId="0" fontId="2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30" fillId="52" borderId="10" applyNumberFormat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31" fillId="0" borderId="15" applyNumberFormat="0" applyFill="0" applyAlignment="0" applyProtection="0"/>
    <xf numFmtId="0" fontId="12" fillId="0" borderId="6" applyNumberFormat="0" applyFill="0" applyAlignment="0" applyProtection="0"/>
    <xf numFmtId="0" fontId="32" fillId="53" borderId="0" applyNumberFormat="0" applyBorder="0" applyAlignment="0" applyProtection="0"/>
    <xf numFmtId="0" fontId="13" fillId="22" borderId="0" applyNumberFormat="0" applyBorder="0" applyAlignment="0" applyProtection="0"/>
    <xf numFmtId="0" fontId="18" fillId="0" borderId="0"/>
    <xf numFmtId="0" fontId="19" fillId="0" borderId="0"/>
    <xf numFmtId="0" fontId="18" fillId="0" borderId="0"/>
    <xf numFmtId="0" fontId="19" fillId="0" borderId="0"/>
    <xf numFmtId="0" fontId="20" fillId="54" borderId="16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33" fillId="49" borderId="17" applyNumberFormat="0" applyAlignment="0" applyProtection="0"/>
    <xf numFmtId="0" fontId="14" fillId="20" borderId="8" applyNumberFormat="0" applyAlignment="0" applyProtection="0"/>
    <xf numFmtId="0" fontId="14" fillId="20" borderId="8" applyNumberFormat="0" applyAlignment="0" applyProtection="0"/>
    <xf numFmtId="0" fontId="3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5" fillId="0" borderId="18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36" fillId="0" borderId="0" applyNumberFormat="0" applyFill="0" applyBorder="0" applyAlignment="0" applyProtection="0"/>
    <xf numFmtId="0" fontId="17" fillId="0" borderId="0" applyNumberFormat="0" applyFill="0" applyBorder="0" applyAlignment="0" applyProtection="0"/>
  </cellStyleXfs>
  <cellXfs count="49">
    <xf numFmtId="0" fontId="0" fillId="0" borderId="0" xfId="0"/>
    <xf numFmtId="0" fontId="0" fillId="55" borderId="0" xfId="0" applyFill="1"/>
    <xf numFmtId="0" fontId="37" fillId="56" borderId="0" xfId="0" applyFont="1" applyFill="1" applyBorder="1" applyAlignment="1">
      <alignment horizontal="center"/>
    </xf>
    <xf numFmtId="0" fontId="38" fillId="55" borderId="0" xfId="0" applyFont="1" applyFill="1" applyAlignment="1">
      <alignment horizontal="center"/>
    </xf>
    <xf numFmtId="0" fontId="35" fillId="55" borderId="0" xfId="0" applyFont="1" applyFill="1"/>
    <xf numFmtId="0" fontId="35" fillId="55" borderId="0" xfId="0" quotePrefix="1" applyFont="1" applyFill="1"/>
    <xf numFmtId="0" fontId="39" fillId="55" borderId="0" xfId="0" applyFont="1" applyFill="1"/>
    <xf numFmtId="0" fontId="39" fillId="55" borderId="0" xfId="0" quotePrefix="1" applyFont="1" applyFill="1"/>
    <xf numFmtId="0" fontId="40" fillId="55" borderId="0" xfId="0" applyFont="1" applyFill="1" applyAlignment="1">
      <alignment vertical="justify"/>
    </xf>
    <xf numFmtId="0" fontId="38" fillId="0" borderId="0" xfId="0" applyFont="1" applyBorder="1" applyAlignment="1">
      <alignment horizontal="left"/>
    </xf>
    <xf numFmtId="0" fontId="41" fillId="57" borderId="0" xfId="0" applyFont="1" applyFill="1" applyBorder="1" applyAlignment="1"/>
    <xf numFmtId="0" fontId="0" fillId="57" borderId="0" xfId="0" applyFill="1"/>
    <xf numFmtId="0" fontId="0" fillId="57" borderId="0" xfId="0" applyFill="1" applyAlignment="1">
      <alignment horizontal="right"/>
    </xf>
    <xf numFmtId="0" fontId="0" fillId="57" borderId="19" xfId="0" applyFill="1" applyBorder="1" applyAlignment="1">
      <alignment horizontal="right"/>
    </xf>
    <xf numFmtId="0" fontId="0" fillId="57" borderId="20" xfId="0" applyFill="1" applyBorder="1" applyAlignment="1">
      <alignment horizontal="right"/>
    </xf>
    <xf numFmtId="0" fontId="0" fillId="57" borderId="21" xfId="0" applyFill="1" applyBorder="1" applyAlignment="1">
      <alignment horizontal="right"/>
    </xf>
    <xf numFmtId="0" fontId="0" fillId="57" borderId="22" xfId="0" applyFill="1" applyBorder="1"/>
    <xf numFmtId="0" fontId="0" fillId="57" borderId="0" xfId="0" applyFill="1" applyBorder="1" applyAlignment="1"/>
    <xf numFmtId="0" fontId="0" fillId="57" borderId="0" xfId="0" applyFill="1" applyBorder="1" applyAlignment="1">
      <alignment horizontal="right"/>
    </xf>
    <xf numFmtId="0" fontId="0" fillId="57" borderId="0" xfId="0" applyFill="1" applyBorder="1"/>
    <xf numFmtId="10" fontId="0" fillId="57" borderId="23" xfId="0" applyNumberFormat="1" applyFill="1" applyBorder="1"/>
    <xf numFmtId="0" fontId="42" fillId="57" borderId="0" xfId="0" applyFont="1" applyFill="1"/>
    <xf numFmtId="0" fontId="36" fillId="57" borderId="0" xfId="0" applyFont="1" applyFill="1"/>
    <xf numFmtId="0" fontId="35" fillId="57" borderId="21" xfId="0" applyFont="1" applyFill="1" applyBorder="1" applyAlignment="1">
      <alignment horizontal="right"/>
    </xf>
    <xf numFmtId="0" fontId="42" fillId="57" borderId="0" xfId="0" applyFont="1" applyFill="1" applyBorder="1"/>
    <xf numFmtId="10" fontId="0" fillId="57" borderId="0" xfId="0" applyNumberFormat="1" applyFill="1"/>
    <xf numFmtId="10" fontId="0" fillId="57" borderId="0" xfId="0" applyNumberFormat="1" applyFill="1" applyBorder="1"/>
    <xf numFmtId="0" fontId="35" fillId="57" borderId="0" xfId="0" applyFont="1" applyFill="1" applyBorder="1" applyAlignment="1">
      <alignment horizontal="right"/>
    </xf>
    <xf numFmtId="0" fontId="0" fillId="57" borderId="24" xfId="0" applyFill="1" applyBorder="1"/>
    <xf numFmtId="0" fontId="35" fillId="57" borderId="24" xfId="0" applyFont="1" applyFill="1" applyBorder="1" applyAlignment="1">
      <alignment horizontal="right"/>
    </xf>
    <xf numFmtId="0" fontId="42" fillId="57" borderId="24" xfId="0" applyFont="1" applyFill="1" applyBorder="1"/>
    <xf numFmtId="0" fontId="0" fillId="57" borderId="24" xfId="0" applyFill="1" applyBorder="1" applyAlignment="1">
      <alignment horizontal="right"/>
    </xf>
    <xf numFmtId="14" fontId="38" fillId="0" borderId="25" xfId="0" applyNumberFormat="1" applyFont="1" applyBorder="1" applyAlignment="1">
      <alignment horizontal="center"/>
    </xf>
    <xf numFmtId="0" fontId="38" fillId="0" borderId="25" xfId="0" applyFont="1" applyBorder="1" applyAlignment="1">
      <alignment horizontal="left"/>
    </xf>
    <xf numFmtId="14" fontId="38" fillId="0" borderId="0" xfId="0" applyNumberFormat="1" applyFont="1" applyBorder="1" applyAlignment="1">
      <alignment horizontal="center"/>
    </xf>
    <xf numFmtId="0" fontId="38" fillId="0" borderId="0" xfId="0" applyFont="1" applyBorder="1" applyAlignment="1">
      <alignment horizontal="left"/>
    </xf>
    <xf numFmtId="0" fontId="0" fillId="55" borderId="0" xfId="0" applyFill="1"/>
    <xf numFmtId="0" fontId="37" fillId="56" borderId="0" xfId="0" applyFont="1" applyFill="1" applyBorder="1" applyAlignment="1">
      <alignment horizontal="center"/>
    </xf>
    <xf numFmtId="0" fontId="38" fillId="0" borderId="0" xfId="0" applyFont="1" applyBorder="1" applyAlignment="1">
      <alignment horizontal="center"/>
    </xf>
    <xf numFmtId="0" fontId="38" fillId="0" borderId="25" xfId="0" applyFont="1" applyBorder="1" applyAlignment="1">
      <alignment horizontal="center"/>
    </xf>
    <xf numFmtId="0" fontId="0" fillId="0" borderId="0" xfId="0" applyFill="1"/>
    <xf numFmtId="0" fontId="39" fillId="55" borderId="0" xfId="0" applyFont="1" applyFill="1" applyAlignment="1">
      <alignment horizontal="justify" vertical="center"/>
    </xf>
    <xf numFmtId="0" fontId="39" fillId="55" borderId="0" xfId="0" applyFont="1" applyFill="1" applyAlignment="1">
      <alignment vertical="center"/>
    </xf>
    <xf numFmtId="0" fontId="0" fillId="0" borderId="0" xfId="0" applyNumberFormat="1" applyFill="1"/>
    <xf numFmtId="0" fontId="0" fillId="0" borderId="0" xfId="0" applyFill="1" applyBorder="1"/>
    <xf numFmtId="0" fontId="0" fillId="0" borderId="0" xfId="0" quotePrefix="1" applyAlignment="1">
      <alignment horizontal="center"/>
    </xf>
    <xf numFmtId="0" fontId="39" fillId="55" borderId="0" xfId="0" applyFont="1" applyFill="1" applyAlignment="1">
      <alignment horizontal="left" vertical="center" wrapText="1"/>
    </xf>
    <xf numFmtId="0" fontId="43" fillId="55" borderId="0" xfId="0" applyFont="1" applyFill="1" applyAlignment="1">
      <alignment horizontal="right"/>
    </xf>
    <xf numFmtId="0" fontId="0" fillId="55" borderId="0" xfId="0" applyFill="1" applyAlignment="1">
      <alignment horizontal="right"/>
    </xf>
  </cellXfs>
  <cellStyles count="92">
    <cellStyle name="20 % - Accent1" xfId="1" builtinId="30" customBuiltin="1"/>
    <cellStyle name="20 % - Accent2" xfId="3" builtinId="34" customBuiltin="1"/>
    <cellStyle name="20 % - Accent3" xfId="5" builtinId="38" customBuiltin="1"/>
    <cellStyle name="20 % - Accent4" xfId="7" builtinId="42" customBuiltin="1"/>
    <cellStyle name="20 % - Accent5" xfId="9" builtinId="46" customBuiltin="1"/>
    <cellStyle name="20 % - Accent6" xfId="11" builtinId="50" customBuiltin="1"/>
    <cellStyle name="20% - Accent1 2" xfId="2"/>
    <cellStyle name="20% - Accent2 2" xfId="4"/>
    <cellStyle name="20% - Accent3 2" xfId="6"/>
    <cellStyle name="20% - Accent4 2" xfId="8"/>
    <cellStyle name="20% - Accent5 2" xfId="10"/>
    <cellStyle name="20% - Accent6 2" xfId="12"/>
    <cellStyle name="40 % - Accent1" xfId="13" builtinId="31" customBuiltin="1"/>
    <cellStyle name="40 % - Accent2" xfId="15" builtinId="35" customBuiltin="1"/>
    <cellStyle name="40 % - Accent3" xfId="17" builtinId="39" customBuiltin="1"/>
    <cellStyle name="40 % - Accent4" xfId="19" builtinId="43" customBuiltin="1"/>
    <cellStyle name="40 % - Accent5" xfId="21" builtinId="47" customBuiltin="1"/>
    <cellStyle name="40 % - Accent6" xfId="23" builtinId="51" customBuiltin="1"/>
    <cellStyle name="40% - Accent1 2" xfId="14"/>
    <cellStyle name="40% - Accent2 2" xfId="16"/>
    <cellStyle name="40% - Accent3 2" xfId="18"/>
    <cellStyle name="40% - Accent4 2" xfId="20"/>
    <cellStyle name="40% - Accent5 2" xfId="22"/>
    <cellStyle name="40% - Accent6 2" xfId="24"/>
    <cellStyle name="60 % - Accent1" xfId="25" builtinId="32" customBuiltin="1"/>
    <cellStyle name="60 % - Accent2" xfId="27" builtinId="36" customBuiltin="1"/>
    <cellStyle name="60 % - Accent3" xfId="29" builtinId="40" customBuiltin="1"/>
    <cellStyle name="60 % - Accent4" xfId="31" builtinId="44" customBuiltin="1"/>
    <cellStyle name="60 % - Accent5" xfId="33" builtinId="48" customBuiltin="1"/>
    <cellStyle name="60 % - Accent6" xfId="35" builtinId="52" customBuiltin="1"/>
    <cellStyle name="60% - Accent1 2" xfId="26"/>
    <cellStyle name="60% - Accent2 2" xfId="28"/>
    <cellStyle name="60% - Accent3 2" xfId="30"/>
    <cellStyle name="60% - Accent4 2" xfId="32"/>
    <cellStyle name="60% - Accent5 2" xfId="34"/>
    <cellStyle name="60% - Accent6 2" xfId="36"/>
    <cellStyle name="Accent1" xfId="37" builtinId="29" customBuiltin="1"/>
    <cellStyle name="Accent1 2" xfId="38"/>
    <cellStyle name="Accent2" xfId="39" builtinId="33" customBuiltin="1"/>
    <cellStyle name="Accent2 2" xfId="40"/>
    <cellStyle name="Accent3" xfId="41" builtinId="37" customBuiltin="1"/>
    <cellStyle name="Accent3 2" xfId="42"/>
    <cellStyle name="Accent4" xfId="43" builtinId="41" customBuiltin="1"/>
    <cellStyle name="Accent4 2" xfId="44"/>
    <cellStyle name="Accent5" xfId="45" builtinId="45" customBuiltin="1"/>
    <cellStyle name="Accent5 2" xfId="46"/>
    <cellStyle name="Accent6" xfId="47" builtinId="49" customBuiltin="1"/>
    <cellStyle name="Accent6 2" xfId="48"/>
    <cellStyle name="Avertissement" xfId="90" builtinId="11" customBuiltin="1"/>
    <cellStyle name="Bad 2" xfId="50"/>
    <cellStyle name="Calcul" xfId="51" builtinId="22" customBuiltin="1"/>
    <cellStyle name="Calculation 2" xfId="52"/>
    <cellStyle name="Calculation 3" xfId="53"/>
    <cellStyle name="Cellule liée" xfId="71" builtinId="24" customBuiltin="1"/>
    <cellStyle name="Check Cell 2" xfId="55"/>
    <cellStyle name="Commentaire" xfId="79" builtinId="10" customBuiltin="1"/>
    <cellStyle name="Entrée" xfId="68" builtinId="20" customBuiltin="1"/>
    <cellStyle name="Explanatory Text 2" xfId="57"/>
    <cellStyle name="Good 2" xfId="59"/>
    <cellStyle name="Heading 1 2" xfId="61"/>
    <cellStyle name="Heading 2 2" xfId="63"/>
    <cellStyle name="Heading 3 2" xfId="65"/>
    <cellStyle name="Heading 4 2" xfId="67"/>
    <cellStyle name="Input 2" xfId="69"/>
    <cellStyle name="Input 3" xfId="70"/>
    <cellStyle name="Insatisfaisant" xfId="49" builtinId="27" customBuiltin="1"/>
    <cellStyle name="Linked Cell 2" xfId="72"/>
    <cellStyle name="Neutral 2" xfId="74"/>
    <cellStyle name="Neutre" xfId="73" builtinId="28" customBuiltin="1"/>
    <cellStyle name="Normal" xfId="0" builtinId="0"/>
    <cellStyle name="Normal 2" xfId="75"/>
    <cellStyle name="Normal 2 2" xfId="76"/>
    <cellStyle name="Normal 3" xfId="77"/>
    <cellStyle name="Normal 3 2" xfId="78"/>
    <cellStyle name="Note 2" xfId="80"/>
    <cellStyle name="Note 3" xfId="81"/>
    <cellStyle name="Output 2" xfId="83"/>
    <cellStyle name="Output 3" xfId="84"/>
    <cellStyle name="Satisfaisant" xfId="58" builtinId="26" customBuiltin="1"/>
    <cellStyle name="Sortie" xfId="82" builtinId="21" customBuiltin="1"/>
    <cellStyle name="Texte explicatif" xfId="56" builtinId="53" customBuiltin="1"/>
    <cellStyle name="Title 2" xfId="86"/>
    <cellStyle name="Titre" xfId="85" builtinId="15" customBuiltin="1"/>
    <cellStyle name="Titre 1" xfId="60" builtinId="16" customBuiltin="1"/>
    <cellStyle name="Titre 2" xfId="62" builtinId="17" customBuiltin="1"/>
    <cellStyle name="Titre 3" xfId="64" builtinId="18" customBuiltin="1"/>
    <cellStyle name="Titre 4" xfId="66" builtinId="19" customBuiltin="1"/>
    <cellStyle name="Total" xfId="87" builtinId="25" customBuiltin="1"/>
    <cellStyle name="Total 2" xfId="88"/>
    <cellStyle name="Total 3" xfId="89"/>
    <cellStyle name="Vérification" xfId="54" builtinId="23" customBuiltin="1"/>
    <cellStyle name="Warning Text 2" xfId="91"/>
  </cellStyles>
  <dxfs count="62"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499984740745262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8" tint="-0.499984740745262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8" tint="-0.499984740745262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8" tint="-0.499984740745262"/>
        <name val="Calibri"/>
        <scheme val="minor"/>
      </font>
      <numFmt numFmtId="164" formatCode="0000"/>
      <alignment horizontal="center" vertical="bottom" textRotation="0" wrapText="0" indent="0" relativeIndent="255" justifyLastLine="0" shrinkToFit="0" mergeCell="0" readingOrder="0"/>
    </dxf>
    <dxf>
      <border diagonalUp="0" diagonalDown="0">
        <left style="medium">
          <color theme="8" tint="-0.24994659260841701"/>
        </left>
        <right style="medium">
          <color theme="8" tint="-0.24994659260841701"/>
        </right>
        <top style="medium">
          <color theme="8" tint="-0.24994659260841701"/>
        </top>
        <bottom style="medium">
          <color theme="8" tint="-0.24994659260841701"/>
        </bottom>
      </border>
    </dxf>
    <dxf>
      <font>
        <color rgb="FFC0000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1"/>
  <c:chart>
    <c:title/>
    <c:plotArea>
      <c:layout/>
      <c:pieChart>
        <c:varyColors val="1"/>
        <c:ser>
          <c:idx val="0"/>
          <c:order val="0"/>
          <c:dLbls>
            <c:dLbl>
              <c:idx val="1"/>
              <c:delete val="1"/>
            </c:dLbl>
            <c:dLbl>
              <c:idx val="2"/>
              <c:delete val="1"/>
            </c:dLbl>
            <c:dLbl>
              <c:idx val="4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showPercent val="1"/>
            <c:showLeaderLines val="1"/>
          </c:dLbls>
          <c:cat>
            <c:strRef>
              <c:f>'Incident MONTHLY Stats 2010'!$D$201:$D$211</c:f>
              <c:strCache>
                <c:ptCount val="11"/>
                <c:pt idx="0">
                  <c:v>Denial of service</c:v>
                </c:pt>
                <c:pt idx="1">
                  <c:v>Compromised Information</c:v>
                </c:pt>
                <c:pt idx="2">
                  <c:v>Compromised Asset</c:v>
                </c:pt>
                <c:pt idx="3">
                  <c:v>Compromised Credit Card</c:v>
                </c:pt>
                <c:pt idx="4">
                  <c:v>Unlawful Activity</c:v>
                </c:pt>
                <c:pt idx="5">
                  <c:v>Internal Hacking</c:v>
                </c:pt>
                <c:pt idx="6">
                  <c:v>External Hacking</c:v>
                </c:pt>
                <c:pt idx="7">
                  <c:v>Malware</c:v>
                </c:pt>
                <c:pt idx="8">
                  <c:v>Email</c:v>
                </c:pt>
                <c:pt idx="9">
                  <c:v>Consulting</c:v>
                </c:pt>
                <c:pt idx="10">
                  <c:v>Policy Violations</c:v>
                </c:pt>
              </c:strCache>
            </c:strRef>
          </c:cat>
          <c:val>
            <c:numRef>
              <c:f>'Incident MONTHLY Stats 2010'!$G$201:$G$211</c:f>
              <c:numCache>
                <c:formatCode>0.00%</c:formatCode>
                <c:ptCount val="11"/>
                <c:pt idx="0">
                  <c:v>0.23684210526315788</c:v>
                </c:pt>
                <c:pt idx="1">
                  <c:v>0</c:v>
                </c:pt>
                <c:pt idx="2">
                  <c:v>0</c:v>
                </c:pt>
                <c:pt idx="3">
                  <c:v>2.6315789473684213E-2</c:v>
                </c:pt>
                <c:pt idx="4">
                  <c:v>0</c:v>
                </c:pt>
                <c:pt idx="5">
                  <c:v>2.6315789473684213E-2</c:v>
                </c:pt>
                <c:pt idx="6">
                  <c:v>6.5789473684210523E-2</c:v>
                </c:pt>
                <c:pt idx="7">
                  <c:v>0.28947368421052633</c:v>
                </c:pt>
                <c:pt idx="8">
                  <c:v>0</c:v>
                </c:pt>
                <c:pt idx="9">
                  <c:v>0</c:v>
                </c:pt>
                <c:pt idx="10">
                  <c:v>0.35526315789473684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  <c:legendEntry>
        <c:idx val="1"/>
        <c:delete val="1"/>
      </c:legendEntry>
      <c:legendEntry>
        <c:idx val="2"/>
        <c:delete val="1"/>
      </c:legendEntry>
      <c:legendEntry>
        <c:idx val="4"/>
        <c:delete val="1"/>
      </c:legendEntry>
      <c:legendEntry>
        <c:idx val="8"/>
        <c:delete val="1"/>
      </c:legendEntry>
      <c:legendEntry>
        <c:idx val="9"/>
        <c:delete val="1"/>
      </c:legendEntry>
      <c:layout>
        <c:manualLayout>
          <c:xMode val="edge"/>
          <c:yMode val="edge"/>
          <c:x val="0.67136736940140551"/>
          <c:y val="0.13023497062867137"/>
          <c:w val="0.31019945087509226"/>
          <c:h val="0.81876307128275627"/>
        </c:manualLayout>
      </c:layout>
    </c:legend>
    <c:plotVisOnly val="1"/>
    <c:dispBlanksAs val="zero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1"/>
  <c:chart>
    <c:plotArea>
      <c:layout/>
      <c:pieChart>
        <c:varyColors val="1"/>
        <c:ser>
          <c:idx val="0"/>
          <c:order val="0"/>
          <c:dLbls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showPercent val="1"/>
            <c:showLeaderLines val="1"/>
          </c:dLbls>
          <c:cat>
            <c:strRef>
              <c:f>'Incident MONTHLY Stats 2010'!$D$185:$D$195</c:f>
              <c:strCache>
                <c:ptCount val="11"/>
                <c:pt idx="0">
                  <c:v>Denial of service</c:v>
                </c:pt>
                <c:pt idx="1">
                  <c:v>Compromised Information</c:v>
                </c:pt>
                <c:pt idx="2">
                  <c:v>Compromised Asset</c:v>
                </c:pt>
                <c:pt idx="3">
                  <c:v>Compromised Credit Card</c:v>
                </c:pt>
                <c:pt idx="4">
                  <c:v>Unlawful Activity</c:v>
                </c:pt>
                <c:pt idx="5">
                  <c:v>Internal Hacking</c:v>
                </c:pt>
                <c:pt idx="6">
                  <c:v>External Hacking</c:v>
                </c:pt>
                <c:pt idx="7">
                  <c:v>Malware</c:v>
                </c:pt>
                <c:pt idx="8">
                  <c:v>Email</c:v>
                </c:pt>
                <c:pt idx="9">
                  <c:v>Consulting</c:v>
                </c:pt>
                <c:pt idx="10">
                  <c:v>Policy Violations</c:v>
                </c:pt>
              </c:strCache>
            </c:strRef>
          </c:cat>
          <c:val>
            <c:numRef>
              <c:f>'Incident MONTHLY Stats 2010'!$G$185:$G$195</c:f>
              <c:numCache>
                <c:formatCode>0.00%</c:formatCode>
                <c:ptCount val="11"/>
                <c:pt idx="0">
                  <c:v>4.3478260869565216E-2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8.6956521739130432E-2</c:v>
                </c:pt>
                <c:pt idx="8">
                  <c:v>0</c:v>
                </c:pt>
                <c:pt idx="9">
                  <c:v>0</c:v>
                </c:pt>
                <c:pt idx="10">
                  <c:v>0.86956521739130432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7"/>
        <c:delete val="1"/>
      </c:legendEntry>
      <c:legendEntry>
        <c:idx val="8"/>
        <c:delete val="1"/>
      </c:legendEntry>
      <c:legendEntry>
        <c:idx val="9"/>
        <c:delete val="1"/>
      </c:legendEntry>
    </c:legend>
    <c:plotVisOnly val="1"/>
    <c:dispBlanksAs val="zero"/>
  </c:chart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1"/>
  <c:chart>
    <c:plotArea>
      <c:layout/>
      <c:pieChart>
        <c:varyColors val="1"/>
        <c:ser>
          <c:idx val="0"/>
          <c:order val="0"/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showPercent val="1"/>
            <c:showLeaderLines val="1"/>
          </c:dLbls>
          <c:cat>
            <c:strRef>
              <c:f>'Incident MONTHLY Stats 2010'!$D$169:$D$179</c:f>
              <c:strCache>
                <c:ptCount val="11"/>
                <c:pt idx="0">
                  <c:v>Denial of service</c:v>
                </c:pt>
                <c:pt idx="1">
                  <c:v>Compromised Information</c:v>
                </c:pt>
                <c:pt idx="2">
                  <c:v>Compromised Asset</c:v>
                </c:pt>
                <c:pt idx="3">
                  <c:v>Compromised Credit Card</c:v>
                </c:pt>
                <c:pt idx="4">
                  <c:v>Unlawful Activity</c:v>
                </c:pt>
                <c:pt idx="5">
                  <c:v>Internal Hacking</c:v>
                </c:pt>
                <c:pt idx="6">
                  <c:v>External Hacking</c:v>
                </c:pt>
                <c:pt idx="7">
                  <c:v>Malware</c:v>
                </c:pt>
                <c:pt idx="8">
                  <c:v>Email</c:v>
                </c:pt>
                <c:pt idx="9">
                  <c:v>Consulting</c:v>
                </c:pt>
                <c:pt idx="10">
                  <c:v>Policy Violations</c:v>
                </c:pt>
              </c:strCache>
            </c:strRef>
          </c:cat>
          <c:val>
            <c:numRef>
              <c:f>'Incident MONTHLY Stats 2010'!$G$169:$G$179</c:f>
              <c:numCache>
                <c:formatCode>0.00%</c:formatCode>
                <c:ptCount val="11"/>
                <c:pt idx="0">
                  <c:v>0.2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0.4</c:v>
                </c:pt>
                <c:pt idx="7">
                  <c:v>0.2</c:v>
                </c:pt>
                <c:pt idx="8">
                  <c:v>0</c:v>
                </c:pt>
                <c:pt idx="9">
                  <c:v>0</c:v>
                </c:pt>
                <c:pt idx="10">
                  <c:v>0.2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</c:legend>
    <c:plotVisOnly val="1"/>
    <c:dispBlanksAs val="zero"/>
  </c:chart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1"/>
  <c:chart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'Incident MONTHLY Stats 2010'!$D$153:$D$163</c:f>
              <c:strCache>
                <c:ptCount val="11"/>
                <c:pt idx="0">
                  <c:v>Denial of service</c:v>
                </c:pt>
                <c:pt idx="1">
                  <c:v>Compromised Information</c:v>
                </c:pt>
                <c:pt idx="2">
                  <c:v>Compromised Asset</c:v>
                </c:pt>
                <c:pt idx="3">
                  <c:v>Compromised Credit Card</c:v>
                </c:pt>
                <c:pt idx="4">
                  <c:v>Unlawful Activity</c:v>
                </c:pt>
                <c:pt idx="5">
                  <c:v>Internal Hacking</c:v>
                </c:pt>
                <c:pt idx="6">
                  <c:v>External Hacking</c:v>
                </c:pt>
                <c:pt idx="7">
                  <c:v>Malware</c:v>
                </c:pt>
                <c:pt idx="8">
                  <c:v>Email</c:v>
                </c:pt>
                <c:pt idx="9">
                  <c:v>Consulting</c:v>
                </c:pt>
                <c:pt idx="10">
                  <c:v>Policy Violations</c:v>
                </c:pt>
              </c:strCache>
            </c:strRef>
          </c:cat>
          <c:val>
            <c:numRef>
              <c:f>'Incident MONTHLY Stats 2010'!$G$153:$G$163</c:f>
              <c:numCache>
                <c:formatCode>0.00%</c:formatCode>
                <c:ptCount val="11"/>
                <c:pt idx="0">
                  <c:v>0.3125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6.25E-2</c:v>
                </c:pt>
                <c:pt idx="7">
                  <c:v>0.375</c:v>
                </c:pt>
                <c:pt idx="8">
                  <c:v>0</c:v>
                </c:pt>
                <c:pt idx="9">
                  <c:v>0</c:v>
                </c:pt>
                <c:pt idx="10">
                  <c:v>0.25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</c:legend>
    <c:plotVisOnly val="1"/>
    <c:dispBlanksAs val="zero"/>
  </c:chart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1"/>
  <c:chart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'Incident MONTHLY Stats 2010'!$D$137:$D$147</c:f>
              <c:strCache>
                <c:ptCount val="11"/>
                <c:pt idx="0">
                  <c:v>Denial of service</c:v>
                </c:pt>
                <c:pt idx="1">
                  <c:v>Compromised Information</c:v>
                </c:pt>
                <c:pt idx="2">
                  <c:v>Compromised Asset</c:v>
                </c:pt>
                <c:pt idx="3">
                  <c:v>Compromised Credit Card</c:v>
                </c:pt>
                <c:pt idx="4">
                  <c:v>Unlawful Activity</c:v>
                </c:pt>
                <c:pt idx="5">
                  <c:v>Internal Hacking</c:v>
                </c:pt>
                <c:pt idx="6">
                  <c:v>External Hacking</c:v>
                </c:pt>
                <c:pt idx="7">
                  <c:v>Malware</c:v>
                </c:pt>
                <c:pt idx="8">
                  <c:v>Email</c:v>
                </c:pt>
                <c:pt idx="9">
                  <c:v>Consulting</c:v>
                </c:pt>
                <c:pt idx="10">
                  <c:v>Policy Violations</c:v>
                </c:pt>
              </c:strCache>
            </c:strRef>
          </c:cat>
          <c:val>
            <c:numRef>
              <c:f>'Incident MONTHLY Stats 2010'!$G$137:$G$147</c:f>
              <c:numCache>
                <c:formatCode>0.00%</c:formatCode>
                <c:ptCount val="11"/>
                <c:pt idx="0">
                  <c:v>0.1111111111111111</c:v>
                </c:pt>
                <c:pt idx="1">
                  <c:v>0</c:v>
                </c:pt>
                <c:pt idx="2">
                  <c:v>0</c:v>
                </c:pt>
                <c:pt idx="3">
                  <c:v>0.22222222222222221</c:v>
                </c:pt>
                <c:pt idx="4">
                  <c:v>0</c:v>
                </c:pt>
                <c:pt idx="5">
                  <c:v>0.1111111111111111</c:v>
                </c:pt>
                <c:pt idx="6">
                  <c:v>0.1111111111111111</c:v>
                </c:pt>
                <c:pt idx="7">
                  <c:v>0.44444444444444442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</c:legend>
    <c:plotVisOnly val="1"/>
    <c:dispBlanksAs val="zero"/>
  </c:chart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1"/>
  <c:chart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'Incident MONTHLY Stats 2010'!$D$121:$D$131</c:f>
              <c:strCache>
                <c:ptCount val="11"/>
                <c:pt idx="0">
                  <c:v>Denial of service</c:v>
                </c:pt>
                <c:pt idx="1">
                  <c:v>Compromised Information</c:v>
                </c:pt>
                <c:pt idx="2">
                  <c:v>Compromised Asset</c:v>
                </c:pt>
                <c:pt idx="3">
                  <c:v>Compromised Credit Card</c:v>
                </c:pt>
                <c:pt idx="4">
                  <c:v>Unlawful Activity</c:v>
                </c:pt>
                <c:pt idx="5">
                  <c:v>Internal Hacking</c:v>
                </c:pt>
                <c:pt idx="6">
                  <c:v>External Hacking</c:v>
                </c:pt>
                <c:pt idx="7">
                  <c:v>Malware</c:v>
                </c:pt>
                <c:pt idx="8">
                  <c:v>Email</c:v>
                </c:pt>
                <c:pt idx="9">
                  <c:v>Consulting</c:v>
                </c:pt>
                <c:pt idx="10">
                  <c:v>Policy Violations</c:v>
                </c:pt>
              </c:strCache>
            </c:strRef>
          </c:cat>
          <c:val>
            <c:numRef>
              <c:f>'Incident MONTHLY Stats 2010'!$G$121:$G$131</c:f>
              <c:numCache>
                <c:formatCode>0.00%</c:formatCode>
                <c:ptCount val="11"/>
                <c:pt idx="0">
                  <c:v>0.5714285714285714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0.14285714285714285</c:v>
                </c:pt>
                <c:pt idx="6">
                  <c:v>0.14285714285714285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0.14285714285714285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</c:legend>
    <c:plotVisOnly val="1"/>
    <c:dispBlanksAs val="zero"/>
  </c:chart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1"/>
  <c:chart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'Incident MONTHLY Stats 2010'!$D$105:$D$115</c:f>
              <c:strCache>
                <c:ptCount val="11"/>
                <c:pt idx="0">
                  <c:v>Denial of service</c:v>
                </c:pt>
                <c:pt idx="1">
                  <c:v>Compromised Information</c:v>
                </c:pt>
                <c:pt idx="2">
                  <c:v>Compromised Asset</c:v>
                </c:pt>
                <c:pt idx="3">
                  <c:v>Compromised Credit Card</c:v>
                </c:pt>
                <c:pt idx="4">
                  <c:v>Unlawful Activity</c:v>
                </c:pt>
                <c:pt idx="5">
                  <c:v>Internal Hacking</c:v>
                </c:pt>
                <c:pt idx="6">
                  <c:v>External Hacking</c:v>
                </c:pt>
                <c:pt idx="7">
                  <c:v>Malware</c:v>
                </c:pt>
                <c:pt idx="8">
                  <c:v>Email</c:v>
                </c:pt>
                <c:pt idx="9">
                  <c:v>Consulting</c:v>
                </c:pt>
                <c:pt idx="10">
                  <c:v>Policy Violations</c:v>
                </c:pt>
              </c:strCache>
            </c:strRef>
          </c:cat>
          <c:val>
            <c:numRef>
              <c:f>'Incident MONTHLY Stats 2010'!$G$105:$G$115</c:f>
              <c:numCache>
                <c:formatCode>0.00%</c:formatCode>
                <c:ptCount val="11"/>
                <c:pt idx="0">
                  <c:v>0.5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</c:legend>
    <c:plotVisOnly val="1"/>
    <c:dispBlanksAs val="zero"/>
  </c:chart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1"/>
  <c:chart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'Incident MONTHLY Stats 2010'!$D$89:$D$99</c:f>
              <c:strCache>
                <c:ptCount val="11"/>
                <c:pt idx="0">
                  <c:v>Denial of service</c:v>
                </c:pt>
                <c:pt idx="1">
                  <c:v>Compromised Information</c:v>
                </c:pt>
                <c:pt idx="2">
                  <c:v>Compromised Asset</c:v>
                </c:pt>
                <c:pt idx="3">
                  <c:v>Compromised Credit Card</c:v>
                </c:pt>
                <c:pt idx="4">
                  <c:v>Unlawful Activity</c:v>
                </c:pt>
                <c:pt idx="5">
                  <c:v>Internal Hacking</c:v>
                </c:pt>
                <c:pt idx="6">
                  <c:v>External Hacking</c:v>
                </c:pt>
                <c:pt idx="7">
                  <c:v>Malware</c:v>
                </c:pt>
                <c:pt idx="8">
                  <c:v>Email</c:v>
                </c:pt>
                <c:pt idx="9">
                  <c:v>Consulting</c:v>
                </c:pt>
                <c:pt idx="10">
                  <c:v>Policy Violations</c:v>
                </c:pt>
              </c:strCache>
            </c:strRef>
          </c:cat>
          <c:val>
            <c:numRef>
              <c:f>'Incident MONTHLY Stats 2010'!$G$89:$G$99</c:f>
              <c:numCache>
                <c:formatCode>0.00%</c:formatCode>
                <c:ptCount val="11"/>
                <c:pt idx="0">
                  <c:v>0.33333333333333337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0.66666666666666674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</c:legend>
    <c:plotVisOnly val="1"/>
    <c:dispBlanksAs val="zero"/>
  </c:chart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1"/>
  <c:chart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'Incident MONTHLY Stats 2010'!$D$73:$D$83</c:f>
              <c:strCache>
                <c:ptCount val="11"/>
                <c:pt idx="0">
                  <c:v>Denial of service</c:v>
                </c:pt>
                <c:pt idx="1">
                  <c:v>Compromised Information</c:v>
                </c:pt>
                <c:pt idx="2">
                  <c:v>Compromised Asset</c:v>
                </c:pt>
                <c:pt idx="3">
                  <c:v>Compromised Credit Card</c:v>
                </c:pt>
                <c:pt idx="4">
                  <c:v>Unlawful Activity</c:v>
                </c:pt>
                <c:pt idx="5">
                  <c:v>Internal Hacking</c:v>
                </c:pt>
                <c:pt idx="6">
                  <c:v>External Hacking</c:v>
                </c:pt>
                <c:pt idx="7">
                  <c:v>Malware</c:v>
                </c:pt>
                <c:pt idx="8">
                  <c:v>Email</c:v>
                </c:pt>
                <c:pt idx="9">
                  <c:v>Consulting</c:v>
                </c:pt>
                <c:pt idx="10">
                  <c:v>Policy Violations</c:v>
                </c:pt>
              </c:strCache>
            </c:strRef>
          </c:cat>
          <c:val>
            <c:numRef>
              <c:f>'Incident MONTHLY Stats 2010'!$G$73:$G$83</c:f>
              <c:numCache>
                <c:formatCode>0.00%</c:formatCode>
                <c:ptCount val="11"/>
                <c:pt idx="0">
                  <c:v>0.5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</c:legend>
    <c:plotVisOnly val="1"/>
    <c:dispBlanksAs val="zero"/>
  </c:chart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1"/>
  <c:chart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'Incident MONTHLY Stats 2010'!$D$57:$D$67</c:f>
              <c:strCache>
                <c:ptCount val="11"/>
                <c:pt idx="0">
                  <c:v>Denial of service</c:v>
                </c:pt>
                <c:pt idx="1">
                  <c:v>Compromised Information</c:v>
                </c:pt>
                <c:pt idx="2">
                  <c:v>Compromised Asset</c:v>
                </c:pt>
                <c:pt idx="3">
                  <c:v>Compromised Credit Card</c:v>
                </c:pt>
                <c:pt idx="4">
                  <c:v>Unlawful Activity</c:v>
                </c:pt>
                <c:pt idx="5">
                  <c:v>Internal Hacking</c:v>
                </c:pt>
                <c:pt idx="6">
                  <c:v>External Hacking</c:v>
                </c:pt>
                <c:pt idx="7">
                  <c:v>Malware</c:v>
                </c:pt>
                <c:pt idx="8">
                  <c:v>Email</c:v>
                </c:pt>
                <c:pt idx="9">
                  <c:v>Consulting</c:v>
                </c:pt>
                <c:pt idx="10">
                  <c:v>Policy Violations</c:v>
                </c:pt>
              </c:strCache>
            </c:strRef>
          </c:cat>
          <c:val>
            <c:numRef>
              <c:f>'Incident MONTHLY Stats 2010'!$G$57:$G$67</c:f>
              <c:numCache>
                <c:formatCode>0.00%</c:formatCode>
                <c:ptCount val="11"/>
                <c:pt idx="0">
                  <c:v>0.33333333333333337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0.66666666666666674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</c:legend>
    <c:plotVisOnly val="1"/>
    <c:dispBlanksAs val="zero"/>
  </c:chart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1"/>
  <c:chart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'Incident MONTHLY Stats 2010'!$D$41:$D$51</c:f>
              <c:strCache>
                <c:ptCount val="11"/>
                <c:pt idx="0">
                  <c:v>Denial of service</c:v>
                </c:pt>
                <c:pt idx="1">
                  <c:v>Compromised Information</c:v>
                </c:pt>
                <c:pt idx="2">
                  <c:v>Compromised Asset</c:v>
                </c:pt>
                <c:pt idx="3">
                  <c:v>Compromised Credit Card</c:v>
                </c:pt>
                <c:pt idx="4">
                  <c:v>Unlawful Activity</c:v>
                </c:pt>
                <c:pt idx="5">
                  <c:v>Internal Hacking</c:v>
                </c:pt>
                <c:pt idx="6">
                  <c:v>External Hacking</c:v>
                </c:pt>
                <c:pt idx="7">
                  <c:v>Malware</c:v>
                </c:pt>
                <c:pt idx="8">
                  <c:v>Email</c:v>
                </c:pt>
                <c:pt idx="9">
                  <c:v>Consulting</c:v>
                </c:pt>
                <c:pt idx="10">
                  <c:v>Policy Violations</c:v>
                </c:pt>
              </c:strCache>
            </c:strRef>
          </c:cat>
          <c:val>
            <c:numRef>
              <c:f>'Incident MONTHLY Stats 2010'!$G$41:$G$51</c:f>
              <c:numCache>
                <c:formatCode>0.00%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</c:legend>
    <c:plotVisOnly val="1"/>
    <c:dispBlanksAs val="zero"/>
  </c:chart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1"/>
  <c:chart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'Incident MONTHLY Stats 2010'!$D$25:$D$35</c:f>
              <c:strCache>
                <c:ptCount val="11"/>
                <c:pt idx="0">
                  <c:v>Denial of service</c:v>
                </c:pt>
                <c:pt idx="1">
                  <c:v>Compromised Information</c:v>
                </c:pt>
                <c:pt idx="2">
                  <c:v>Compromised Asset</c:v>
                </c:pt>
                <c:pt idx="3">
                  <c:v>Compromised Credit Card</c:v>
                </c:pt>
                <c:pt idx="4">
                  <c:v>Unlawful Activity</c:v>
                </c:pt>
                <c:pt idx="5">
                  <c:v>Internal Hacking</c:v>
                </c:pt>
                <c:pt idx="6">
                  <c:v>External Hacking</c:v>
                </c:pt>
                <c:pt idx="7">
                  <c:v>Malware</c:v>
                </c:pt>
                <c:pt idx="8">
                  <c:v>Email</c:v>
                </c:pt>
                <c:pt idx="9">
                  <c:v>Consulting</c:v>
                </c:pt>
                <c:pt idx="10">
                  <c:v>Policy Violations</c:v>
                </c:pt>
              </c:strCache>
            </c:strRef>
          </c:cat>
          <c:val>
            <c:numRef>
              <c:f>'Incident MONTHLY Stats 2010'!$G$25:$G$35</c:f>
              <c:numCache>
                <c:formatCode>0.00%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</c:legend>
    <c:plotVisOnly val="1"/>
    <c:dispBlanksAs val="zero"/>
  </c:chart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1"/>
  <c:chart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'Incident MONTHLY Stats 2010'!$D$9:$D$19</c:f>
              <c:strCache>
                <c:ptCount val="11"/>
                <c:pt idx="0">
                  <c:v>Denial of service</c:v>
                </c:pt>
                <c:pt idx="1">
                  <c:v>Compromised Information</c:v>
                </c:pt>
                <c:pt idx="2">
                  <c:v>Compromised Asset</c:v>
                </c:pt>
                <c:pt idx="3">
                  <c:v>Compromised Credit Card</c:v>
                </c:pt>
                <c:pt idx="4">
                  <c:v>Unlawful Activity</c:v>
                </c:pt>
                <c:pt idx="5">
                  <c:v>Internal Hacking</c:v>
                </c:pt>
                <c:pt idx="6">
                  <c:v>External Hacking</c:v>
                </c:pt>
                <c:pt idx="7">
                  <c:v>Malware</c:v>
                </c:pt>
                <c:pt idx="8">
                  <c:v>Email</c:v>
                </c:pt>
                <c:pt idx="9">
                  <c:v>Consulting</c:v>
                </c:pt>
                <c:pt idx="10">
                  <c:v>Policy Violations</c:v>
                </c:pt>
              </c:strCache>
            </c:strRef>
          </c:cat>
          <c:val>
            <c:numRef>
              <c:f>'Incident MONTHLY Stats 2010'!$G$9:$G$19</c:f>
              <c:numCache>
                <c:formatCode>0.00%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</c:legend>
    <c:plotVisOnly val="1"/>
    <c:dispBlanksAs val="zero"/>
  </c:chart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142874</xdr:colOff>
      <xdr:row>2</xdr:row>
      <xdr:rowOff>152400</xdr:rowOff>
    </xdr:from>
    <xdr:to>
      <xdr:col>19</xdr:col>
      <xdr:colOff>419099</xdr:colOff>
      <xdr:row>5</xdr:row>
      <xdr:rowOff>161925</xdr:rowOff>
    </xdr:to>
    <xdr:sp macro="" textlink="">
      <xdr:nvSpPr>
        <xdr:cNvPr id="2" name="Rounded Rectangle 1"/>
        <xdr:cNvSpPr/>
      </xdr:nvSpPr>
      <xdr:spPr>
        <a:xfrm>
          <a:off x="752474" y="533400"/>
          <a:ext cx="8162925" cy="58102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2000" i="1" strike="noStrike" baseline="0">
              <a:solidFill>
                <a:schemeClr val="accent5">
                  <a:lumMod val="20000"/>
                  <a:lumOff val="80000"/>
                </a:schemeClr>
              </a:solidFill>
              <a:latin typeface="Algerian" pitchFamily="82" charset="0"/>
            </a:rPr>
            <a:t>Incident Response Monthly Stats</a:t>
          </a:r>
        </a:p>
      </xdr:txBody>
    </xdr:sp>
    <xdr:clientData/>
  </xdr:twoCellAnchor>
  <xdr:twoCellAnchor>
    <xdr:from>
      <xdr:col>8</xdr:col>
      <xdr:colOff>0</xdr:colOff>
      <xdr:row>200</xdr:row>
      <xdr:rowOff>0</xdr:rowOff>
    </xdr:from>
    <xdr:to>
      <xdr:col>15</xdr:col>
      <xdr:colOff>0</xdr:colOff>
      <xdr:row>212</xdr:row>
      <xdr:rowOff>0</xdr:rowOff>
    </xdr:to>
    <xdr:graphicFrame macro="">
      <xdr:nvGraphicFramePr>
        <xdr:cNvPr id="375099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184</xdr:row>
      <xdr:rowOff>0</xdr:rowOff>
    </xdr:from>
    <xdr:to>
      <xdr:col>15</xdr:col>
      <xdr:colOff>0</xdr:colOff>
      <xdr:row>196</xdr:row>
      <xdr:rowOff>0</xdr:rowOff>
    </xdr:to>
    <xdr:graphicFrame macro="">
      <xdr:nvGraphicFramePr>
        <xdr:cNvPr id="3750998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561975</xdr:colOff>
      <xdr:row>168</xdr:row>
      <xdr:rowOff>9525</xdr:rowOff>
    </xdr:from>
    <xdr:to>
      <xdr:col>14</xdr:col>
      <xdr:colOff>561975</xdr:colOff>
      <xdr:row>180</xdr:row>
      <xdr:rowOff>9525</xdr:rowOff>
    </xdr:to>
    <xdr:graphicFrame macro="">
      <xdr:nvGraphicFramePr>
        <xdr:cNvPr id="3750999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152</xdr:row>
      <xdr:rowOff>0</xdr:rowOff>
    </xdr:from>
    <xdr:to>
      <xdr:col>15</xdr:col>
      <xdr:colOff>0</xdr:colOff>
      <xdr:row>164</xdr:row>
      <xdr:rowOff>0</xdr:rowOff>
    </xdr:to>
    <xdr:graphicFrame macro="">
      <xdr:nvGraphicFramePr>
        <xdr:cNvPr id="375100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0</xdr:colOff>
      <xdr:row>136</xdr:row>
      <xdr:rowOff>0</xdr:rowOff>
    </xdr:from>
    <xdr:to>
      <xdr:col>15</xdr:col>
      <xdr:colOff>0</xdr:colOff>
      <xdr:row>148</xdr:row>
      <xdr:rowOff>0</xdr:rowOff>
    </xdr:to>
    <xdr:graphicFrame macro="">
      <xdr:nvGraphicFramePr>
        <xdr:cNvPr id="3751001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120</xdr:row>
      <xdr:rowOff>0</xdr:rowOff>
    </xdr:from>
    <xdr:to>
      <xdr:col>15</xdr:col>
      <xdr:colOff>0</xdr:colOff>
      <xdr:row>132</xdr:row>
      <xdr:rowOff>0</xdr:rowOff>
    </xdr:to>
    <xdr:graphicFrame macro="">
      <xdr:nvGraphicFramePr>
        <xdr:cNvPr id="3751002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104</xdr:row>
      <xdr:rowOff>0</xdr:rowOff>
    </xdr:from>
    <xdr:to>
      <xdr:col>15</xdr:col>
      <xdr:colOff>0</xdr:colOff>
      <xdr:row>116</xdr:row>
      <xdr:rowOff>0</xdr:rowOff>
    </xdr:to>
    <xdr:graphicFrame macro="">
      <xdr:nvGraphicFramePr>
        <xdr:cNvPr id="3751003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88</xdr:row>
      <xdr:rowOff>0</xdr:rowOff>
    </xdr:from>
    <xdr:to>
      <xdr:col>15</xdr:col>
      <xdr:colOff>0</xdr:colOff>
      <xdr:row>100</xdr:row>
      <xdr:rowOff>0</xdr:rowOff>
    </xdr:to>
    <xdr:graphicFrame macro="">
      <xdr:nvGraphicFramePr>
        <xdr:cNvPr id="3751004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</xdr:col>
      <xdr:colOff>0</xdr:colOff>
      <xdr:row>72</xdr:row>
      <xdr:rowOff>0</xdr:rowOff>
    </xdr:from>
    <xdr:to>
      <xdr:col>15</xdr:col>
      <xdr:colOff>0</xdr:colOff>
      <xdr:row>84</xdr:row>
      <xdr:rowOff>0</xdr:rowOff>
    </xdr:to>
    <xdr:graphicFrame macro="">
      <xdr:nvGraphicFramePr>
        <xdr:cNvPr id="3751005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0</xdr:colOff>
      <xdr:row>56</xdr:row>
      <xdr:rowOff>0</xdr:rowOff>
    </xdr:from>
    <xdr:to>
      <xdr:col>15</xdr:col>
      <xdr:colOff>0</xdr:colOff>
      <xdr:row>68</xdr:row>
      <xdr:rowOff>0</xdr:rowOff>
    </xdr:to>
    <xdr:graphicFrame macro="">
      <xdr:nvGraphicFramePr>
        <xdr:cNvPr id="3751006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8</xdr:col>
      <xdr:colOff>0</xdr:colOff>
      <xdr:row>40</xdr:row>
      <xdr:rowOff>0</xdr:rowOff>
    </xdr:from>
    <xdr:to>
      <xdr:col>15</xdr:col>
      <xdr:colOff>0</xdr:colOff>
      <xdr:row>52</xdr:row>
      <xdr:rowOff>0</xdr:rowOff>
    </xdr:to>
    <xdr:graphicFrame macro="">
      <xdr:nvGraphicFramePr>
        <xdr:cNvPr id="3751007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8</xdr:col>
      <xdr:colOff>0</xdr:colOff>
      <xdr:row>24</xdr:row>
      <xdr:rowOff>0</xdr:rowOff>
    </xdr:from>
    <xdr:to>
      <xdr:col>15</xdr:col>
      <xdr:colOff>0</xdr:colOff>
      <xdr:row>36</xdr:row>
      <xdr:rowOff>0</xdr:rowOff>
    </xdr:to>
    <xdr:graphicFrame macro="">
      <xdr:nvGraphicFramePr>
        <xdr:cNvPr id="3751008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8</xdr:col>
      <xdr:colOff>0</xdr:colOff>
      <xdr:row>8</xdr:row>
      <xdr:rowOff>0</xdr:rowOff>
    </xdr:from>
    <xdr:to>
      <xdr:col>15</xdr:col>
      <xdr:colOff>0</xdr:colOff>
      <xdr:row>20</xdr:row>
      <xdr:rowOff>0</xdr:rowOff>
    </xdr:to>
    <xdr:graphicFrame macro="">
      <xdr:nvGraphicFramePr>
        <xdr:cNvPr id="3751009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3" name="Registre" displayName="Registre" ref="E1:H11" totalsRowShown="0" tableBorderDxfId="60">
  <autoFilter ref="E1:H11"/>
  <tableColumns count="4">
    <tableColumn id="1" name="N°" dataDxfId="59"/>
    <tableColumn id="2" name="Date" dataDxfId="58"/>
    <tableColumn id="3" name="Personne en charge" dataDxfId="57"/>
    <tableColumn id="14" name="Tâche" dataDxfId="56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2" name="Incident_Count" displayName="Incident_Count" ref="M14:Y19" totalsRowCount="1" headerRowDxfId="55" dataDxfId="54">
  <autoFilter ref="M14:Y18"/>
  <tableColumns count="13">
    <tableColumn id="1" name="Incident count by Type" totalsRowLabel="Total" dataDxfId="53" totalsRowDxfId="12"/>
    <tableColumn id="2" name="January" totalsRowFunction="sum" dataDxfId="13" totalsRowDxfId="11">
      <calculatedColumnFormula>SUMPRODUCT((($H$3:$H$11)=$M15)*(MONTH($F$3:$F$11)=N$13))</calculatedColumnFormula>
    </tableColumn>
    <tableColumn id="3" name="February" totalsRowFunction="sum" dataDxfId="52" totalsRowDxfId="10">
      <calculatedColumnFormula>SUMPRODUCT((($H$3:$H$11)=$M15)*(MONTH($F$3:$F$11)=O$13))</calculatedColumnFormula>
    </tableColumn>
    <tableColumn id="4" name="March" totalsRowFunction="sum" dataDxfId="51" totalsRowDxfId="9">
      <calculatedColumnFormula>SUMPRODUCT((($H$3:$H$11)=$M15)*(MONTH($F$3:$F$11)=P$13))</calculatedColumnFormula>
    </tableColumn>
    <tableColumn id="5" name="April" totalsRowFunction="sum" dataDxfId="50" totalsRowDxfId="8">
      <calculatedColumnFormula>SUMPRODUCT((($H$3:$H$11)=$M15)*(MONTH($F$3:$F$11)=Q$13))</calculatedColumnFormula>
    </tableColumn>
    <tableColumn id="6" name="May" totalsRowFunction="sum" dataDxfId="49" totalsRowDxfId="7">
      <calculatedColumnFormula>SUMPRODUCT((($H$3:$H$11)=$M15)*(MONTH($F$3:$F$11)=R$13))</calculatedColumnFormula>
    </tableColumn>
    <tableColumn id="7" name="June" totalsRowFunction="sum" dataDxfId="48" totalsRowDxfId="6">
      <calculatedColumnFormula>SUMPRODUCT((($H$3:$H$11)=$M15)*(MONTH($F$3:$F$11)=S$13))</calculatedColumnFormula>
    </tableColumn>
    <tableColumn id="8" name="July" totalsRowFunction="sum" dataDxfId="47" totalsRowDxfId="5">
      <calculatedColumnFormula>SUMPRODUCT((($H$3:$H$11)=$M15)*(MONTH($F$3:$F$11)=T$13))</calculatedColumnFormula>
    </tableColumn>
    <tableColumn id="9" name="August" totalsRowFunction="sum" dataDxfId="46" totalsRowDxfId="4">
      <calculatedColumnFormula>SUMPRODUCT((($H$3:$H$11)=$M15)*(MONTH($F$3:$F$11)=U$13))</calculatedColumnFormula>
    </tableColumn>
    <tableColumn id="10" name="September" totalsRowFunction="sum" dataDxfId="45" totalsRowDxfId="3">
      <calculatedColumnFormula>SUMPRODUCT((($H$3:$H$11)=$M15)*(MONTH($F$3:$F$11)=V$13))</calculatedColumnFormula>
    </tableColumn>
    <tableColumn id="11" name="October" totalsRowFunction="sum" dataDxfId="44" totalsRowDxfId="2">
      <calculatedColumnFormula>SUMPRODUCT((($H$3:$H$11)=$M15)*(MONTH($F$3:$F$11)=W$13))</calculatedColumnFormula>
    </tableColumn>
    <tableColumn id="12" name="November" totalsRowFunction="sum" dataDxfId="43" totalsRowDxfId="1">
      <calculatedColumnFormula>SUMPRODUCT((($H$3:$H$11)=$M15)*(MONTH($F$3:$F$11)=X$13))</calculatedColumnFormula>
    </tableColumn>
    <tableColumn id="13" name="December" totalsRowFunction="sum" dataDxfId="42" totalsRowDxfId="0">
      <calculatedColumnFormula>SUMPRODUCT((($H$3:$H$11)=$M15)*(MONTH($F$3:$F$11)=Y$13))</calculatedColumnFormula>
    </tableColumn>
  </tableColumns>
  <tableStyleInfo name="TableStyleMedium27" showFirstColumn="0" showLastColumn="0" showRowStripes="1" showColumnStripes="0"/>
</table>
</file>

<file path=xl/tables/table3.xml><?xml version="1.0" encoding="utf-8"?>
<table xmlns="http://schemas.openxmlformats.org/spreadsheetml/2006/main" id="1" name="Incident_Count2" displayName="Incident_Count2" ref="M22:Y27" totalsRowCount="1" headerRowDxfId="41" dataDxfId="40">
  <autoFilter ref="M22:Y26"/>
  <tableColumns count="13">
    <tableColumn id="1" name="Incident count by Type" totalsRowLabel="Total" dataDxfId="39" totalsRowDxfId="38"/>
    <tableColumn id="2" name="January" totalsRowFunction="sum" dataDxfId="37" totalsRowDxfId="36"/>
    <tableColumn id="3" name="February" totalsRowFunction="sum" dataDxfId="35" totalsRowDxfId="34"/>
    <tableColumn id="4" name="March" totalsRowFunction="sum" dataDxfId="33" totalsRowDxfId="32"/>
    <tableColumn id="5" name="April" totalsRowFunction="sum" dataDxfId="31" totalsRowDxfId="30"/>
    <tableColumn id="6" name="May" totalsRowFunction="sum" dataDxfId="29" totalsRowDxfId="28"/>
    <tableColumn id="7" name="June" totalsRowFunction="sum" dataDxfId="27" totalsRowDxfId="26"/>
    <tableColumn id="8" name="July" totalsRowFunction="sum" dataDxfId="25" totalsRowDxfId="24"/>
    <tableColumn id="9" name="August" totalsRowFunction="sum" dataDxfId="23" totalsRowDxfId="22"/>
    <tableColumn id="10" name="September" totalsRowFunction="sum" dataDxfId="21" totalsRowDxfId="20"/>
    <tableColumn id="11" name="October" totalsRowFunction="sum" dataDxfId="19" totalsRowDxfId="18"/>
    <tableColumn id="12" name="November" totalsRowFunction="sum" dataDxfId="17" totalsRowDxfId="16"/>
    <tableColumn id="13" name="December" totalsRowFunction="sum" dataDxfId="15" totalsRowDxfId="14"/>
  </tableColumns>
  <tableStyleInfo name="TableStyleMedium2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7"/>
  <sheetViews>
    <sheetView tabSelected="1" zoomScale="85" zoomScaleNormal="85" workbookViewId="0">
      <pane xSplit="5" ySplit="1" topLeftCell="M3" activePane="bottomRight" state="frozen"/>
      <selection pane="topRight" activeCell="F1" sqref="F1"/>
      <selection pane="bottomLeft" activeCell="A2" sqref="A2"/>
      <selection pane="bottomRight" activeCell="N15" sqref="N15"/>
    </sheetView>
  </sheetViews>
  <sheetFormatPr baseColWidth="10" defaultColWidth="9.140625" defaultRowHeight="15"/>
  <cols>
    <col min="1" max="1" width="13" style="1" bestFit="1" customWidth="1"/>
    <col min="2" max="4" width="9.140625" style="1"/>
    <col min="5" max="6" width="12.85546875" style="3" customWidth="1"/>
    <col min="7" max="7" width="49.7109375" style="3" bestFit="1" customWidth="1"/>
    <col min="8" max="8" width="25.7109375" style="3" bestFit="1" customWidth="1"/>
    <col min="9" max="9" width="2.42578125" style="36" customWidth="1"/>
    <col min="10" max="10" width="9.140625" style="1" customWidth="1"/>
    <col min="11" max="11" width="9.42578125" style="1" customWidth="1"/>
    <col min="12" max="12" width="9.140625" style="1"/>
    <col min="13" max="13" width="25.7109375" style="1" bestFit="1" customWidth="1"/>
    <col min="14" max="14" width="10.28515625" style="1" bestFit="1" customWidth="1"/>
    <col min="15" max="15" width="11.28515625" style="1" bestFit="1" customWidth="1"/>
    <col min="16" max="16" width="9.140625" style="1"/>
    <col min="17" max="17" width="7.7109375" style="1" bestFit="1" customWidth="1"/>
    <col min="18" max="16384" width="9.140625" style="1"/>
  </cols>
  <sheetData>
    <row r="1" spans="1:25">
      <c r="E1" s="37" t="s">
        <v>0</v>
      </c>
      <c r="F1" s="2" t="s">
        <v>1</v>
      </c>
      <c r="G1" s="37" t="s">
        <v>52</v>
      </c>
      <c r="H1" s="37" t="s">
        <v>46</v>
      </c>
    </row>
    <row r="2" spans="1:25">
      <c r="A2" s="4"/>
      <c r="B2" s="5"/>
      <c r="C2" s="36"/>
      <c r="D2" s="36"/>
      <c r="E2" s="45" t="s">
        <v>2</v>
      </c>
      <c r="F2" s="32">
        <v>39847</v>
      </c>
      <c r="G2" s="33" t="s">
        <v>11</v>
      </c>
      <c r="H2" s="39" t="s">
        <v>47</v>
      </c>
    </row>
    <row r="3" spans="1:25">
      <c r="A3" s="4"/>
      <c r="B3" s="5"/>
      <c r="C3" s="8"/>
      <c r="D3" s="8"/>
      <c r="E3" s="45" t="s">
        <v>3</v>
      </c>
      <c r="F3" s="34">
        <v>40290</v>
      </c>
      <c r="G3" s="9" t="s">
        <v>12</v>
      </c>
      <c r="H3" s="38" t="s">
        <v>50</v>
      </c>
    </row>
    <row r="4" spans="1:25" ht="15" customHeight="1">
      <c r="A4" s="6"/>
      <c r="B4" s="7"/>
      <c r="C4" s="42"/>
      <c r="D4" s="42"/>
      <c r="E4" s="45" t="s">
        <v>4</v>
      </c>
      <c r="F4" s="34">
        <v>40290</v>
      </c>
      <c r="G4" s="9" t="s">
        <v>13</v>
      </c>
      <c r="H4" s="38" t="s">
        <v>48</v>
      </c>
    </row>
    <row r="5" spans="1:25">
      <c r="A5" s="46"/>
      <c r="B5" s="46"/>
      <c r="C5" s="46"/>
      <c r="D5" s="46"/>
      <c r="E5" s="45" t="s">
        <v>5</v>
      </c>
      <c r="F5" s="34">
        <v>40320</v>
      </c>
      <c r="G5" s="9" t="s">
        <v>14</v>
      </c>
      <c r="H5" s="38" t="s">
        <v>49</v>
      </c>
    </row>
    <row r="6" spans="1:25">
      <c r="A6" s="46"/>
      <c r="B6" s="46"/>
      <c r="C6" s="46"/>
      <c r="D6" s="46"/>
      <c r="E6" s="45" t="s">
        <v>6</v>
      </c>
      <c r="F6" s="34">
        <v>40320</v>
      </c>
      <c r="G6" s="9" t="s">
        <v>15</v>
      </c>
      <c r="H6" s="38" t="s">
        <v>47</v>
      </c>
    </row>
    <row r="7" spans="1:25">
      <c r="A7" s="46"/>
      <c r="B7" s="46"/>
      <c r="C7" s="46"/>
      <c r="D7" s="46"/>
      <c r="E7" s="45" t="s">
        <v>7</v>
      </c>
      <c r="F7" s="34">
        <v>40313</v>
      </c>
      <c r="G7" s="9" t="s">
        <v>43</v>
      </c>
      <c r="H7" s="38" t="s">
        <v>50</v>
      </c>
    </row>
    <row r="8" spans="1:25">
      <c r="A8" s="41"/>
      <c r="B8" s="41"/>
      <c r="C8" s="41"/>
      <c r="D8" s="41"/>
      <c r="E8" s="45" t="s">
        <v>53</v>
      </c>
      <c r="F8" s="34">
        <v>40355</v>
      </c>
      <c r="G8" s="35" t="s">
        <v>16</v>
      </c>
      <c r="H8" s="38" t="s">
        <v>48</v>
      </c>
    </row>
    <row r="9" spans="1:25">
      <c r="E9" s="45" t="s">
        <v>8</v>
      </c>
      <c r="F9" s="34">
        <v>40544</v>
      </c>
      <c r="G9" s="9" t="s">
        <v>17</v>
      </c>
      <c r="H9" s="38" t="s">
        <v>49</v>
      </c>
    </row>
    <row r="10" spans="1:25">
      <c r="E10" s="45" t="s">
        <v>9</v>
      </c>
      <c r="F10" s="34">
        <v>40655</v>
      </c>
      <c r="G10" s="9" t="s">
        <v>17</v>
      </c>
      <c r="H10" s="38" t="s">
        <v>47</v>
      </c>
    </row>
    <row r="11" spans="1:25">
      <c r="E11" s="45" t="s">
        <v>10</v>
      </c>
      <c r="F11" s="34">
        <v>40655</v>
      </c>
      <c r="G11" s="9" t="s">
        <v>18</v>
      </c>
      <c r="H11" s="38" t="s">
        <v>50</v>
      </c>
    </row>
    <row r="13" spans="1:25">
      <c r="M13" s="36" t="s">
        <v>58</v>
      </c>
      <c r="N13" s="1">
        <v>1</v>
      </c>
      <c r="O13" s="1">
        <v>2</v>
      </c>
      <c r="P13" s="1">
        <v>3</v>
      </c>
      <c r="Q13" s="1">
        <v>4</v>
      </c>
      <c r="R13" s="1">
        <v>5</v>
      </c>
      <c r="S13" s="1">
        <v>6</v>
      </c>
      <c r="T13" s="1">
        <v>7</v>
      </c>
      <c r="U13" s="1">
        <v>8</v>
      </c>
      <c r="V13" s="1">
        <v>9</v>
      </c>
      <c r="W13" s="1">
        <v>10</v>
      </c>
      <c r="X13" s="1">
        <v>11</v>
      </c>
      <c r="Y13" s="1">
        <v>12</v>
      </c>
    </row>
    <row r="14" spans="1:25">
      <c r="M14" s="40" t="s">
        <v>44</v>
      </c>
      <c r="N14" s="40" t="s">
        <v>45</v>
      </c>
      <c r="O14" s="40" t="s">
        <v>20</v>
      </c>
      <c r="P14" s="40" t="s">
        <v>21</v>
      </c>
      <c r="Q14" s="40" t="s">
        <v>22</v>
      </c>
      <c r="R14" s="40" t="s">
        <v>23</v>
      </c>
      <c r="S14" s="40" t="s">
        <v>24</v>
      </c>
      <c r="T14" s="40" t="s">
        <v>25</v>
      </c>
      <c r="U14" s="40" t="s">
        <v>26</v>
      </c>
      <c r="V14" s="40" t="s">
        <v>27</v>
      </c>
      <c r="W14" s="40" t="s">
        <v>28</v>
      </c>
      <c r="X14" s="40" t="s">
        <v>29</v>
      </c>
      <c r="Y14" s="40" t="s">
        <v>30</v>
      </c>
    </row>
    <row r="15" spans="1:25">
      <c r="L15" s="48"/>
      <c r="M15" s="40" t="s">
        <v>47</v>
      </c>
      <c r="N15" s="43">
        <f t="shared" ref="N15:Y18" si="0">SUMPRODUCT((($H$3:$H$11)=$M15)*(MONTH($F$3:$F$11)=N$13))</f>
        <v>0</v>
      </c>
      <c r="O15" s="43">
        <f t="shared" si="0"/>
        <v>0</v>
      </c>
      <c r="P15" s="43">
        <f t="shared" si="0"/>
        <v>0</v>
      </c>
      <c r="Q15" s="43">
        <f t="shared" si="0"/>
        <v>1</v>
      </c>
      <c r="R15" s="43">
        <f t="shared" si="0"/>
        <v>1</v>
      </c>
      <c r="S15" s="43">
        <f t="shared" si="0"/>
        <v>0</v>
      </c>
      <c r="T15" s="43">
        <f t="shared" si="0"/>
        <v>0</v>
      </c>
      <c r="U15" s="43">
        <f t="shared" si="0"/>
        <v>0</v>
      </c>
      <c r="V15" s="43">
        <f t="shared" si="0"/>
        <v>0</v>
      </c>
      <c r="W15" s="43">
        <f t="shared" si="0"/>
        <v>0</v>
      </c>
      <c r="X15" s="43">
        <f t="shared" si="0"/>
        <v>0</v>
      </c>
      <c r="Y15" s="43">
        <f t="shared" si="0"/>
        <v>0</v>
      </c>
    </row>
    <row r="16" spans="1:25">
      <c r="L16" s="48"/>
      <c r="M16" s="40" t="s">
        <v>48</v>
      </c>
      <c r="N16" s="43">
        <f t="shared" si="0"/>
        <v>0</v>
      </c>
      <c r="O16" s="43">
        <f t="shared" si="0"/>
        <v>0</v>
      </c>
      <c r="P16" s="43">
        <f t="shared" si="0"/>
        <v>0</v>
      </c>
      <c r="Q16" s="43">
        <f t="shared" si="0"/>
        <v>1</v>
      </c>
      <c r="R16" s="43">
        <f t="shared" si="0"/>
        <v>0</v>
      </c>
      <c r="S16" s="43">
        <f t="shared" si="0"/>
        <v>1</v>
      </c>
      <c r="T16" s="43">
        <f t="shared" si="0"/>
        <v>0</v>
      </c>
      <c r="U16" s="43">
        <f t="shared" si="0"/>
        <v>0</v>
      </c>
      <c r="V16" s="43">
        <f t="shared" si="0"/>
        <v>0</v>
      </c>
      <c r="W16" s="43">
        <f t="shared" si="0"/>
        <v>0</v>
      </c>
      <c r="X16" s="43">
        <f t="shared" si="0"/>
        <v>0</v>
      </c>
      <c r="Y16" s="43">
        <f t="shared" si="0"/>
        <v>0</v>
      </c>
    </row>
    <row r="17" spans="11:25">
      <c r="L17" s="48"/>
      <c r="M17" s="40" t="s">
        <v>49</v>
      </c>
      <c r="N17" s="43">
        <f t="shared" si="0"/>
        <v>1</v>
      </c>
      <c r="O17" s="43">
        <f t="shared" si="0"/>
        <v>0</v>
      </c>
      <c r="P17" s="43">
        <f t="shared" si="0"/>
        <v>0</v>
      </c>
      <c r="Q17" s="43">
        <f t="shared" si="0"/>
        <v>0</v>
      </c>
      <c r="R17" s="43">
        <f t="shared" si="0"/>
        <v>1</v>
      </c>
      <c r="S17" s="43">
        <f t="shared" si="0"/>
        <v>0</v>
      </c>
      <c r="T17" s="43">
        <f t="shared" si="0"/>
        <v>0</v>
      </c>
      <c r="U17" s="43">
        <f t="shared" si="0"/>
        <v>0</v>
      </c>
      <c r="V17" s="43">
        <f t="shared" si="0"/>
        <v>0</v>
      </c>
      <c r="W17" s="43">
        <f t="shared" si="0"/>
        <v>0</v>
      </c>
      <c r="X17" s="43">
        <f t="shared" si="0"/>
        <v>0</v>
      </c>
      <c r="Y17" s="43">
        <f t="shared" si="0"/>
        <v>0</v>
      </c>
    </row>
    <row r="18" spans="11:25">
      <c r="L18" s="48"/>
      <c r="M18" s="40" t="s">
        <v>50</v>
      </c>
      <c r="N18" s="43">
        <f t="shared" si="0"/>
        <v>0</v>
      </c>
      <c r="O18" s="43">
        <f t="shared" si="0"/>
        <v>0</v>
      </c>
      <c r="P18" s="43">
        <f t="shared" si="0"/>
        <v>0</v>
      </c>
      <c r="Q18" s="43">
        <f t="shared" si="0"/>
        <v>2</v>
      </c>
      <c r="R18" s="43">
        <f t="shared" si="0"/>
        <v>1</v>
      </c>
      <c r="S18" s="43">
        <f t="shared" si="0"/>
        <v>0</v>
      </c>
      <c r="T18" s="43">
        <f t="shared" si="0"/>
        <v>0</v>
      </c>
      <c r="U18" s="43">
        <f t="shared" si="0"/>
        <v>0</v>
      </c>
      <c r="V18" s="43">
        <f t="shared" si="0"/>
        <v>0</v>
      </c>
      <c r="W18" s="43">
        <f t="shared" si="0"/>
        <v>0</v>
      </c>
      <c r="X18" s="43">
        <f t="shared" si="0"/>
        <v>0</v>
      </c>
      <c r="Y18" s="43">
        <f t="shared" si="0"/>
        <v>0</v>
      </c>
    </row>
    <row r="19" spans="11:25">
      <c r="M19" s="44" t="s">
        <v>51</v>
      </c>
      <c r="N19" s="44">
        <f>SUBTOTAL(109,[January])</f>
        <v>1</v>
      </c>
      <c r="O19" s="44">
        <f>SUBTOTAL(109,[February])</f>
        <v>0</v>
      </c>
      <c r="P19" s="44">
        <f>SUBTOTAL(109,[March])</f>
        <v>0</v>
      </c>
      <c r="Q19" s="44">
        <f>SUBTOTAL(109,[April])</f>
        <v>4</v>
      </c>
      <c r="R19" s="44">
        <f>SUBTOTAL(109,[May])</f>
        <v>3</v>
      </c>
      <c r="S19" s="44">
        <f>SUBTOTAL(109,[June])</f>
        <v>1</v>
      </c>
      <c r="T19" s="44">
        <f>SUBTOTAL(109,[July])</f>
        <v>0</v>
      </c>
      <c r="U19" s="44">
        <f>SUBTOTAL(109,[August])</f>
        <v>0</v>
      </c>
      <c r="V19" s="44">
        <f>SUBTOTAL(109,[September])</f>
        <v>0</v>
      </c>
      <c r="W19" s="44">
        <f>SUBTOTAL(109,[October])</f>
        <v>0</v>
      </c>
      <c r="X19" s="44">
        <f>SUBTOTAL(109,[November])</f>
        <v>0</v>
      </c>
      <c r="Y19" s="44">
        <f>SUBTOTAL(109,[December])</f>
        <v>0</v>
      </c>
    </row>
    <row r="22" spans="11:25">
      <c r="M22" s="40" t="s">
        <v>44</v>
      </c>
      <c r="N22" s="40" t="s">
        <v>45</v>
      </c>
      <c r="O22" s="40" t="s">
        <v>20</v>
      </c>
      <c r="P22" s="40" t="s">
        <v>21</v>
      </c>
      <c r="Q22" s="40" t="s">
        <v>22</v>
      </c>
      <c r="R22" s="40" t="s">
        <v>23</v>
      </c>
      <c r="S22" s="40" t="s">
        <v>24</v>
      </c>
      <c r="T22" s="40" t="s">
        <v>25</v>
      </c>
      <c r="U22" s="40" t="s">
        <v>26</v>
      </c>
      <c r="V22" s="40" t="s">
        <v>27</v>
      </c>
      <c r="W22" s="40" t="s">
        <v>28</v>
      </c>
      <c r="X22" s="40" t="s">
        <v>29</v>
      </c>
      <c r="Y22" s="40" t="s">
        <v>30</v>
      </c>
    </row>
    <row r="23" spans="11:25">
      <c r="M23" s="40" t="s">
        <v>47</v>
      </c>
      <c r="N23" s="40"/>
      <c r="O23" s="40"/>
      <c r="P23" s="40"/>
      <c r="Q23" s="40"/>
      <c r="R23" s="40">
        <v>1</v>
      </c>
      <c r="S23" s="40"/>
      <c r="T23" s="40"/>
      <c r="U23" s="40"/>
      <c r="V23" s="40"/>
      <c r="W23" s="40"/>
      <c r="X23" s="40"/>
      <c r="Y23" s="40"/>
    </row>
    <row r="24" spans="11:25" ht="26.25">
      <c r="K24" s="47" t="s">
        <v>54</v>
      </c>
      <c r="L24" s="47" t="s">
        <v>55</v>
      </c>
      <c r="M24" s="40" t="s">
        <v>48</v>
      </c>
      <c r="N24" s="43"/>
      <c r="O24" s="43"/>
      <c r="P24" s="40"/>
      <c r="Q24" s="43">
        <v>1</v>
      </c>
      <c r="R24" s="43"/>
      <c r="S24" s="43">
        <v>1</v>
      </c>
      <c r="T24" s="43"/>
      <c r="U24" s="43"/>
      <c r="V24" s="43"/>
      <c r="W24" s="43"/>
      <c r="X24" s="43"/>
      <c r="Y24" s="43"/>
    </row>
    <row r="25" spans="11:25" ht="26.25">
      <c r="K25" s="47" t="s">
        <v>56</v>
      </c>
      <c r="L25" s="48"/>
      <c r="M25" s="40" t="s">
        <v>49</v>
      </c>
      <c r="N25" s="40"/>
      <c r="O25" s="40"/>
      <c r="P25" s="40"/>
      <c r="Q25" s="40"/>
      <c r="R25" s="40">
        <v>1</v>
      </c>
      <c r="S25" s="40"/>
      <c r="T25" s="40"/>
      <c r="U25" s="40"/>
      <c r="V25" s="40"/>
      <c r="W25" s="40"/>
      <c r="X25" s="40"/>
      <c r="Y25" s="40"/>
    </row>
    <row r="26" spans="11:25" ht="26.25">
      <c r="K26" s="47" t="s">
        <v>57</v>
      </c>
      <c r="L26" s="48"/>
      <c r="M26" s="40" t="s">
        <v>50</v>
      </c>
      <c r="N26" s="40"/>
      <c r="O26" s="40"/>
      <c r="P26" s="40"/>
      <c r="Q26" s="40">
        <v>1</v>
      </c>
      <c r="R26" s="40">
        <v>1</v>
      </c>
      <c r="S26" s="40"/>
      <c r="T26" s="40"/>
      <c r="U26" s="40"/>
      <c r="V26" s="40"/>
      <c r="W26" s="40"/>
      <c r="X26" s="40"/>
      <c r="Y26" s="40"/>
    </row>
    <row r="27" spans="11:25">
      <c r="M27" s="44" t="s">
        <v>51</v>
      </c>
      <c r="N27" s="44">
        <f>SUBTOTAL(109,[January])</f>
        <v>0</v>
      </c>
      <c r="O27" s="44">
        <f>SUBTOTAL(109,[February])</f>
        <v>0</v>
      </c>
      <c r="P27" s="44">
        <f>SUBTOTAL(109,[March])</f>
        <v>0</v>
      </c>
      <c r="Q27" s="44">
        <f>SUBTOTAL(109,[April])</f>
        <v>2</v>
      </c>
      <c r="R27" s="44">
        <f>SUBTOTAL(109,[May])</f>
        <v>3</v>
      </c>
      <c r="S27" s="44">
        <f>SUBTOTAL(109,[June])</f>
        <v>1</v>
      </c>
      <c r="T27" s="44">
        <f>SUBTOTAL(109,[July])</f>
        <v>0</v>
      </c>
      <c r="U27" s="44">
        <f>SUBTOTAL(109,[August])</f>
        <v>0</v>
      </c>
      <c r="V27" s="44">
        <f>SUBTOTAL(109,[September])</f>
        <v>0</v>
      </c>
      <c r="W27" s="44">
        <f>SUBTOTAL(109,[October])</f>
        <v>0</v>
      </c>
      <c r="X27" s="44">
        <f>SUBTOTAL(109,[November])</f>
        <v>0</v>
      </c>
      <c r="Y27" s="44">
        <f>SUBTOTAL(109,[December])</f>
        <v>0</v>
      </c>
    </row>
  </sheetData>
  <mergeCells count="1">
    <mergeCell ref="A5:D7"/>
  </mergeCells>
  <conditionalFormatting sqref="I2:I26">
    <cfRule type="expression" dxfId="61" priority="7">
      <formula>IF(#REF!="","",IF(#REF!&gt;=#REF!,1,""))</formula>
    </cfRule>
  </conditionalFormatting>
  <dataValidations disablePrompts="1" count="1">
    <dataValidation type="list" allowBlank="1" showInputMessage="1" showErrorMessage="1" errorTitle="This not an Incident Type" error="Pleas choose between the list entry" sqref="H2:H11">
      <formula1>tache</formula1>
    </dataValidation>
  </dataValidations>
  <pageMargins left="0.7" right="0.7" top="0.75" bottom="0.75" header="0.3" footer="0.3"/>
  <pageSetup paperSize="9" orientation="portrait" r:id="rId1"/>
  <ignoredErrors>
    <ignoredError sqref="E2" numberStoredAsText="1"/>
  </ignoredErrors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U251"/>
  <sheetViews>
    <sheetView topLeftCell="A59" workbookViewId="0">
      <selection activeCell="G73" sqref="G73"/>
    </sheetView>
  </sheetViews>
  <sheetFormatPr baseColWidth="10" defaultColWidth="9.140625" defaultRowHeight="15"/>
  <cols>
    <col min="3" max="3" width="10.85546875" bestFit="1" customWidth="1"/>
    <col min="4" max="4" width="25.5703125" customWidth="1"/>
    <col min="5" max="6" width="6.42578125" customWidth="1"/>
    <col min="7" max="7" width="8.140625" bestFit="1" customWidth="1"/>
    <col min="8" max="19" width="8.85546875" customWidth="1"/>
  </cols>
  <sheetData>
    <row r="1" spans="1:2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" customHeight="1">
      <c r="A4" s="1"/>
      <c r="B4" s="1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7"/>
      <c r="T4" s="1"/>
      <c r="U4" s="1"/>
    </row>
    <row r="5" spans="1:21" ht="15" customHeight="1">
      <c r="A5" s="1"/>
      <c r="B5" s="1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7"/>
      <c r="T5" s="1"/>
      <c r="U5" s="1"/>
    </row>
    <row r="6" spans="1:21" ht="15.75" customHeight="1">
      <c r="A6" s="1"/>
      <c r="B6" s="1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7"/>
      <c r="T6" s="1"/>
      <c r="U6" s="1"/>
    </row>
    <row r="7" spans="1:21" ht="15.75" thickBot="1">
      <c r="A7" s="1"/>
      <c r="B7" s="1"/>
      <c r="C7" s="11"/>
      <c r="D7" s="12"/>
      <c r="E7" s="11"/>
      <c r="F7" s="11"/>
      <c r="G7" s="11"/>
      <c r="H7" s="22"/>
      <c r="I7" s="22"/>
      <c r="J7" s="22"/>
      <c r="K7" s="22"/>
      <c r="L7" s="22"/>
      <c r="M7" s="22"/>
      <c r="N7" s="22"/>
      <c r="O7" s="11"/>
      <c r="P7" s="11"/>
      <c r="Q7" s="11"/>
      <c r="R7" s="11"/>
      <c r="S7" s="11"/>
      <c r="T7" s="1"/>
      <c r="U7" s="1"/>
    </row>
    <row r="8" spans="1:21" ht="15.75" thickBot="1">
      <c r="A8" s="1"/>
      <c r="B8" s="1"/>
      <c r="C8" s="16" t="s">
        <v>19</v>
      </c>
      <c r="D8" s="12"/>
      <c r="E8" s="11"/>
      <c r="F8" s="11"/>
      <c r="G8" s="11"/>
      <c r="H8" s="22"/>
      <c r="I8" s="22"/>
      <c r="J8" s="22"/>
      <c r="K8" s="22"/>
      <c r="L8" s="22"/>
      <c r="M8" s="22"/>
      <c r="N8" s="22"/>
      <c r="O8" s="11"/>
      <c r="P8" s="11"/>
      <c r="Q8" s="11"/>
      <c r="R8" s="11"/>
      <c r="S8" s="11"/>
      <c r="T8" s="1"/>
      <c r="U8" s="1"/>
    </row>
    <row r="9" spans="1:21" ht="15.75" thickBot="1">
      <c r="A9" s="1"/>
      <c r="B9" s="1"/>
      <c r="C9" s="11"/>
      <c r="D9" s="13" t="s">
        <v>31</v>
      </c>
      <c r="E9" s="16"/>
      <c r="F9" s="18"/>
      <c r="G9" s="20" t="e">
        <f>(E9/E21)/100</f>
        <v>#DIV/0!</v>
      </c>
      <c r="H9" s="18"/>
      <c r="I9" s="18"/>
      <c r="J9" s="18"/>
      <c r="K9" s="18"/>
      <c r="L9" s="18"/>
      <c r="M9" s="18"/>
      <c r="N9" s="18"/>
      <c r="O9" s="18"/>
      <c r="P9" s="18"/>
      <c r="Q9" s="19"/>
      <c r="R9" s="19"/>
      <c r="S9" s="11"/>
      <c r="T9" s="1"/>
      <c r="U9" s="1"/>
    </row>
    <row r="10" spans="1:21" ht="15.75" thickBot="1">
      <c r="A10" s="1"/>
      <c r="B10" s="1"/>
      <c r="C10" s="11"/>
      <c r="D10" s="14" t="s">
        <v>32</v>
      </c>
      <c r="E10" s="16"/>
      <c r="F10" s="18"/>
      <c r="G10" s="20" t="e">
        <f>(E10/E21)/100</f>
        <v>#DIV/0!</v>
      </c>
      <c r="H10" s="18"/>
      <c r="I10" s="18"/>
      <c r="J10" s="18"/>
      <c r="K10" s="18"/>
      <c r="L10" s="18"/>
      <c r="M10" s="18"/>
      <c r="N10" s="18"/>
      <c r="O10" s="18"/>
      <c r="P10" s="18"/>
      <c r="Q10" s="19"/>
      <c r="R10" s="19"/>
      <c r="S10" s="11"/>
      <c r="T10" s="1"/>
      <c r="U10" s="1"/>
    </row>
    <row r="11" spans="1:21" ht="15.75" thickBot="1">
      <c r="A11" s="1"/>
      <c r="B11" s="1"/>
      <c r="C11" s="11"/>
      <c r="D11" s="14" t="s">
        <v>33</v>
      </c>
      <c r="E11" s="16"/>
      <c r="F11" s="18"/>
      <c r="G11" s="20" t="e">
        <f>(E11/E21)/100</f>
        <v>#DIV/0!</v>
      </c>
      <c r="H11" s="18"/>
      <c r="I11" s="18"/>
      <c r="J11" s="18"/>
      <c r="K11" s="18"/>
      <c r="L11" s="18"/>
      <c r="M11" s="18"/>
      <c r="N11" s="18"/>
      <c r="O11" s="18"/>
      <c r="P11" s="18"/>
      <c r="Q11" s="19"/>
      <c r="R11" s="19"/>
      <c r="S11" s="11"/>
      <c r="T11" s="1"/>
      <c r="U11" s="1"/>
    </row>
    <row r="12" spans="1:21" ht="15.75" thickBot="1">
      <c r="A12" s="1"/>
      <c r="B12" s="1"/>
      <c r="C12" s="11"/>
      <c r="D12" s="14" t="s">
        <v>34</v>
      </c>
      <c r="E12" s="16"/>
      <c r="F12" s="18"/>
      <c r="G12" s="20" t="e">
        <f>(E12/E21)/100</f>
        <v>#DIV/0!</v>
      </c>
      <c r="H12" s="18"/>
      <c r="I12" s="18"/>
      <c r="J12" s="18"/>
      <c r="K12" s="18"/>
      <c r="L12" s="18"/>
      <c r="M12" s="18"/>
      <c r="N12" s="18"/>
      <c r="O12" s="18"/>
      <c r="P12" s="18"/>
      <c r="Q12" s="19"/>
      <c r="R12" s="19"/>
      <c r="S12" s="11"/>
      <c r="T12" s="1"/>
      <c r="U12" s="1"/>
    </row>
    <row r="13" spans="1:21" ht="15.75" thickBot="1">
      <c r="A13" s="1"/>
      <c r="B13" s="1"/>
      <c r="C13" s="11"/>
      <c r="D13" s="14" t="s">
        <v>35</v>
      </c>
      <c r="E13" s="16"/>
      <c r="F13" s="18"/>
      <c r="G13" s="20" t="e">
        <f>(E13/E21)/100</f>
        <v>#DIV/0!</v>
      </c>
      <c r="H13" s="18"/>
      <c r="I13" s="18"/>
      <c r="J13" s="18"/>
      <c r="K13" s="18"/>
      <c r="L13" s="18"/>
      <c r="M13" s="18"/>
      <c r="N13" s="18"/>
      <c r="O13" s="18"/>
      <c r="P13" s="18"/>
      <c r="Q13" s="19"/>
      <c r="R13" s="19"/>
      <c r="S13" s="11"/>
      <c r="T13" s="1"/>
      <c r="U13" s="1"/>
    </row>
    <row r="14" spans="1:21" ht="15.75" thickBot="1">
      <c r="A14" s="1"/>
      <c r="B14" s="1"/>
      <c r="C14" s="11"/>
      <c r="D14" s="14" t="s">
        <v>36</v>
      </c>
      <c r="E14" s="16"/>
      <c r="F14" s="18"/>
      <c r="G14" s="20" t="e">
        <f>(E14/E21)/100</f>
        <v>#DIV/0!</v>
      </c>
      <c r="H14" s="18"/>
      <c r="I14" s="18"/>
      <c r="J14" s="18"/>
      <c r="K14" s="18"/>
      <c r="L14" s="18"/>
      <c r="M14" s="18"/>
      <c r="N14" s="18"/>
      <c r="O14" s="18"/>
      <c r="P14" s="18"/>
      <c r="Q14" s="19"/>
      <c r="R14" s="19"/>
      <c r="S14" s="11"/>
      <c r="T14" s="1"/>
      <c r="U14" s="1"/>
    </row>
    <row r="15" spans="1:21" ht="15.75" thickBot="1">
      <c r="A15" s="1"/>
      <c r="B15" s="1"/>
      <c r="C15" s="11"/>
      <c r="D15" s="14" t="s">
        <v>37</v>
      </c>
      <c r="E15" s="16"/>
      <c r="F15" s="18"/>
      <c r="G15" s="20" t="e">
        <f>(E15/E21)/100</f>
        <v>#DIV/0!</v>
      </c>
      <c r="H15" s="18"/>
      <c r="I15" s="18"/>
      <c r="J15" s="18"/>
      <c r="K15" s="18"/>
      <c r="L15" s="18"/>
      <c r="M15" s="18"/>
      <c r="N15" s="18"/>
      <c r="O15" s="18"/>
      <c r="P15" s="18"/>
      <c r="Q15" s="19"/>
      <c r="R15" s="19"/>
      <c r="S15" s="11"/>
      <c r="T15" s="1"/>
      <c r="U15" s="1"/>
    </row>
    <row r="16" spans="1:21" ht="15.75" thickBot="1">
      <c r="A16" s="1"/>
      <c r="B16" s="1"/>
      <c r="C16" s="11"/>
      <c r="D16" s="14" t="s">
        <v>38</v>
      </c>
      <c r="E16" s="16"/>
      <c r="F16" s="18"/>
      <c r="G16" s="20" t="e">
        <f>(E16/E21)/100</f>
        <v>#DIV/0!</v>
      </c>
      <c r="H16" s="18"/>
      <c r="I16" s="18"/>
      <c r="J16" s="18"/>
      <c r="K16" s="18"/>
      <c r="L16" s="18"/>
      <c r="M16" s="18"/>
      <c r="N16" s="18"/>
      <c r="O16" s="18"/>
      <c r="P16" s="18"/>
      <c r="Q16" s="19"/>
      <c r="R16" s="19"/>
      <c r="S16" s="11"/>
      <c r="T16" s="1"/>
      <c r="U16" s="1"/>
    </row>
    <row r="17" spans="1:21" ht="15.75" thickBot="1">
      <c r="A17" s="1"/>
      <c r="B17" s="1"/>
      <c r="C17" s="11"/>
      <c r="D17" s="14" t="s">
        <v>39</v>
      </c>
      <c r="E17" s="16"/>
      <c r="F17" s="18"/>
      <c r="G17" s="20" t="e">
        <f>(E17/E21)/100</f>
        <v>#DIV/0!</v>
      </c>
      <c r="H17" s="18"/>
      <c r="I17" s="18"/>
      <c r="J17" s="18"/>
      <c r="K17" s="18"/>
      <c r="L17" s="18"/>
      <c r="M17" s="18"/>
      <c r="N17" s="18"/>
      <c r="O17" s="18"/>
      <c r="P17" s="18"/>
      <c r="Q17" s="19"/>
      <c r="R17" s="19"/>
      <c r="S17" s="11"/>
      <c r="T17" s="1"/>
      <c r="U17" s="1"/>
    </row>
    <row r="18" spans="1:21" ht="15.75" thickBot="1">
      <c r="A18" s="1"/>
      <c r="B18" s="1"/>
      <c r="C18" s="11"/>
      <c r="D18" s="14" t="s">
        <v>40</v>
      </c>
      <c r="E18" s="16"/>
      <c r="F18" s="18"/>
      <c r="G18" s="20" t="e">
        <f>(E18/E21)/100</f>
        <v>#DIV/0!</v>
      </c>
      <c r="H18" s="18"/>
      <c r="I18" s="18"/>
      <c r="J18" s="18"/>
      <c r="K18" s="18"/>
      <c r="L18" s="18"/>
      <c r="M18" s="18"/>
      <c r="N18" s="18"/>
      <c r="O18" s="18"/>
      <c r="P18" s="18"/>
      <c r="Q18" s="19"/>
      <c r="R18" s="19"/>
      <c r="S18" s="11"/>
      <c r="T18" s="1"/>
      <c r="U18" s="1"/>
    </row>
    <row r="19" spans="1:21" ht="15.75" thickBot="1">
      <c r="A19" s="1"/>
      <c r="B19" s="1"/>
      <c r="C19" s="11"/>
      <c r="D19" s="15" t="s">
        <v>41</v>
      </c>
      <c r="E19" s="16"/>
      <c r="F19" s="18"/>
      <c r="G19" s="20" t="e">
        <f>(E19/E21)/100</f>
        <v>#DIV/0!</v>
      </c>
      <c r="H19" s="18"/>
      <c r="I19" s="18"/>
      <c r="J19" s="18"/>
      <c r="K19" s="18"/>
      <c r="L19" s="18"/>
      <c r="M19" s="18"/>
      <c r="N19" s="18"/>
      <c r="O19" s="18"/>
      <c r="P19" s="18"/>
      <c r="Q19" s="19"/>
      <c r="R19" s="19"/>
      <c r="S19" s="11"/>
      <c r="T19" s="1"/>
      <c r="U19" s="1"/>
    </row>
    <row r="20" spans="1:21" ht="15.75" thickBot="1">
      <c r="A20" s="1"/>
      <c r="B20" s="1"/>
      <c r="C20" s="11"/>
      <c r="D20" s="23" t="s">
        <v>42</v>
      </c>
      <c r="E20" s="16">
        <f>SUM(E9:E19)</f>
        <v>0</v>
      </c>
      <c r="F20" s="11"/>
      <c r="G20" s="25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"/>
      <c r="U20" s="1"/>
    </row>
    <row r="21" spans="1:21">
      <c r="A21" s="1"/>
      <c r="B21" s="1"/>
      <c r="C21" s="11"/>
      <c r="D21" s="12"/>
      <c r="E21" s="21">
        <f>E20/100</f>
        <v>0</v>
      </c>
      <c r="F21" s="11"/>
      <c r="G21" s="25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"/>
      <c r="U21" s="1"/>
    </row>
    <row r="22" spans="1:21" ht="15.75" thickBot="1">
      <c r="A22" s="1"/>
      <c r="B22" s="1"/>
      <c r="C22" s="28"/>
      <c r="D22" s="29"/>
      <c r="E22" s="30"/>
      <c r="F22" s="31"/>
      <c r="G22" s="28"/>
      <c r="H22" s="31"/>
      <c r="I22" s="31"/>
      <c r="J22" s="31"/>
      <c r="K22" s="31"/>
      <c r="L22" s="31"/>
      <c r="M22" s="31"/>
      <c r="N22" s="31"/>
      <c r="O22" s="31"/>
      <c r="P22" s="31"/>
      <c r="Q22" s="28"/>
      <c r="R22" s="28"/>
      <c r="S22" s="28"/>
      <c r="T22" s="1"/>
      <c r="U22" s="1"/>
    </row>
    <row r="23" spans="1:21" ht="16.5" thickTop="1" thickBot="1">
      <c r="A23" s="1"/>
      <c r="B23" s="1"/>
      <c r="C23" s="11"/>
      <c r="D23" s="12"/>
      <c r="E23" s="21"/>
      <c r="F23" s="11"/>
      <c r="G23" s="25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"/>
      <c r="U23" s="1"/>
    </row>
    <row r="24" spans="1:21" ht="15.75" thickBot="1">
      <c r="A24" s="1"/>
      <c r="B24" s="1"/>
      <c r="C24" s="16" t="s">
        <v>20</v>
      </c>
      <c r="D24" s="12"/>
      <c r="E24" s="19"/>
      <c r="F24" s="19"/>
      <c r="G24" s="26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1"/>
      <c r="T24" s="1"/>
      <c r="U24" s="1"/>
    </row>
    <row r="25" spans="1:21" ht="15.75" thickBot="1">
      <c r="A25" s="1"/>
      <c r="B25" s="1"/>
      <c r="C25" s="11"/>
      <c r="D25" s="13" t="s">
        <v>31</v>
      </c>
      <c r="E25" s="16"/>
      <c r="F25" s="18"/>
      <c r="G25" s="20">
        <f>(E25/E37)/100</f>
        <v>0</v>
      </c>
      <c r="H25" s="18"/>
      <c r="I25" s="18"/>
      <c r="J25" s="18"/>
      <c r="K25" s="18"/>
      <c r="L25" s="18"/>
      <c r="M25" s="18"/>
      <c r="N25" s="18"/>
      <c r="O25" s="18"/>
      <c r="P25" s="18"/>
      <c r="Q25" s="19"/>
      <c r="R25" s="19"/>
      <c r="S25" s="11"/>
      <c r="T25" s="1"/>
      <c r="U25" s="1"/>
    </row>
    <row r="26" spans="1:21" ht="15.75" thickBot="1">
      <c r="A26" s="1"/>
      <c r="B26" s="1"/>
      <c r="C26" s="11"/>
      <c r="D26" s="14" t="s">
        <v>32</v>
      </c>
      <c r="E26" s="16"/>
      <c r="F26" s="18"/>
      <c r="G26" s="20">
        <f>(E26/E37)/100</f>
        <v>0</v>
      </c>
      <c r="H26" s="18"/>
      <c r="I26" s="18"/>
      <c r="J26" s="18"/>
      <c r="K26" s="18"/>
      <c r="L26" s="18"/>
      <c r="M26" s="18"/>
      <c r="N26" s="18"/>
      <c r="O26" s="18"/>
      <c r="P26" s="18"/>
      <c r="Q26" s="19"/>
      <c r="R26" s="19"/>
      <c r="S26" s="11"/>
      <c r="T26" s="1"/>
      <c r="U26" s="1"/>
    </row>
    <row r="27" spans="1:21" ht="15.75" thickBot="1">
      <c r="A27" s="1"/>
      <c r="B27" s="1"/>
      <c r="C27" s="11"/>
      <c r="D27" s="14" t="s">
        <v>33</v>
      </c>
      <c r="E27" s="16"/>
      <c r="F27" s="18"/>
      <c r="G27" s="20">
        <f>(E27/E37)/100</f>
        <v>0</v>
      </c>
      <c r="H27" s="18"/>
      <c r="I27" s="18"/>
      <c r="J27" s="18"/>
      <c r="K27" s="18"/>
      <c r="L27" s="18"/>
      <c r="M27" s="18"/>
      <c r="N27" s="18"/>
      <c r="O27" s="18"/>
      <c r="P27" s="18"/>
      <c r="Q27" s="19"/>
      <c r="R27" s="19"/>
      <c r="S27" s="11"/>
      <c r="T27" s="1"/>
      <c r="U27" s="1"/>
    </row>
    <row r="28" spans="1:21" ht="15.75" thickBot="1">
      <c r="A28" s="1"/>
      <c r="B28" s="1"/>
      <c r="C28" s="11"/>
      <c r="D28" s="14" t="s">
        <v>34</v>
      </c>
      <c r="E28" s="16"/>
      <c r="F28" s="18"/>
      <c r="G28" s="20">
        <f>(E28/E37)/100</f>
        <v>0</v>
      </c>
      <c r="H28" s="18"/>
      <c r="I28" s="18"/>
      <c r="J28" s="18"/>
      <c r="K28" s="18"/>
      <c r="L28" s="18"/>
      <c r="M28" s="18"/>
      <c r="N28" s="18"/>
      <c r="O28" s="18"/>
      <c r="P28" s="18"/>
      <c r="Q28" s="19"/>
      <c r="R28" s="19"/>
      <c r="S28" s="11"/>
      <c r="T28" s="1"/>
      <c r="U28" s="1"/>
    </row>
    <row r="29" spans="1:21" ht="15.75" thickBot="1">
      <c r="A29" s="1"/>
      <c r="B29" s="1"/>
      <c r="C29" s="11"/>
      <c r="D29" s="14" t="s">
        <v>35</v>
      </c>
      <c r="E29" s="16"/>
      <c r="F29" s="18"/>
      <c r="G29" s="20">
        <f>(E29/E37)/100</f>
        <v>0</v>
      </c>
      <c r="H29" s="18"/>
      <c r="I29" s="18"/>
      <c r="J29" s="18"/>
      <c r="K29" s="18"/>
      <c r="L29" s="18"/>
      <c r="M29" s="18"/>
      <c r="N29" s="18"/>
      <c r="O29" s="18"/>
      <c r="P29" s="18"/>
      <c r="Q29" s="19"/>
      <c r="R29" s="19"/>
      <c r="S29" s="11"/>
      <c r="T29" s="1"/>
      <c r="U29" s="1"/>
    </row>
    <row r="30" spans="1:21" ht="15.75" thickBot="1">
      <c r="A30" s="1"/>
      <c r="B30" s="1"/>
      <c r="C30" s="11"/>
      <c r="D30" s="14" t="s">
        <v>36</v>
      </c>
      <c r="E30" s="16"/>
      <c r="F30" s="18"/>
      <c r="G30" s="20">
        <f>(E30/E37)/100</f>
        <v>0</v>
      </c>
      <c r="H30" s="18"/>
      <c r="I30" s="18"/>
      <c r="J30" s="18"/>
      <c r="K30" s="18"/>
      <c r="L30" s="18"/>
      <c r="M30" s="18"/>
      <c r="N30" s="18"/>
      <c r="O30" s="18"/>
      <c r="P30" s="18"/>
      <c r="Q30" s="19"/>
      <c r="R30" s="19"/>
      <c r="S30" s="11"/>
      <c r="T30" s="1"/>
      <c r="U30" s="1"/>
    </row>
    <row r="31" spans="1:21" ht="15.75" thickBot="1">
      <c r="A31" s="1"/>
      <c r="B31" s="1"/>
      <c r="C31" s="11"/>
      <c r="D31" s="14" t="s">
        <v>37</v>
      </c>
      <c r="E31" s="16"/>
      <c r="F31" s="18"/>
      <c r="G31" s="20">
        <f>(E31/E37)/100</f>
        <v>0</v>
      </c>
      <c r="H31" s="18"/>
      <c r="I31" s="18"/>
      <c r="J31" s="18"/>
      <c r="K31" s="18"/>
      <c r="L31" s="18"/>
      <c r="M31" s="18"/>
      <c r="N31" s="18"/>
      <c r="O31" s="18"/>
      <c r="P31" s="18"/>
      <c r="Q31" s="19"/>
      <c r="R31" s="19"/>
      <c r="S31" s="11"/>
      <c r="T31" s="1"/>
      <c r="U31" s="1"/>
    </row>
    <row r="32" spans="1:21" ht="15.75" thickBot="1">
      <c r="A32" s="1"/>
      <c r="B32" s="1"/>
      <c r="C32" s="11"/>
      <c r="D32" s="14" t="s">
        <v>38</v>
      </c>
      <c r="E32" s="16"/>
      <c r="F32" s="18"/>
      <c r="G32" s="20">
        <f>(E32/E37)/100</f>
        <v>0</v>
      </c>
      <c r="H32" s="18"/>
      <c r="I32" s="18"/>
      <c r="J32" s="18"/>
      <c r="K32" s="18"/>
      <c r="L32" s="18"/>
      <c r="M32" s="18"/>
      <c r="N32" s="18"/>
      <c r="O32" s="18"/>
      <c r="P32" s="18"/>
      <c r="Q32" s="19"/>
      <c r="R32" s="19"/>
      <c r="S32" s="11"/>
      <c r="T32" s="1"/>
      <c r="U32" s="1"/>
    </row>
    <row r="33" spans="1:21" ht="15.75" thickBot="1">
      <c r="A33" s="1"/>
      <c r="B33" s="1"/>
      <c r="C33" s="11"/>
      <c r="D33" s="14" t="s">
        <v>39</v>
      </c>
      <c r="E33" s="16"/>
      <c r="F33" s="18"/>
      <c r="G33" s="20">
        <f>(E33/E37)/100</f>
        <v>0</v>
      </c>
      <c r="H33" s="18"/>
      <c r="I33" s="18"/>
      <c r="J33" s="18"/>
      <c r="K33" s="18"/>
      <c r="L33" s="18"/>
      <c r="M33" s="18"/>
      <c r="N33" s="18"/>
      <c r="O33" s="18"/>
      <c r="P33" s="18"/>
      <c r="Q33" s="19"/>
      <c r="R33" s="19"/>
      <c r="S33" s="11"/>
      <c r="T33" s="1"/>
      <c r="U33" s="1"/>
    </row>
    <row r="34" spans="1:21" ht="15.75" thickBot="1">
      <c r="A34" s="1"/>
      <c r="B34" s="1"/>
      <c r="C34" s="11"/>
      <c r="D34" s="14" t="s">
        <v>40</v>
      </c>
      <c r="E34" s="16"/>
      <c r="F34" s="18"/>
      <c r="G34" s="20">
        <f>(E34/E37)/100</f>
        <v>0</v>
      </c>
      <c r="H34" s="18"/>
      <c r="I34" s="18"/>
      <c r="J34" s="18"/>
      <c r="K34" s="18"/>
      <c r="L34" s="18"/>
      <c r="M34" s="18"/>
      <c r="N34" s="18"/>
      <c r="O34" s="18"/>
      <c r="P34" s="18"/>
      <c r="Q34" s="19"/>
      <c r="R34" s="19"/>
      <c r="S34" s="11"/>
      <c r="T34" s="1"/>
      <c r="U34" s="1"/>
    </row>
    <row r="35" spans="1:21" ht="15.75" thickBot="1">
      <c r="A35" s="1"/>
      <c r="B35" s="1"/>
      <c r="C35" s="11"/>
      <c r="D35" s="15" t="s">
        <v>41</v>
      </c>
      <c r="E35" s="16">
        <v>1</v>
      </c>
      <c r="F35" s="18"/>
      <c r="G35" s="20">
        <f>(E35/E37)/100</f>
        <v>1</v>
      </c>
      <c r="H35" s="18"/>
      <c r="I35" s="18"/>
      <c r="J35" s="18"/>
      <c r="K35" s="18"/>
      <c r="L35" s="18"/>
      <c r="M35" s="18"/>
      <c r="N35" s="18"/>
      <c r="O35" s="18"/>
      <c r="P35" s="18"/>
      <c r="Q35" s="19"/>
      <c r="R35" s="19"/>
      <c r="S35" s="11"/>
      <c r="T35" s="1"/>
      <c r="U35" s="1"/>
    </row>
    <row r="36" spans="1:21" ht="15.75" thickBot="1">
      <c r="A36" s="1"/>
      <c r="B36" s="1"/>
      <c r="C36" s="11"/>
      <c r="D36" s="23" t="s">
        <v>42</v>
      </c>
      <c r="E36" s="16">
        <f>SUM(E25:E35)</f>
        <v>1</v>
      </c>
      <c r="F36" s="19"/>
      <c r="G36" s="26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1"/>
      <c r="T36" s="1"/>
      <c r="U36" s="1"/>
    </row>
    <row r="37" spans="1:21">
      <c r="A37" s="1"/>
      <c r="B37" s="1"/>
      <c r="C37" s="11"/>
      <c r="D37" s="12"/>
      <c r="E37" s="24">
        <f>E36/100</f>
        <v>0.01</v>
      </c>
      <c r="F37" s="19"/>
      <c r="G37" s="26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1"/>
      <c r="T37" s="1"/>
      <c r="U37" s="1"/>
    </row>
    <row r="38" spans="1:21" ht="15.75" thickBot="1">
      <c r="A38" s="1"/>
      <c r="B38" s="1"/>
      <c r="C38" s="28"/>
      <c r="D38" s="29"/>
      <c r="E38" s="30"/>
      <c r="F38" s="31"/>
      <c r="G38" s="28"/>
      <c r="H38" s="31"/>
      <c r="I38" s="31"/>
      <c r="J38" s="31"/>
      <c r="K38" s="31"/>
      <c r="L38" s="31"/>
      <c r="M38" s="31"/>
      <c r="N38" s="31"/>
      <c r="O38" s="31"/>
      <c r="P38" s="31"/>
      <c r="Q38" s="28"/>
      <c r="R38" s="28"/>
      <c r="S38" s="28"/>
      <c r="T38" s="1"/>
      <c r="U38" s="1"/>
    </row>
    <row r="39" spans="1:21" ht="16.5" thickTop="1" thickBot="1">
      <c r="A39" s="1"/>
      <c r="B39" s="1"/>
      <c r="C39" s="11"/>
      <c r="D39" s="12"/>
      <c r="E39" s="24"/>
      <c r="F39" s="19"/>
      <c r="G39" s="26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1"/>
      <c r="T39" s="1"/>
      <c r="U39" s="1"/>
    </row>
    <row r="40" spans="1:21" ht="15.75" thickBot="1">
      <c r="A40" s="1"/>
      <c r="B40" s="1"/>
      <c r="C40" s="16" t="s">
        <v>21</v>
      </c>
      <c r="D40" s="12"/>
      <c r="E40" s="19"/>
      <c r="F40" s="19"/>
      <c r="G40" s="26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1"/>
      <c r="T40" s="1"/>
      <c r="U40" s="1"/>
    </row>
    <row r="41" spans="1:21" ht="15.75" thickBot="1">
      <c r="A41" s="1"/>
      <c r="B41" s="1"/>
      <c r="C41" s="11"/>
      <c r="D41" s="13" t="s">
        <v>31</v>
      </c>
      <c r="E41" s="16"/>
      <c r="F41" s="18"/>
      <c r="G41" s="20" t="e">
        <f>(E41/E53)/100</f>
        <v>#DIV/0!</v>
      </c>
      <c r="H41" s="18"/>
      <c r="I41" s="18"/>
      <c r="J41" s="18"/>
      <c r="K41" s="18"/>
      <c r="L41" s="18"/>
      <c r="M41" s="18"/>
      <c r="N41" s="18"/>
      <c r="O41" s="18"/>
      <c r="P41" s="18"/>
      <c r="Q41" s="19"/>
      <c r="R41" s="19"/>
      <c r="S41" s="11"/>
      <c r="T41" s="1"/>
      <c r="U41" s="1"/>
    </row>
    <row r="42" spans="1:21" ht="15.75" thickBot="1">
      <c r="A42" s="1"/>
      <c r="B42" s="1"/>
      <c r="C42" s="11"/>
      <c r="D42" s="14" t="s">
        <v>32</v>
      </c>
      <c r="E42" s="16"/>
      <c r="F42" s="18"/>
      <c r="G42" s="20" t="e">
        <f>(E42/E53)/100</f>
        <v>#DIV/0!</v>
      </c>
      <c r="H42" s="18"/>
      <c r="I42" s="18"/>
      <c r="J42" s="18"/>
      <c r="K42" s="18"/>
      <c r="L42" s="18"/>
      <c r="M42" s="18"/>
      <c r="N42" s="18"/>
      <c r="O42" s="18"/>
      <c r="P42" s="18"/>
      <c r="Q42" s="19"/>
      <c r="R42" s="19"/>
      <c r="S42" s="11"/>
      <c r="T42" s="1"/>
      <c r="U42" s="1"/>
    </row>
    <row r="43" spans="1:21" ht="15.75" thickBot="1">
      <c r="A43" s="1"/>
      <c r="B43" s="1"/>
      <c r="C43" s="11"/>
      <c r="D43" s="14" t="s">
        <v>33</v>
      </c>
      <c r="E43" s="16"/>
      <c r="F43" s="18"/>
      <c r="G43" s="20" t="e">
        <f>(E43/E53)/100</f>
        <v>#DIV/0!</v>
      </c>
      <c r="H43" s="18"/>
      <c r="I43" s="18"/>
      <c r="J43" s="18"/>
      <c r="K43" s="18"/>
      <c r="L43" s="18"/>
      <c r="M43" s="18"/>
      <c r="N43" s="18"/>
      <c r="O43" s="18"/>
      <c r="P43" s="18"/>
      <c r="Q43" s="19"/>
      <c r="R43" s="19"/>
      <c r="S43" s="11"/>
      <c r="T43" s="1"/>
      <c r="U43" s="1"/>
    </row>
    <row r="44" spans="1:21" ht="15.75" thickBot="1">
      <c r="A44" s="1"/>
      <c r="B44" s="1"/>
      <c r="C44" s="11"/>
      <c r="D44" s="14" t="s">
        <v>34</v>
      </c>
      <c r="E44" s="16"/>
      <c r="F44" s="18"/>
      <c r="G44" s="20" t="e">
        <f>(E44/E53)/100</f>
        <v>#DIV/0!</v>
      </c>
      <c r="H44" s="18"/>
      <c r="I44" s="18"/>
      <c r="J44" s="18"/>
      <c r="K44" s="18"/>
      <c r="L44" s="18"/>
      <c r="M44" s="18"/>
      <c r="N44" s="18"/>
      <c r="O44" s="18"/>
      <c r="P44" s="18"/>
      <c r="Q44" s="19"/>
      <c r="R44" s="19"/>
      <c r="S44" s="11"/>
      <c r="T44" s="1"/>
      <c r="U44" s="1"/>
    </row>
    <row r="45" spans="1:21" ht="15.75" thickBot="1">
      <c r="A45" s="1"/>
      <c r="B45" s="1"/>
      <c r="C45" s="11"/>
      <c r="D45" s="14" t="s">
        <v>35</v>
      </c>
      <c r="E45" s="16"/>
      <c r="F45" s="18"/>
      <c r="G45" s="20" t="e">
        <f>(E45/E53)/100</f>
        <v>#DIV/0!</v>
      </c>
      <c r="H45" s="18"/>
      <c r="I45" s="18"/>
      <c r="J45" s="18"/>
      <c r="K45" s="18"/>
      <c r="L45" s="18"/>
      <c r="M45" s="18"/>
      <c r="N45" s="18"/>
      <c r="O45" s="18"/>
      <c r="P45" s="18"/>
      <c r="Q45" s="19"/>
      <c r="R45" s="19"/>
      <c r="S45" s="11"/>
      <c r="T45" s="1"/>
      <c r="U45" s="1"/>
    </row>
    <row r="46" spans="1:21" ht="15.75" thickBot="1">
      <c r="A46" s="1"/>
      <c r="B46" s="1"/>
      <c r="C46" s="11"/>
      <c r="D46" s="14" t="s">
        <v>36</v>
      </c>
      <c r="E46" s="16"/>
      <c r="F46" s="18"/>
      <c r="G46" s="20" t="e">
        <f>(E46/E53)/100</f>
        <v>#DIV/0!</v>
      </c>
      <c r="H46" s="18"/>
      <c r="I46" s="18"/>
      <c r="J46" s="18"/>
      <c r="K46" s="18"/>
      <c r="L46" s="18"/>
      <c r="M46" s="18"/>
      <c r="N46" s="18"/>
      <c r="O46" s="18"/>
      <c r="P46" s="18"/>
      <c r="Q46" s="19"/>
      <c r="R46" s="19"/>
      <c r="S46" s="11"/>
      <c r="T46" s="1"/>
      <c r="U46" s="1"/>
    </row>
    <row r="47" spans="1:21" ht="15.75" thickBot="1">
      <c r="A47" s="1"/>
      <c r="B47" s="1"/>
      <c r="C47" s="11"/>
      <c r="D47" s="14" t="s">
        <v>37</v>
      </c>
      <c r="E47" s="16"/>
      <c r="F47" s="18"/>
      <c r="G47" s="20" t="e">
        <f>(E47/E53)/100</f>
        <v>#DIV/0!</v>
      </c>
      <c r="H47" s="18"/>
      <c r="I47" s="18"/>
      <c r="J47" s="18"/>
      <c r="K47" s="18"/>
      <c r="L47" s="18"/>
      <c r="M47" s="18"/>
      <c r="N47" s="18"/>
      <c r="O47" s="18"/>
      <c r="P47" s="18"/>
      <c r="Q47" s="19"/>
      <c r="R47" s="19"/>
      <c r="S47" s="11"/>
      <c r="T47" s="1"/>
      <c r="U47" s="1"/>
    </row>
    <row r="48" spans="1:21" ht="15.75" thickBot="1">
      <c r="A48" s="1"/>
      <c r="B48" s="1"/>
      <c r="C48" s="11"/>
      <c r="D48" s="14" t="s">
        <v>38</v>
      </c>
      <c r="E48" s="16"/>
      <c r="F48" s="18"/>
      <c r="G48" s="20" t="e">
        <f>(E48/E53)/100</f>
        <v>#DIV/0!</v>
      </c>
      <c r="H48" s="18"/>
      <c r="I48" s="18"/>
      <c r="J48" s="18"/>
      <c r="K48" s="18"/>
      <c r="L48" s="18"/>
      <c r="M48" s="18"/>
      <c r="N48" s="18"/>
      <c r="O48" s="18"/>
      <c r="P48" s="18"/>
      <c r="Q48" s="19"/>
      <c r="R48" s="19"/>
      <c r="S48" s="11"/>
      <c r="T48" s="1"/>
      <c r="U48" s="1"/>
    </row>
    <row r="49" spans="1:21" ht="15.75" thickBot="1">
      <c r="A49" s="1"/>
      <c r="B49" s="1"/>
      <c r="C49" s="11"/>
      <c r="D49" s="14" t="s">
        <v>39</v>
      </c>
      <c r="E49" s="16"/>
      <c r="F49" s="18"/>
      <c r="G49" s="20" t="e">
        <f>(E49/E53)/100</f>
        <v>#DIV/0!</v>
      </c>
      <c r="H49" s="18"/>
      <c r="I49" s="18"/>
      <c r="J49" s="18"/>
      <c r="K49" s="18"/>
      <c r="L49" s="18"/>
      <c r="M49" s="18"/>
      <c r="N49" s="18"/>
      <c r="O49" s="18"/>
      <c r="P49" s="18"/>
      <c r="Q49" s="19"/>
      <c r="R49" s="19"/>
      <c r="S49" s="11"/>
      <c r="T49" s="1"/>
      <c r="U49" s="1"/>
    </row>
    <row r="50" spans="1:21" ht="15.75" thickBot="1">
      <c r="A50" s="1"/>
      <c r="B50" s="1"/>
      <c r="C50" s="11"/>
      <c r="D50" s="14" t="s">
        <v>40</v>
      </c>
      <c r="E50" s="16"/>
      <c r="F50" s="18"/>
      <c r="G50" s="20" t="e">
        <f>(E50/E53)/100</f>
        <v>#DIV/0!</v>
      </c>
      <c r="H50" s="18"/>
      <c r="I50" s="18"/>
      <c r="J50" s="18"/>
      <c r="K50" s="18"/>
      <c r="L50" s="18"/>
      <c r="M50" s="18"/>
      <c r="N50" s="18"/>
      <c r="O50" s="18"/>
      <c r="P50" s="18"/>
      <c r="Q50" s="19"/>
      <c r="R50" s="19"/>
      <c r="S50" s="11"/>
      <c r="T50" s="1"/>
      <c r="U50" s="1"/>
    </row>
    <row r="51" spans="1:21" ht="15.75" thickBot="1">
      <c r="A51" s="1"/>
      <c r="B51" s="1"/>
      <c r="C51" s="11"/>
      <c r="D51" s="15" t="s">
        <v>41</v>
      </c>
      <c r="E51" s="16"/>
      <c r="F51" s="18"/>
      <c r="G51" s="20" t="e">
        <f>(E51/E53)/100</f>
        <v>#DIV/0!</v>
      </c>
      <c r="H51" s="18"/>
      <c r="I51" s="18"/>
      <c r="J51" s="18"/>
      <c r="K51" s="18"/>
      <c r="L51" s="18"/>
      <c r="M51" s="18"/>
      <c r="N51" s="18"/>
      <c r="O51" s="18"/>
      <c r="P51" s="18"/>
      <c r="Q51" s="19"/>
      <c r="R51" s="19"/>
      <c r="S51" s="11"/>
      <c r="T51" s="1"/>
      <c r="U51" s="1"/>
    </row>
    <row r="52" spans="1:21" ht="15.75" thickBot="1">
      <c r="A52" s="1"/>
      <c r="B52" s="1"/>
      <c r="C52" s="11"/>
      <c r="D52" s="23" t="s">
        <v>42</v>
      </c>
      <c r="E52" s="16">
        <f>SUM(E41:E51)</f>
        <v>0</v>
      </c>
      <c r="F52" s="18"/>
      <c r="G52" s="26"/>
      <c r="H52" s="18"/>
      <c r="I52" s="18"/>
      <c r="J52" s="18"/>
      <c r="K52" s="18"/>
      <c r="L52" s="18"/>
      <c r="M52" s="18"/>
      <c r="N52" s="18"/>
      <c r="O52" s="18"/>
      <c r="P52" s="18"/>
      <c r="Q52" s="19"/>
      <c r="R52" s="19"/>
      <c r="S52" s="11"/>
      <c r="T52" s="1"/>
      <c r="U52" s="1"/>
    </row>
    <row r="53" spans="1:21">
      <c r="A53" s="1"/>
      <c r="B53" s="1"/>
      <c r="C53" s="11"/>
      <c r="D53" s="12"/>
      <c r="E53" s="24">
        <f>E52/100</f>
        <v>0</v>
      </c>
      <c r="F53" s="19"/>
      <c r="G53" s="26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1"/>
      <c r="T53" s="1"/>
      <c r="U53" s="1"/>
    </row>
    <row r="54" spans="1:21" ht="15.75" thickBot="1">
      <c r="A54" s="1"/>
      <c r="B54" s="1"/>
      <c r="C54" s="28"/>
      <c r="D54" s="29"/>
      <c r="E54" s="30"/>
      <c r="F54" s="31"/>
      <c r="G54" s="28"/>
      <c r="H54" s="31"/>
      <c r="I54" s="31"/>
      <c r="J54" s="31"/>
      <c r="K54" s="31"/>
      <c r="L54" s="31"/>
      <c r="M54" s="31"/>
      <c r="N54" s="31"/>
      <c r="O54" s="31"/>
      <c r="P54" s="31"/>
      <c r="Q54" s="28"/>
      <c r="R54" s="28"/>
      <c r="S54" s="28"/>
      <c r="T54" s="1"/>
      <c r="U54" s="1"/>
    </row>
    <row r="55" spans="1:21" ht="16.5" thickTop="1" thickBot="1">
      <c r="A55" s="1"/>
      <c r="B55" s="1"/>
      <c r="C55" s="11"/>
      <c r="D55" s="12"/>
      <c r="E55" s="24"/>
      <c r="F55" s="19"/>
      <c r="G55" s="26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1"/>
      <c r="T55" s="1"/>
      <c r="U55" s="1"/>
    </row>
    <row r="56" spans="1:21" ht="15.75" thickBot="1">
      <c r="A56" s="1"/>
      <c r="B56" s="1"/>
      <c r="C56" s="16" t="s">
        <v>22</v>
      </c>
      <c r="D56" s="12"/>
      <c r="E56" s="19"/>
      <c r="F56" s="19"/>
      <c r="G56" s="26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1"/>
      <c r="T56" s="1"/>
      <c r="U56" s="1"/>
    </row>
    <row r="57" spans="1:21" ht="15.75" thickBot="1">
      <c r="A57" s="1"/>
      <c r="B57" s="1"/>
      <c r="C57" s="11"/>
      <c r="D57" s="13" t="s">
        <v>31</v>
      </c>
      <c r="E57" s="16">
        <v>1</v>
      </c>
      <c r="F57" s="18"/>
      <c r="G57" s="20">
        <f>(E57/E69)/100</f>
        <v>0.33333333333333337</v>
      </c>
      <c r="H57" s="18"/>
      <c r="I57" s="18"/>
      <c r="J57" s="18"/>
      <c r="K57" s="18"/>
      <c r="L57" s="18"/>
      <c r="M57" s="18"/>
      <c r="N57" s="18"/>
      <c r="O57" s="18"/>
      <c r="P57" s="18"/>
      <c r="Q57" s="19"/>
      <c r="R57" s="19"/>
      <c r="S57" s="11"/>
      <c r="T57" s="1"/>
      <c r="U57" s="1"/>
    </row>
    <row r="58" spans="1:21" ht="15.75" thickBot="1">
      <c r="A58" s="1"/>
      <c r="B58" s="1"/>
      <c r="C58" s="11"/>
      <c r="D58" s="14" t="s">
        <v>32</v>
      </c>
      <c r="E58" s="16"/>
      <c r="F58" s="18"/>
      <c r="G58" s="20">
        <f>(E58/E69)/100</f>
        <v>0</v>
      </c>
      <c r="H58" s="18"/>
      <c r="I58" s="18"/>
      <c r="J58" s="18"/>
      <c r="K58" s="18"/>
      <c r="L58" s="18"/>
      <c r="M58" s="18"/>
      <c r="N58" s="18"/>
      <c r="O58" s="18"/>
      <c r="P58" s="18"/>
      <c r="Q58" s="19"/>
      <c r="R58" s="19"/>
      <c r="S58" s="11"/>
      <c r="T58" s="1"/>
      <c r="U58" s="1"/>
    </row>
    <row r="59" spans="1:21" ht="15.75" thickBot="1">
      <c r="A59" s="1"/>
      <c r="B59" s="1"/>
      <c r="C59" s="11"/>
      <c r="D59" s="14" t="s">
        <v>33</v>
      </c>
      <c r="E59" s="16"/>
      <c r="F59" s="18"/>
      <c r="G59" s="20">
        <f>(E59/E69)/100</f>
        <v>0</v>
      </c>
      <c r="H59" s="18"/>
      <c r="I59" s="18"/>
      <c r="J59" s="18"/>
      <c r="K59" s="18"/>
      <c r="L59" s="18"/>
      <c r="M59" s="18"/>
      <c r="N59" s="18"/>
      <c r="O59" s="18"/>
      <c r="P59" s="18"/>
      <c r="Q59" s="19"/>
      <c r="R59" s="19"/>
      <c r="S59" s="11"/>
      <c r="T59" s="1"/>
      <c r="U59" s="1"/>
    </row>
    <row r="60" spans="1:21" ht="15.75" thickBot="1">
      <c r="A60" s="1"/>
      <c r="B60" s="1"/>
      <c r="C60" s="11"/>
      <c r="D60" s="14" t="s">
        <v>34</v>
      </c>
      <c r="E60" s="16"/>
      <c r="F60" s="18"/>
      <c r="G60" s="20">
        <f>(E60/E69)/100</f>
        <v>0</v>
      </c>
      <c r="H60" s="18"/>
      <c r="I60" s="18"/>
      <c r="J60" s="18"/>
      <c r="K60" s="18"/>
      <c r="L60" s="18"/>
      <c r="M60" s="18"/>
      <c r="N60" s="18"/>
      <c r="O60" s="18"/>
      <c r="P60" s="18"/>
      <c r="Q60" s="19"/>
      <c r="R60" s="19"/>
      <c r="S60" s="11"/>
      <c r="T60" s="1"/>
      <c r="U60" s="1"/>
    </row>
    <row r="61" spans="1:21" ht="15.75" thickBot="1">
      <c r="A61" s="1"/>
      <c r="B61" s="1"/>
      <c r="C61" s="11"/>
      <c r="D61" s="14" t="s">
        <v>35</v>
      </c>
      <c r="E61" s="16"/>
      <c r="F61" s="18"/>
      <c r="G61" s="20">
        <f>(E61/E69)/100</f>
        <v>0</v>
      </c>
      <c r="H61" s="18"/>
      <c r="I61" s="18"/>
      <c r="J61" s="18"/>
      <c r="K61" s="18"/>
      <c r="L61" s="18"/>
      <c r="M61" s="18"/>
      <c r="N61" s="18"/>
      <c r="O61" s="18"/>
      <c r="P61" s="18"/>
      <c r="Q61" s="19"/>
      <c r="R61" s="19"/>
      <c r="S61" s="11"/>
      <c r="T61" s="1"/>
      <c r="U61" s="1"/>
    </row>
    <row r="62" spans="1:21" ht="15.75" thickBot="1">
      <c r="A62" s="1"/>
      <c r="B62" s="1"/>
      <c r="C62" s="11"/>
      <c r="D62" s="14" t="s">
        <v>36</v>
      </c>
      <c r="E62" s="16"/>
      <c r="F62" s="18"/>
      <c r="G62" s="20">
        <f>(E62/E69)/100</f>
        <v>0</v>
      </c>
      <c r="H62" s="18"/>
      <c r="I62" s="18"/>
      <c r="J62" s="18"/>
      <c r="K62" s="18"/>
      <c r="L62" s="18"/>
      <c r="M62" s="18"/>
      <c r="N62" s="18"/>
      <c r="O62" s="18"/>
      <c r="P62" s="18"/>
      <c r="Q62" s="19"/>
      <c r="R62" s="19"/>
      <c r="S62" s="11"/>
      <c r="T62" s="1"/>
      <c r="U62" s="1"/>
    </row>
    <row r="63" spans="1:21" ht="15.75" thickBot="1">
      <c r="A63" s="1"/>
      <c r="B63" s="1"/>
      <c r="C63" s="11"/>
      <c r="D63" s="14" t="s">
        <v>37</v>
      </c>
      <c r="E63" s="16"/>
      <c r="F63" s="18"/>
      <c r="G63" s="20">
        <f>(E63/E69)/100</f>
        <v>0</v>
      </c>
      <c r="H63" s="18"/>
      <c r="I63" s="18"/>
      <c r="J63" s="18"/>
      <c r="K63" s="18"/>
      <c r="L63" s="18"/>
      <c r="M63" s="18"/>
      <c r="N63" s="18"/>
      <c r="O63" s="18"/>
      <c r="P63" s="18"/>
      <c r="Q63" s="19"/>
      <c r="R63" s="19"/>
      <c r="S63" s="11"/>
      <c r="T63" s="1"/>
      <c r="U63" s="1"/>
    </row>
    <row r="64" spans="1:21" ht="15.75" thickBot="1">
      <c r="A64" s="1"/>
      <c r="B64" s="1"/>
      <c r="C64" s="11"/>
      <c r="D64" s="14" t="s">
        <v>38</v>
      </c>
      <c r="E64" s="16">
        <v>2</v>
      </c>
      <c r="F64" s="18"/>
      <c r="G64" s="20">
        <f>(E64/E69)/100</f>
        <v>0.66666666666666674</v>
      </c>
      <c r="H64" s="18"/>
      <c r="I64" s="18"/>
      <c r="J64" s="18"/>
      <c r="K64" s="18"/>
      <c r="L64" s="18"/>
      <c r="M64" s="18"/>
      <c r="N64" s="18"/>
      <c r="O64" s="18"/>
      <c r="P64" s="18"/>
      <c r="Q64" s="19"/>
      <c r="R64" s="19"/>
      <c r="S64" s="11"/>
      <c r="T64" s="1"/>
      <c r="U64" s="1"/>
    </row>
    <row r="65" spans="1:21" ht="15.75" thickBot="1">
      <c r="A65" s="1"/>
      <c r="B65" s="1"/>
      <c r="C65" s="11"/>
      <c r="D65" s="14" t="s">
        <v>39</v>
      </c>
      <c r="E65" s="16"/>
      <c r="F65" s="18"/>
      <c r="G65" s="20">
        <f>(E65/E69)/100</f>
        <v>0</v>
      </c>
      <c r="H65" s="18"/>
      <c r="I65" s="18"/>
      <c r="J65" s="18"/>
      <c r="K65" s="18"/>
      <c r="L65" s="18"/>
      <c r="M65" s="18"/>
      <c r="N65" s="18"/>
      <c r="O65" s="18"/>
      <c r="P65" s="18"/>
      <c r="Q65" s="19"/>
      <c r="R65" s="19"/>
      <c r="S65" s="11"/>
      <c r="T65" s="1"/>
      <c r="U65" s="1"/>
    </row>
    <row r="66" spans="1:21" ht="15.75" thickBot="1">
      <c r="A66" s="1"/>
      <c r="B66" s="1"/>
      <c r="C66" s="11"/>
      <c r="D66" s="14" t="s">
        <v>40</v>
      </c>
      <c r="E66" s="16"/>
      <c r="F66" s="18"/>
      <c r="G66" s="20">
        <f>(E66/E69)/100</f>
        <v>0</v>
      </c>
      <c r="H66" s="18"/>
      <c r="I66" s="18"/>
      <c r="J66" s="18"/>
      <c r="K66" s="18"/>
      <c r="L66" s="18"/>
      <c r="M66" s="18"/>
      <c r="N66" s="18"/>
      <c r="O66" s="18"/>
      <c r="P66" s="18"/>
      <c r="Q66" s="19"/>
      <c r="R66" s="19"/>
      <c r="S66" s="11"/>
      <c r="T66" s="1"/>
      <c r="U66" s="1"/>
    </row>
    <row r="67" spans="1:21" ht="15.75" thickBot="1">
      <c r="A67" s="1"/>
      <c r="B67" s="1"/>
      <c r="C67" s="11"/>
      <c r="D67" s="15" t="s">
        <v>41</v>
      </c>
      <c r="E67" s="16"/>
      <c r="F67" s="18"/>
      <c r="G67" s="20">
        <f>(E67/E69)/100</f>
        <v>0</v>
      </c>
      <c r="H67" s="18"/>
      <c r="I67" s="18"/>
      <c r="J67" s="18"/>
      <c r="K67" s="18"/>
      <c r="L67" s="18"/>
      <c r="M67" s="18"/>
      <c r="N67" s="18"/>
      <c r="O67" s="18"/>
      <c r="P67" s="18"/>
      <c r="Q67" s="19"/>
      <c r="R67" s="19"/>
      <c r="S67" s="11"/>
      <c r="T67" s="1"/>
      <c r="U67" s="1"/>
    </row>
    <row r="68" spans="1:21" ht="15.75" thickBot="1">
      <c r="A68" s="1"/>
      <c r="B68" s="1"/>
      <c r="C68" s="11"/>
      <c r="D68" s="23" t="s">
        <v>42</v>
      </c>
      <c r="E68" s="16">
        <f>SUM(E57:E67)</f>
        <v>3</v>
      </c>
      <c r="F68" s="18"/>
      <c r="G68" s="26"/>
      <c r="H68" s="18"/>
      <c r="I68" s="18"/>
      <c r="J68" s="18"/>
      <c r="K68" s="18"/>
      <c r="L68" s="18"/>
      <c r="M68" s="18"/>
      <c r="N68" s="18"/>
      <c r="O68" s="18"/>
      <c r="P68" s="18"/>
      <c r="Q68" s="19"/>
      <c r="R68" s="19"/>
      <c r="S68" s="11"/>
      <c r="T68" s="1"/>
      <c r="U68" s="1"/>
    </row>
    <row r="69" spans="1:21">
      <c r="A69" s="1"/>
      <c r="B69" s="1"/>
      <c r="C69" s="11"/>
      <c r="D69" s="12"/>
      <c r="E69" s="24">
        <f>E68/100</f>
        <v>0.03</v>
      </c>
      <c r="F69" s="19"/>
      <c r="G69" s="26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1"/>
      <c r="T69" s="1"/>
      <c r="U69" s="1"/>
    </row>
    <row r="70" spans="1:21" ht="15.75" thickBot="1">
      <c r="A70" s="1"/>
      <c r="B70" s="1"/>
      <c r="C70" s="28"/>
      <c r="D70" s="29"/>
      <c r="E70" s="30"/>
      <c r="F70" s="31"/>
      <c r="G70" s="28"/>
      <c r="H70" s="31"/>
      <c r="I70" s="31"/>
      <c r="J70" s="31"/>
      <c r="K70" s="31"/>
      <c r="L70" s="31"/>
      <c r="M70" s="31"/>
      <c r="N70" s="31"/>
      <c r="O70" s="31"/>
      <c r="P70" s="31"/>
      <c r="Q70" s="28"/>
      <c r="R70" s="28"/>
      <c r="S70" s="28"/>
      <c r="T70" s="1"/>
      <c r="U70" s="1"/>
    </row>
    <row r="71" spans="1:21" ht="16.5" thickTop="1" thickBot="1">
      <c r="A71" s="1"/>
      <c r="B71" s="1"/>
      <c r="C71" s="11"/>
      <c r="D71" s="12"/>
      <c r="E71" s="24"/>
      <c r="F71" s="19"/>
      <c r="G71" s="26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1"/>
      <c r="T71" s="1"/>
      <c r="U71" s="1"/>
    </row>
    <row r="72" spans="1:21" ht="15.75" thickBot="1">
      <c r="A72" s="1"/>
      <c r="B72" s="1"/>
      <c r="C72" s="16" t="s">
        <v>23</v>
      </c>
      <c r="D72" s="12"/>
      <c r="E72" s="19"/>
      <c r="F72" s="19"/>
      <c r="G72" s="26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1"/>
      <c r="T72" s="1"/>
      <c r="U72" s="1"/>
    </row>
    <row r="73" spans="1:21" ht="15.75" thickBot="1">
      <c r="A73" s="1"/>
      <c r="B73" s="1"/>
      <c r="C73" s="11"/>
      <c r="D73" s="13" t="s">
        <v>31</v>
      </c>
      <c r="E73" s="16">
        <v>1</v>
      </c>
      <c r="F73" s="18"/>
      <c r="G73" s="20">
        <f>(E73/E85)/100</f>
        <v>0.5</v>
      </c>
      <c r="H73" s="18"/>
      <c r="I73" s="18"/>
      <c r="J73" s="18"/>
      <c r="K73" s="18"/>
      <c r="L73" s="18"/>
      <c r="M73" s="18"/>
      <c r="N73" s="18"/>
      <c r="O73" s="18"/>
      <c r="P73" s="18"/>
      <c r="Q73" s="19"/>
      <c r="R73" s="19"/>
      <c r="S73" s="11"/>
      <c r="T73" s="1"/>
      <c r="U73" s="1"/>
    </row>
    <row r="74" spans="1:21" ht="15.75" thickBot="1">
      <c r="A74" s="1"/>
      <c r="B74" s="1"/>
      <c r="C74" s="11"/>
      <c r="D74" s="14" t="s">
        <v>32</v>
      </c>
      <c r="E74" s="16"/>
      <c r="F74" s="18"/>
      <c r="G74" s="20">
        <f>(E74/E85)/100</f>
        <v>0</v>
      </c>
      <c r="H74" s="18"/>
      <c r="I74" s="18"/>
      <c r="J74" s="18"/>
      <c r="K74" s="18"/>
      <c r="L74" s="18"/>
      <c r="M74" s="18"/>
      <c r="N74" s="18"/>
      <c r="O74" s="18"/>
      <c r="P74" s="18"/>
      <c r="Q74" s="19"/>
      <c r="R74" s="19"/>
      <c r="S74" s="11"/>
      <c r="T74" s="1"/>
      <c r="U74" s="1"/>
    </row>
    <row r="75" spans="1:21" ht="15.75" thickBot="1">
      <c r="A75" s="1"/>
      <c r="B75" s="1"/>
      <c r="C75" s="11"/>
      <c r="D75" s="14" t="s">
        <v>33</v>
      </c>
      <c r="E75" s="16"/>
      <c r="F75" s="18"/>
      <c r="G75" s="20">
        <f>(E75/E85)/100</f>
        <v>0</v>
      </c>
      <c r="H75" s="18"/>
      <c r="I75" s="18"/>
      <c r="J75" s="18"/>
      <c r="K75" s="18"/>
      <c r="L75" s="18"/>
      <c r="M75" s="18"/>
      <c r="N75" s="18"/>
      <c r="O75" s="18"/>
      <c r="P75" s="18"/>
      <c r="Q75" s="19"/>
      <c r="R75" s="19"/>
      <c r="S75" s="11"/>
      <c r="T75" s="1"/>
      <c r="U75" s="1"/>
    </row>
    <row r="76" spans="1:21" ht="15.75" thickBot="1">
      <c r="A76" s="1"/>
      <c r="B76" s="1"/>
      <c r="C76" s="11"/>
      <c r="D76" s="14" t="s">
        <v>34</v>
      </c>
      <c r="E76" s="16"/>
      <c r="F76" s="18"/>
      <c r="G76" s="20">
        <f>(E76/E85)/100</f>
        <v>0</v>
      </c>
      <c r="H76" s="18"/>
      <c r="I76" s="18"/>
      <c r="J76" s="18"/>
      <c r="K76" s="18"/>
      <c r="L76" s="18"/>
      <c r="M76" s="18"/>
      <c r="N76" s="18"/>
      <c r="O76" s="18"/>
      <c r="P76" s="18"/>
      <c r="Q76" s="19"/>
      <c r="R76" s="19"/>
      <c r="S76" s="11"/>
      <c r="T76" s="1"/>
      <c r="U76" s="1"/>
    </row>
    <row r="77" spans="1:21" ht="15.75" thickBot="1">
      <c r="A77" s="1"/>
      <c r="B77" s="1"/>
      <c r="C77" s="11"/>
      <c r="D77" s="14" t="s">
        <v>35</v>
      </c>
      <c r="E77" s="16"/>
      <c r="F77" s="18"/>
      <c r="G77" s="20">
        <f>(E77/E85)/100</f>
        <v>0</v>
      </c>
      <c r="H77" s="18"/>
      <c r="I77" s="18"/>
      <c r="J77" s="18"/>
      <c r="K77" s="18"/>
      <c r="L77" s="18"/>
      <c r="M77" s="18"/>
      <c r="N77" s="18"/>
      <c r="O77" s="18"/>
      <c r="P77" s="18"/>
      <c r="Q77" s="19"/>
      <c r="R77" s="19"/>
      <c r="S77" s="11"/>
      <c r="T77" s="1"/>
      <c r="U77" s="1"/>
    </row>
    <row r="78" spans="1:21" ht="15.75" thickBot="1">
      <c r="A78" s="1"/>
      <c r="B78" s="1"/>
      <c r="C78" s="11"/>
      <c r="D78" s="14" t="s">
        <v>36</v>
      </c>
      <c r="E78" s="16"/>
      <c r="F78" s="18"/>
      <c r="G78" s="20">
        <f>(E78/E85)/100</f>
        <v>0</v>
      </c>
      <c r="H78" s="18"/>
      <c r="I78" s="18"/>
      <c r="J78" s="18"/>
      <c r="K78" s="18"/>
      <c r="L78" s="18"/>
      <c r="M78" s="18"/>
      <c r="N78" s="18"/>
      <c r="O78" s="18"/>
      <c r="P78" s="18"/>
      <c r="Q78" s="19"/>
      <c r="R78" s="19"/>
      <c r="S78" s="11"/>
      <c r="T78" s="1"/>
      <c r="U78" s="1"/>
    </row>
    <row r="79" spans="1:21" ht="15.75" thickBot="1">
      <c r="A79" s="1"/>
      <c r="B79" s="1"/>
      <c r="C79" s="11"/>
      <c r="D79" s="14" t="s">
        <v>37</v>
      </c>
      <c r="E79" s="16"/>
      <c r="F79" s="18"/>
      <c r="G79" s="20">
        <f>(E79/E85)/100</f>
        <v>0</v>
      </c>
      <c r="H79" s="18"/>
      <c r="I79" s="18"/>
      <c r="J79" s="18"/>
      <c r="K79" s="18"/>
      <c r="L79" s="18"/>
      <c r="M79" s="18"/>
      <c r="N79" s="18"/>
      <c r="O79" s="18"/>
      <c r="P79" s="18"/>
      <c r="Q79" s="19"/>
      <c r="R79" s="19"/>
      <c r="S79" s="11"/>
      <c r="T79" s="1"/>
      <c r="U79" s="1"/>
    </row>
    <row r="80" spans="1:21" ht="15.75" thickBot="1">
      <c r="A80" s="1"/>
      <c r="B80" s="1"/>
      <c r="C80" s="11"/>
      <c r="D80" s="14" t="s">
        <v>38</v>
      </c>
      <c r="E80" s="16">
        <v>1</v>
      </c>
      <c r="F80" s="18"/>
      <c r="G80" s="20">
        <f>(E80/E85)/100</f>
        <v>0.5</v>
      </c>
      <c r="H80" s="18"/>
      <c r="I80" s="18"/>
      <c r="J80" s="18"/>
      <c r="K80" s="18"/>
      <c r="L80" s="18"/>
      <c r="M80" s="18"/>
      <c r="N80" s="18"/>
      <c r="O80" s="18"/>
      <c r="P80" s="18"/>
      <c r="Q80" s="19"/>
      <c r="R80" s="19"/>
      <c r="S80" s="11"/>
      <c r="T80" s="1"/>
      <c r="U80" s="1"/>
    </row>
    <row r="81" spans="1:21" ht="15.75" thickBot="1">
      <c r="A81" s="1"/>
      <c r="B81" s="1"/>
      <c r="C81" s="11"/>
      <c r="D81" s="14" t="s">
        <v>39</v>
      </c>
      <c r="E81" s="16"/>
      <c r="F81" s="18"/>
      <c r="G81" s="20">
        <f>(E81/E85)/100</f>
        <v>0</v>
      </c>
      <c r="H81" s="18"/>
      <c r="I81" s="18"/>
      <c r="J81" s="18"/>
      <c r="K81" s="18"/>
      <c r="L81" s="18"/>
      <c r="M81" s="18"/>
      <c r="N81" s="18"/>
      <c r="O81" s="18"/>
      <c r="P81" s="18"/>
      <c r="Q81" s="19"/>
      <c r="R81" s="19"/>
      <c r="S81" s="11"/>
      <c r="T81" s="1"/>
      <c r="U81" s="1"/>
    </row>
    <row r="82" spans="1:21" ht="15.75" thickBot="1">
      <c r="A82" s="1"/>
      <c r="B82" s="1"/>
      <c r="C82" s="11"/>
      <c r="D82" s="14" t="s">
        <v>40</v>
      </c>
      <c r="E82" s="16"/>
      <c r="F82" s="18"/>
      <c r="G82" s="20">
        <f>(E82/E85)/100</f>
        <v>0</v>
      </c>
      <c r="H82" s="18"/>
      <c r="I82" s="18"/>
      <c r="J82" s="18"/>
      <c r="K82" s="18"/>
      <c r="L82" s="18"/>
      <c r="M82" s="18"/>
      <c r="N82" s="18"/>
      <c r="O82" s="18"/>
      <c r="P82" s="18"/>
      <c r="Q82" s="19"/>
      <c r="R82" s="19"/>
      <c r="S82" s="11"/>
      <c r="T82" s="1"/>
      <c r="U82" s="1"/>
    </row>
    <row r="83" spans="1:21" ht="15.75" thickBot="1">
      <c r="A83" s="1"/>
      <c r="B83" s="1"/>
      <c r="C83" s="11"/>
      <c r="D83" s="15" t="s">
        <v>41</v>
      </c>
      <c r="E83" s="16"/>
      <c r="F83" s="18"/>
      <c r="G83" s="20">
        <f>(E83/E85)/100</f>
        <v>0</v>
      </c>
      <c r="H83" s="18"/>
      <c r="I83" s="18"/>
      <c r="J83" s="18"/>
      <c r="K83" s="18"/>
      <c r="L83" s="18"/>
      <c r="M83" s="18"/>
      <c r="N83" s="18"/>
      <c r="O83" s="18"/>
      <c r="P83" s="18"/>
      <c r="Q83" s="19"/>
      <c r="R83" s="19"/>
      <c r="S83" s="11"/>
      <c r="T83" s="1"/>
      <c r="U83" s="1"/>
    </row>
    <row r="84" spans="1:21" ht="15.75" thickBot="1">
      <c r="A84" s="1"/>
      <c r="B84" s="1"/>
      <c r="C84" s="11"/>
      <c r="D84" s="23" t="s">
        <v>42</v>
      </c>
      <c r="E84" s="16">
        <f>SUM(E73:E83)</f>
        <v>2</v>
      </c>
      <c r="F84" s="18"/>
      <c r="G84" s="26"/>
      <c r="H84" s="18"/>
      <c r="I84" s="18"/>
      <c r="J84" s="18"/>
      <c r="K84" s="18"/>
      <c r="L84" s="18"/>
      <c r="M84" s="18"/>
      <c r="N84" s="18"/>
      <c r="O84" s="18"/>
      <c r="P84" s="18"/>
      <c r="Q84" s="19"/>
      <c r="R84" s="19"/>
      <c r="S84" s="11"/>
      <c r="T84" s="1"/>
      <c r="U84" s="1"/>
    </row>
    <row r="85" spans="1:21">
      <c r="A85" s="1"/>
      <c r="B85" s="1"/>
      <c r="C85" s="11"/>
      <c r="D85" s="12"/>
      <c r="E85" s="24">
        <f>E84/100</f>
        <v>0.02</v>
      </c>
      <c r="F85" s="19"/>
      <c r="G85" s="26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1"/>
      <c r="T85" s="1"/>
      <c r="U85" s="1"/>
    </row>
    <row r="86" spans="1:21" ht="15.75" thickBot="1">
      <c r="A86" s="1"/>
      <c r="B86" s="1"/>
      <c r="C86" s="28"/>
      <c r="D86" s="29"/>
      <c r="E86" s="30"/>
      <c r="F86" s="31"/>
      <c r="G86" s="28"/>
      <c r="H86" s="31"/>
      <c r="I86" s="31"/>
      <c r="J86" s="31"/>
      <c r="K86" s="31"/>
      <c r="L86" s="31"/>
      <c r="M86" s="31"/>
      <c r="N86" s="31"/>
      <c r="O86" s="31"/>
      <c r="P86" s="31"/>
      <c r="Q86" s="28"/>
      <c r="R86" s="28"/>
      <c r="S86" s="28"/>
      <c r="T86" s="1"/>
      <c r="U86" s="1"/>
    </row>
    <row r="87" spans="1:21" ht="16.5" thickTop="1" thickBot="1">
      <c r="A87" s="1"/>
      <c r="B87" s="1"/>
      <c r="C87" s="11"/>
      <c r="D87" s="12"/>
      <c r="E87" s="24"/>
      <c r="F87" s="19"/>
      <c r="G87" s="26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1"/>
      <c r="T87" s="1"/>
      <c r="U87" s="1"/>
    </row>
    <row r="88" spans="1:21" ht="15.75" thickBot="1">
      <c r="A88" s="1"/>
      <c r="B88" s="1"/>
      <c r="C88" s="16" t="s">
        <v>24</v>
      </c>
      <c r="D88" s="12"/>
      <c r="E88" s="19"/>
      <c r="F88" s="19"/>
      <c r="G88" s="26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1"/>
      <c r="T88" s="1"/>
      <c r="U88" s="1"/>
    </row>
    <row r="89" spans="1:21" ht="15.75" thickBot="1">
      <c r="A89" s="1"/>
      <c r="B89" s="1"/>
      <c r="C89" s="11"/>
      <c r="D89" s="13" t="s">
        <v>31</v>
      </c>
      <c r="E89" s="16">
        <v>2</v>
      </c>
      <c r="F89" s="18"/>
      <c r="G89" s="20">
        <f>(E89/E101)/100</f>
        <v>0.33333333333333337</v>
      </c>
      <c r="H89" s="18"/>
      <c r="I89" s="18"/>
      <c r="J89" s="18"/>
      <c r="K89" s="18"/>
      <c r="L89" s="18"/>
      <c r="M89" s="18"/>
      <c r="N89" s="18"/>
      <c r="O89" s="18"/>
      <c r="P89" s="18"/>
      <c r="Q89" s="19"/>
      <c r="R89" s="19"/>
      <c r="S89" s="11"/>
      <c r="T89" s="1"/>
      <c r="U89" s="1"/>
    </row>
    <row r="90" spans="1:21" ht="15.75" thickBot="1">
      <c r="A90" s="1"/>
      <c r="B90" s="1"/>
      <c r="C90" s="11"/>
      <c r="D90" s="14" t="s">
        <v>32</v>
      </c>
      <c r="E90" s="16"/>
      <c r="F90" s="18"/>
      <c r="G90" s="20">
        <f>(E90/E101)/100</f>
        <v>0</v>
      </c>
      <c r="H90" s="18"/>
      <c r="I90" s="18"/>
      <c r="J90" s="18"/>
      <c r="K90" s="18"/>
      <c r="L90" s="18"/>
      <c r="M90" s="18"/>
      <c r="N90" s="18"/>
      <c r="O90" s="18"/>
      <c r="P90" s="18"/>
      <c r="Q90" s="19"/>
      <c r="R90" s="19"/>
      <c r="S90" s="11"/>
      <c r="T90" s="1"/>
      <c r="U90" s="1"/>
    </row>
    <row r="91" spans="1:21" ht="15.75" thickBot="1">
      <c r="A91" s="1"/>
      <c r="B91" s="1"/>
      <c r="C91" s="11"/>
      <c r="D91" s="14" t="s">
        <v>33</v>
      </c>
      <c r="E91" s="16"/>
      <c r="F91" s="18"/>
      <c r="G91" s="20">
        <f>(E91/E101)/100</f>
        <v>0</v>
      </c>
      <c r="H91" s="18"/>
      <c r="I91" s="18"/>
      <c r="J91" s="18"/>
      <c r="K91" s="18"/>
      <c r="L91" s="18"/>
      <c r="M91" s="18"/>
      <c r="N91" s="18"/>
      <c r="O91" s="18"/>
      <c r="P91" s="18"/>
      <c r="Q91" s="19"/>
      <c r="R91" s="19"/>
      <c r="S91" s="11"/>
      <c r="T91" s="1"/>
      <c r="U91" s="1"/>
    </row>
    <row r="92" spans="1:21" ht="15.75" thickBot="1">
      <c r="A92" s="1"/>
      <c r="B92" s="1"/>
      <c r="C92" s="11"/>
      <c r="D92" s="14" t="s">
        <v>34</v>
      </c>
      <c r="E92" s="16"/>
      <c r="F92" s="18"/>
      <c r="G92" s="20">
        <f>(E92/E101)/100</f>
        <v>0</v>
      </c>
      <c r="H92" s="18"/>
      <c r="I92" s="18"/>
      <c r="J92" s="18"/>
      <c r="K92" s="18"/>
      <c r="L92" s="18"/>
      <c r="M92" s="18"/>
      <c r="N92" s="18"/>
      <c r="O92" s="18"/>
      <c r="P92" s="18"/>
      <c r="Q92" s="19"/>
      <c r="R92" s="19"/>
      <c r="S92" s="11"/>
      <c r="T92" s="1"/>
      <c r="U92" s="1"/>
    </row>
    <row r="93" spans="1:21" ht="15.75" thickBot="1">
      <c r="A93" s="1"/>
      <c r="B93" s="1"/>
      <c r="C93" s="11"/>
      <c r="D93" s="14" t="s">
        <v>35</v>
      </c>
      <c r="E93" s="16"/>
      <c r="F93" s="18"/>
      <c r="G93" s="20">
        <f>(E93/E101)/100</f>
        <v>0</v>
      </c>
      <c r="H93" s="18"/>
      <c r="I93" s="18"/>
      <c r="J93" s="18"/>
      <c r="K93" s="18"/>
      <c r="L93" s="18"/>
      <c r="M93" s="18"/>
      <c r="N93" s="18"/>
      <c r="O93" s="18"/>
      <c r="P93" s="18"/>
      <c r="Q93" s="19"/>
      <c r="R93" s="19"/>
      <c r="S93" s="11"/>
      <c r="T93" s="1"/>
      <c r="U93" s="1"/>
    </row>
    <row r="94" spans="1:21" ht="15.75" thickBot="1">
      <c r="A94" s="1"/>
      <c r="B94" s="1"/>
      <c r="C94" s="11"/>
      <c r="D94" s="14" t="s">
        <v>36</v>
      </c>
      <c r="E94" s="16"/>
      <c r="F94" s="18"/>
      <c r="G94" s="20">
        <f>(E94/E101)/100</f>
        <v>0</v>
      </c>
      <c r="H94" s="18"/>
      <c r="I94" s="18"/>
      <c r="J94" s="18"/>
      <c r="K94" s="18"/>
      <c r="L94" s="18"/>
      <c r="M94" s="18"/>
      <c r="N94" s="18"/>
      <c r="O94" s="18"/>
      <c r="P94" s="18"/>
      <c r="Q94" s="19"/>
      <c r="R94" s="19"/>
      <c r="S94" s="11"/>
      <c r="T94" s="1"/>
      <c r="U94" s="1"/>
    </row>
    <row r="95" spans="1:21" ht="15.75" thickBot="1">
      <c r="A95" s="1"/>
      <c r="B95" s="1"/>
      <c r="C95" s="11"/>
      <c r="D95" s="14" t="s">
        <v>37</v>
      </c>
      <c r="E95" s="16"/>
      <c r="F95" s="18"/>
      <c r="G95" s="20">
        <f>(E95/E101)/100</f>
        <v>0</v>
      </c>
      <c r="H95" s="18"/>
      <c r="I95" s="18"/>
      <c r="J95" s="18"/>
      <c r="K95" s="18"/>
      <c r="L95" s="18"/>
      <c r="M95" s="18"/>
      <c r="N95" s="18"/>
      <c r="O95" s="18"/>
      <c r="P95" s="18"/>
      <c r="Q95" s="19"/>
      <c r="R95" s="19"/>
      <c r="S95" s="11"/>
      <c r="T95" s="1"/>
      <c r="U95" s="1"/>
    </row>
    <row r="96" spans="1:21" ht="15.75" thickBot="1">
      <c r="A96" s="1"/>
      <c r="B96" s="1"/>
      <c r="C96" s="11"/>
      <c r="D96" s="14" t="s">
        <v>38</v>
      </c>
      <c r="E96" s="16">
        <v>4</v>
      </c>
      <c r="F96" s="18"/>
      <c r="G96" s="20">
        <f>(E96/E101)/100</f>
        <v>0.66666666666666674</v>
      </c>
      <c r="H96" s="18"/>
      <c r="I96" s="18"/>
      <c r="J96" s="18"/>
      <c r="K96" s="18"/>
      <c r="L96" s="18"/>
      <c r="M96" s="18"/>
      <c r="N96" s="18"/>
      <c r="O96" s="18"/>
      <c r="P96" s="18"/>
      <c r="Q96" s="19"/>
      <c r="R96" s="19"/>
      <c r="S96" s="11"/>
      <c r="T96" s="1"/>
      <c r="U96" s="1"/>
    </row>
    <row r="97" spans="1:21" ht="15.75" thickBot="1">
      <c r="A97" s="1"/>
      <c r="B97" s="1"/>
      <c r="C97" s="11"/>
      <c r="D97" s="14" t="s">
        <v>39</v>
      </c>
      <c r="E97" s="16"/>
      <c r="F97" s="18"/>
      <c r="G97" s="20">
        <f>(E97/E101)/100</f>
        <v>0</v>
      </c>
      <c r="H97" s="18"/>
      <c r="I97" s="18"/>
      <c r="J97" s="18"/>
      <c r="K97" s="18"/>
      <c r="L97" s="18"/>
      <c r="M97" s="18"/>
      <c r="N97" s="18"/>
      <c r="O97" s="18"/>
      <c r="P97" s="18"/>
      <c r="Q97" s="19"/>
      <c r="R97" s="19"/>
      <c r="S97" s="11"/>
      <c r="T97" s="1"/>
      <c r="U97" s="1"/>
    </row>
    <row r="98" spans="1:21" ht="15.75" thickBot="1">
      <c r="A98" s="1"/>
      <c r="B98" s="1"/>
      <c r="C98" s="11"/>
      <c r="D98" s="14" t="s">
        <v>40</v>
      </c>
      <c r="E98" s="16"/>
      <c r="F98" s="18"/>
      <c r="G98" s="20">
        <f>(E98/E101)/100</f>
        <v>0</v>
      </c>
      <c r="H98" s="18"/>
      <c r="I98" s="18"/>
      <c r="J98" s="18"/>
      <c r="K98" s="18"/>
      <c r="L98" s="18"/>
      <c r="M98" s="18"/>
      <c r="N98" s="18"/>
      <c r="O98" s="18"/>
      <c r="P98" s="18"/>
      <c r="Q98" s="19"/>
      <c r="R98" s="19"/>
      <c r="S98" s="11"/>
      <c r="T98" s="1"/>
      <c r="U98" s="1"/>
    </row>
    <row r="99" spans="1:21" ht="15.75" thickBot="1">
      <c r="A99" s="1"/>
      <c r="B99" s="1"/>
      <c r="C99" s="11"/>
      <c r="D99" s="15" t="s">
        <v>41</v>
      </c>
      <c r="E99" s="16"/>
      <c r="F99" s="18"/>
      <c r="G99" s="20">
        <f>(E99/E101)/100</f>
        <v>0</v>
      </c>
      <c r="H99" s="18"/>
      <c r="I99" s="18"/>
      <c r="J99" s="18"/>
      <c r="K99" s="18"/>
      <c r="L99" s="18"/>
      <c r="M99" s="18"/>
      <c r="N99" s="18"/>
      <c r="O99" s="18"/>
      <c r="P99" s="18"/>
      <c r="Q99" s="19"/>
      <c r="R99" s="19"/>
      <c r="S99" s="11"/>
      <c r="T99" s="1"/>
      <c r="U99" s="1"/>
    </row>
    <row r="100" spans="1:21" ht="15.75" thickBot="1">
      <c r="A100" s="1"/>
      <c r="B100" s="1"/>
      <c r="C100" s="11"/>
      <c r="D100" s="23" t="s">
        <v>42</v>
      </c>
      <c r="E100" s="16">
        <f>SUM(E89:E99)</f>
        <v>6</v>
      </c>
      <c r="F100" s="18"/>
      <c r="G100" s="26"/>
      <c r="H100" s="18"/>
      <c r="I100" s="18"/>
      <c r="J100" s="18"/>
      <c r="K100" s="18"/>
      <c r="L100" s="18"/>
      <c r="M100" s="18"/>
      <c r="N100" s="18"/>
      <c r="O100" s="18"/>
      <c r="P100" s="18"/>
      <c r="Q100" s="19"/>
      <c r="R100" s="19"/>
      <c r="S100" s="11"/>
      <c r="T100" s="1"/>
      <c r="U100" s="1"/>
    </row>
    <row r="101" spans="1:21">
      <c r="A101" s="1"/>
      <c r="B101" s="1"/>
      <c r="C101" s="11"/>
      <c r="D101" s="12"/>
      <c r="E101" s="24">
        <f>E100/100</f>
        <v>0.06</v>
      </c>
      <c r="F101" s="19"/>
      <c r="G101" s="26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1"/>
      <c r="T101" s="1"/>
      <c r="U101" s="1"/>
    </row>
    <row r="102" spans="1:21" ht="15.75" thickBot="1">
      <c r="A102" s="1"/>
      <c r="B102" s="1"/>
      <c r="C102" s="28"/>
      <c r="D102" s="29"/>
      <c r="E102" s="30"/>
      <c r="F102" s="31"/>
      <c r="G102" s="28"/>
      <c r="H102" s="31"/>
      <c r="I102" s="31"/>
      <c r="J102" s="31"/>
      <c r="K102" s="31"/>
      <c r="L102" s="31"/>
      <c r="M102" s="31"/>
      <c r="N102" s="31"/>
      <c r="O102" s="31"/>
      <c r="P102" s="31"/>
      <c r="Q102" s="28"/>
      <c r="R102" s="28"/>
      <c r="S102" s="28"/>
      <c r="T102" s="1"/>
      <c r="U102" s="1"/>
    </row>
    <row r="103" spans="1:21" ht="16.5" thickTop="1" thickBot="1">
      <c r="A103" s="1"/>
      <c r="B103" s="1"/>
      <c r="C103" s="11"/>
      <c r="D103" s="12"/>
      <c r="E103" s="24"/>
      <c r="F103" s="19"/>
      <c r="G103" s="26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1"/>
      <c r="T103" s="1"/>
      <c r="U103" s="1"/>
    </row>
    <row r="104" spans="1:21" ht="15.75" thickBot="1">
      <c r="A104" s="1"/>
      <c r="B104" s="1"/>
      <c r="C104" s="16" t="s">
        <v>25</v>
      </c>
      <c r="D104" s="12"/>
      <c r="E104" s="19"/>
      <c r="F104" s="19"/>
      <c r="G104" s="26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1"/>
      <c r="T104" s="1"/>
      <c r="U104" s="1"/>
    </row>
    <row r="105" spans="1:21" ht="15.75" thickBot="1">
      <c r="A105" s="1"/>
      <c r="B105" s="1"/>
      <c r="C105" s="11"/>
      <c r="D105" s="13" t="s">
        <v>31</v>
      </c>
      <c r="E105" s="16">
        <v>2</v>
      </c>
      <c r="F105" s="18"/>
      <c r="G105" s="20">
        <f>(E105/E117)/100</f>
        <v>0.5</v>
      </c>
      <c r="H105" s="18"/>
      <c r="I105" s="18"/>
      <c r="J105" s="18"/>
      <c r="K105" s="18"/>
      <c r="L105" s="18"/>
      <c r="M105" s="18"/>
      <c r="N105" s="18"/>
      <c r="O105" s="18"/>
      <c r="P105" s="18"/>
      <c r="Q105" s="19"/>
      <c r="R105" s="19"/>
      <c r="S105" s="11"/>
      <c r="T105" s="1"/>
      <c r="U105" s="1"/>
    </row>
    <row r="106" spans="1:21" ht="15.75" thickBot="1">
      <c r="A106" s="1"/>
      <c r="B106" s="1"/>
      <c r="C106" s="11"/>
      <c r="D106" s="14" t="s">
        <v>32</v>
      </c>
      <c r="E106" s="16"/>
      <c r="F106" s="18"/>
      <c r="G106" s="20">
        <f>(E106/E117)/100</f>
        <v>0</v>
      </c>
      <c r="H106" s="18"/>
      <c r="I106" s="18"/>
      <c r="J106" s="18"/>
      <c r="K106" s="18"/>
      <c r="L106" s="18"/>
      <c r="M106" s="18"/>
      <c r="N106" s="18"/>
      <c r="O106" s="18"/>
      <c r="P106" s="18"/>
      <c r="Q106" s="19"/>
      <c r="R106" s="19"/>
      <c r="S106" s="11"/>
      <c r="T106" s="1"/>
      <c r="U106" s="1"/>
    </row>
    <row r="107" spans="1:21" ht="15.75" thickBot="1">
      <c r="A107" s="1"/>
      <c r="B107" s="1"/>
      <c r="C107" s="11"/>
      <c r="D107" s="14" t="s">
        <v>33</v>
      </c>
      <c r="E107" s="16"/>
      <c r="F107" s="18"/>
      <c r="G107" s="20">
        <f>(E107/E117)/100</f>
        <v>0</v>
      </c>
      <c r="H107" s="18"/>
      <c r="I107" s="18"/>
      <c r="J107" s="18"/>
      <c r="K107" s="18"/>
      <c r="L107" s="18"/>
      <c r="M107" s="18"/>
      <c r="N107" s="18"/>
      <c r="O107" s="18"/>
      <c r="P107" s="18"/>
      <c r="Q107" s="19"/>
      <c r="R107" s="19"/>
      <c r="S107" s="11"/>
      <c r="T107" s="1"/>
      <c r="U107" s="1"/>
    </row>
    <row r="108" spans="1:21" ht="15.75" thickBot="1">
      <c r="A108" s="1"/>
      <c r="B108" s="1"/>
      <c r="C108" s="11"/>
      <c r="D108" s="14" t="s">
        <v>34</v>
      </c>
      <c r="E108" s="16"/>
      <c r="F108" s="18"/>
      <c r="G108" s="20">
        <f>(E108/E117)/100</f>
        <v>0</v>
      </c>
      <c r="H108" s="18"/>
      <c r="I108" s="18"/>
      <c r="J108" s="18"/>
      <c r="K108" s="18"/>
      <c r="L108" s="18"/>
      <c r="M108" s="18"/>
      <c r="N108" s="18"/>
      <c r="O108" s="18"/>
      <c r="P108" s="18"/>
      <c r="Q108" s="19"/>
      <c r="R108" s="19"/>
      <c r="S108" s="11"/>
      <c r="T108" s="1"/>
      <c r="U108" s="1"/>
    </row>
    <row r="109" spans="1:21" ht="15.75" thickBot="1">
      <c r="A109" s="1"/>
      <c r="B109" s="1"/>
      <c r="C109" s="11"/>
      <c r="D109" s="14" t="s">
        <v>35</v>
      </c>
      <c r="E109" s="16"/>
      <c r="F109" s="18"/>
      <c r="G109" s="20">
        <f>(E109/E117)/100</f>
        <v>0</v>
      </c>
      <c r="H109" s="18"/>
      <c r="I109" s="18"/>
      <c r="J109" s="18"/>
      <c r="K109" s="18"/>
      <c r="L109" s="18"/>
      <c r="M109" s="18"/>
      <c r="N109" s="18"/>
      <c r="O109" s="18"/>
      <c r="P109" s="18"/>
      <c r="Q109" s="19"/>
      <c r="R109" s="19"/>
      <c r="S109" s="11"/>
      <c r="T109" s="1"/>
      <c r="U109" s="1"/>
    </row>
    <row r="110" spans="1:21" ht="15.75" thickBot="1">
      <c r="A110" s="1"/>
      <c r="B110" s="1"/>
      <c r="C110" s="11"/>
      <c r="D110" s="14" t="s">
        <v>36</v>
      </c>
      <c r="E110" s="16"/>
      <c r="F110" s="18"/>
      <c r="G110" s="20">
        <f>(E110/E117)/100</f>
        <v>0</v>
      </c>
      <c r="H110" s="18"/>
      <c r="I110" s="18"/>
      <c r="J110" s="18"/>
      <c r="K110" s="18"/>
      <c r="L110" s="18"/>
      <c r="M110" s="18"/>
      <c r="N110" s="18"/>
      <c r="O110" s="18"/>
      <c r="P110" s="18"/>
      <c r="Q110" s="19"/>
      <c r="R110" s="19"/>
      <c r="S110" s="11"/>
      <c r="T110" s="1"/>
      <c r="U110" s="1"/>
    </row>
    <row r="111" spans="1:21" ht="15.75" thickBot="1">
      <c r="A111" s="1"/>
      <c r="B111" s="1"/>
      <c r="C111" s="11"/>
      <c r="D111" s="14" t="s">
        <v>37</v>
      </c>
      <c r="E111" s="16"/>
      <c r="F111" s="18"/>
      <c r="G111" s="20">
        <f>(E111/E117)/100</f>
        <v>0</v>
      </c>
      <c r="H111" s="18"/>
      <c r="I111" s="18"/>
      <c r="J111" s="18"/>
      <c r="K111" s="18"/>
      <c r="L111" s="18"/>
      <c r="M111" s="18"/>
      <c r="N111" s="18"/>
      <c r="O111" s="18"/>
      <c r="P111" s="18"/>
      <c r="Q111" s="19"/>
      <c r="R111" s="19"/>
      <c r="S111" s="11"/>
      <c r="T111" s="1"/>
      <c r="U111" s="1"/>
    </row>
    <row r="112" spans="1:21" ht="15.75" thickBot="1">
      <c r="A112" s="1"/>
      <c r="B112" s="1"/>
      <c r="C112" s="11"/>
      <c r="D112" s="14" t="s">
        <v>38</v>
      </c>
      <c r="E112" s="16">
        <v>2</v>
      </c>
      <c r="F112" s="18"/>
      <c r="G112" s="20">
        <f>(E112/E117)/100</f>
        <v>0.5</v>
      </c>
      <c r="H112" s="18"/>
      <c r="I112" s="18"/>
      <c r="J112" s="18"/>
      <c r="K112" s="18"/>
      <c r="L112" s="18"/>
      <c r="M112" s="18"/>
      <c r="N112" s="18"/>
      <c r="O112" s="18"/>
      <c r="P112" s="18"/>
      <c r="Q112" s="19"/>
      <c r="R112" s="19"/>
      <c r="S112" s="11"/>
      <c r="T112" s="1"/>
      <c r="U112" s="1"/>
    </row>
    <row r="113" spans="1:21" ht="15.75" thickBot="1">
      <c r="A113" s="1"/>
      <c r="B113" s="1"/>
      <c r="C113" s="11"/>
      <c r="D113" s="14" t="s">
        <v>39</v>
      </c>
      <c r="E113" s="16"/>
      <c r="F113" s="18"/>
      <c r="G113" s="20">
        <f>(E113/E117)/100</f>
        <v>0</v>
      </c>
      <c r="H113" s="18"/>
      <c r="I113" s="18"/>
      <c r="J113" s="18"/>
      <c r="K113" s="18"/>
      <c r="L113" s="18"/>
      <c r="M113" s="18"/>
      <c r="N113" s="18"/>
      <c r="O113" s="18"/>
      <c r="P113" s="18"/>
      <c r="Q113" s="19"/>
      <c r="R113" s="19"/>
      <c r="S113" s="11"/>
      <c r="T113" s="1"/>
      <c r="U113" s="1"/>
    </row>
    <row r="114" spans="1:21" ht="15.75" thickBot="1">
      <c r="A114" s="1"/>
      <c r="B114" s="1"/>
      <c r="C114" s="11"/>
      <c r="D114" s="14" t="s">
        <v>40</v>
      </c>
      <c r="E114" s="16"/>
      <c r="F114" s="18"/>
      <c r="G114" s="20">
        <f>(E114/E117)/100</f>
        <v>0</v>
      </c>
      <c r="H114" s="18"/>
      <c r="I114" s="18"/>
      <c r="J114" s="18"/>
      <c r="K114" s="18"/>
      <c r="L114" s="18"/>
      <c r="M114" s="18"/>
      <c r="N114" s="18"/>
      <c r="O114" s="18"/>
      <c r="P114" s="18"/>
      <c r="Q114" s="19"/>
      <c r="R114" s="19"/>
      <c r="S114" s="11"/>
      <c r="T114" s="1"/>
      <c r="U114" s="1"/>
    </row>
    <row r="115" spans="1:21" ht="15.75" thickBot="1">
      <c r="A115" s="1"/>
      <c r="B115" s="1"/>
      <c r="C115" s="11"/>
      <c r="D115" s="15" t="s">
        <v>41</v>
      </c>
      <c r="E115" s="16"/>
      <c r="F115" s="18"/>
      <c r="G115" s="20">
        <f>(E115/E117)/100</f>
        <v>0</v>
      </c>
      <c r="H115" s="18"/>
      <c r="I115" s="18"/>
      <c r="J115" s="18"/>
      <c r="K115" s="18"/>
      <c r="L115" s="18"/>
      <c r="M115" s="18"/>
      <c r="N115" s="18"/>
      <c r="O115" s="18"/>
      <c r="P115" s="18"/>
      <c r="Q115" s="19"/>
      <c r="R115" s="19"/>
      <c r="S115" s="11"/>
      <c r="T115" s="1"/>
      <c r="U115" s="1"/>
    </row>
    <row r="116" spans="1:21" ht="15.75" thickBot="1">
      <c r="A116" s="1"/>
      <c r="B116" s="1"/>
      <c r="C116" s="11"/>
      <c r="D116" s="23" t="s">
        <v>42</v>
      </c>
      <c r="E116" s="16">
        <f>SUM(E105:E115)</f>
        <v>4</v>
      </c>
      <c r="F116" s="18"/>
      <c r="G116" s="26"/>
      <c r="H116" s="18"/>
      <c r="I116" s="18"/>
      <c r="J116" s="18"/>
      <c r="K116" s="18"/>
      <c r="L116" s="18"/>
      <c r="M116" s="18"/>
      <c r="N116" s="18"/>
      <c r="O116" s="18"/>
      <c r="P116" s="18"/>
      <c r="Q116" s="19"/>
      <c r="R116" s="19"/>
      <c r="S116" s="11"/>
      <c r="T116" s="1"/>
      <c r="U116" s="1"/>
    </row>
    <row r="117" spans="1:21">
      <c r="A117" s="1"/>
      <c r="B117" s="1"/>
      <c r="C117" s="11"/>
      <c r="D117" s="12"/>
      <c r="E117" s="24">
        <f>E116/100</f>
        <v>0.04</v>
      </c>
      <c r="F117" s="19"/>
      <c r="G117" s="26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1"/>
      <c r="T117" s="1"/>
      <c r="U117" s="1"/>
    </row>
    <row r="118" spans="1:21" ht="15.75" thickBot="1">
      <c r="A118" s="1"/>
      <c r="B118" s="1"/>
      <c r="C118" s="28"/>
      <c r="D118" s="29"/>
      <c r="E118" s="30"/>
      <c r="F118" s="31"/>
      <c r="G118" s="28"/>
      <c r="H118" s="31"/>
      <c r="I118" s="31"/>
      <c r="J118" s="31"/>
      <c r="K118" s="31"/>
      <c r="L118" s="31"/>
      <c r="M118" s="31"/>
      <c r="N118" s="31"/>
      <c r="O118" s="31"/>
      <c r="P118" s="31"/>
      <c r="Q118" s="28"/>
      <c r="R118" s="28"/>
      <c r="S118" s="28"/>
      <c r="T118" s="1"/>
      <c r="U118" s="1"/>
    </row>
    <row r="119" spans="1:21" ht="16.5" thickTop="1" thickBot="1">
      <c r="A119" s="1"/>
      <c r="B119" s="1"/>
      <c r="C119" s="11"/>
      <c r="D119" s="12"/>
      <c r="E119" s="24"/>
      <c r="F119" s="19"/>
      <c r="G119" s="26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1"/>
      <c r="T119" s="1"/>
      <c r="U119" s="1"/>
    </row>
    <row r="120" spans="1:21" ht="15.75" thickBot="1">
      <c r="A120" s="1"/>
      <c r="B120" s="1"/>
      <c r="C120" s="16" t="s">
        <v>26</v>
      </c>
      <c r="D120" s="12"/>
      <c r="E120" s="19"/>
      <c r="F120" s="19"/>
      <c r="G120" s="26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1"/>
      <c r="T120" s="1"/>
      <c r="U120" s="1"/>
    </row>
    <row r="121" spans="1:21" ht="15.75" thickBot="1">
      <c r="A121" s="1"/>
      <c r="B121" s="1"/>
      <c r="C121" s="11"/>
      <c r="D121" s="13" t="s">
        <v>31</v>
      </c>
      <c r="E121" s="16">
        <v>4</v>
      </c>
      <c r="F121" s="18"/>
      <c r="G121" s="20">
        <f>(E121/E133)/100</f>
        <v>0.5714285714285714</v>
      </c>
      <c r="H121" s="18"/>
      <c r="I121" s="18"/>
      <c r="J121" s="18"/>
      <c r="K121" s="18"/>
      <c r="L121" s="18"/>
      <c r="M121" s="18"/>
      <c r="N121" s="18"/>
      <c r="O121" s="18"/>
      <c r="P121" s="18"/>
      <c r="Q121" s="19"/>
      <c r="R121" s="19"/>
      <c r="S121" s="11"/>
      <c r="T121" s="1"/>
      <c r="U121" s="1"/>
    </row>
    <row r="122" spans="1:21" ht="15.75" thickBot="1">
      <c r="A122" s="1"/>
      <c r="B122" s="1"/>
      <c r="C122" s="11"/>
      <c r="D122" s="14" t="s">
        <v>32</v>
      </c>
      <c r="E122" s="16"/>
      <c r="F122" s="18"/>
      <c r="G122" s="20">
        <f>(E122/E133)/100</f>
        <v>0</v>
      </c>
      <c r="H122" s="18"/>
      <c r="I122" s="18"/>
      <c r="J122" s="18"/>
      <c r="K122" s="18"/>
      <c r="L122" s="18"/>
      <c r="M122" s="18"/>
      <c r="N122" s="18"/>
      <c r="O122" s="18"/>
      <c r="P122" s="18"/>
      <c r="Q122" s="19"/>
      <c r="R122" s="19"/>
      <c r="S122" s="11"/>
      <c r="T122" s="1"/>
      <c r="U122" s="1"/>
    </row>
    <row r="123" spans="1:21" ht="15.75" thickBot="1">
      <c r="A123" s="1"/>
      <c r="B123" s="1"/>
      <c r="C123" s="11"/>
      <c r="D123" s="14" t="s">
        <v>33</v>
      </c>
      <c r="E123" s="16"/>
      <c r="F123" s="18"/>
      <c r="G123" s="20">
        <f>(E123/E133)/100</f>
        <v>0</v>
      </c>
      <c r="H123" s="18"/>
      <c r="I123" s="18"/>
      <c r="J123" s="18"/>
      <c r="K123" s="18"/>
      <c r="L123" s="18"/>
      <c r="M123" s="18"/>
      <c r="N123" s="18"/>
      <c r="O123" s="18"/>
      <c r="P123" s="18"/>
      <c r="Q123" s="19"/>
      <c r="R123" s="19"/>
      <c r="S123" s="11"/>
      <c r="T123" s="1"/>
      <c r="U123" s="1"/>
    </row>
    <row r="124" spans="1:21" ht="15.75" thickBot="1">
      <c r="A124" s="1"/>
      <c r="B124" s="1"/>
      <c r="C124" s="11"/>
      <c r="D124" s="14" t="s">
        <v>34</v>
      </c>
      <c r="E124" s="16"/>
      <c r="F124" s="18"/>
      <c r="G124" s="20">
        <f>(E124/E133)/100</f>
        <v>0</v>
      </c>
      <c r="H124" s="18"/>
      <c r="I124" s="18"/>
      <c r="J124" s="18"/>
      <c r="K124" s="18"/>
      <c r="L124" s="18"/>
      <c r="M124" s="18"/>
      <c r="N124" s="18"/>
      <c r="O124" s="18"/>
      <c r="P124" s="18"/>
      <c r="Q124" s="19"/>
      <c r="R124" s="19"/>
      <c r="S124" s="11"/>
      <c r="T124" s="1"/>
      <c r="U124" s="1"/>
    </row>
    <row r="125" spans="1:21" ht="15.75" thickBot="1">
      <c r="A125" s="1"/>
      <c r="B125" s="1"/>
      <c r="C125" s="11"/>
      <c r="D125" s="14" t="s">
        <v>35</v>
      </c>
      <c r="E125" s="16"/>
      <c r="F125" s="18"/>
      <c r="G125" s="20">
        <f>(E125/E133)/100</f>
        <v>0</v>
      </c>
      <c r="H125" s="18"/>
      <c r="I125" s="18"/>
      <c r="J125" s="18"/>
      <c r="K125" s="18"/>
      <c r="L125" s="18"/>
      <c r="M125" s="18"/>
      <c r="N125" s="18"/>
      <c r="O125" s="18"/>
      <c r="P125" s="18"/>
      <c r="Q125" s="19"/>
      <c r="R125" s="19"/>
      <c r="S125" s="11"/>
      <c r="T125" s="1"/>
      <c r="U125" s="1"/>
    </row>
    <row r="126" spans="1:21" ht="15.75" thickBot="1">
      <c r="A126" s="1"/>
      <c r="B126" s="1"/>
      <c r="C126" s="11"/>
      <c r="D126" s="14" t="s">
        <v>36</v>
      </c>
      <c r="E126" s="16">
        <v>1</v>
      </c>
      <c r="F126" s="18"/>
      <c r="G126" s="20">
        <f>(E126/E133)/100</f>
        <v>0.14285714285714285</v>
      </c>
      <c r="H126" s="18"/>
      <c r="I126" s="18"/>
      <c r="J126" s="18"/>
      <c r="K126" s="18"/>
      <c r="L126" s="18"/>
      <c r="M126" s="18"/>
      <c r="N126" s="18"/>
      <c r="O126" s="18"/>
      <c r="P126" s="18"/>
      <c r="Q126" s="19"/>
      <c r="R126" s="19"/>
      <c r="S126" s="11"/>
      <c r="T126" s="1"/>
      <c r="U126" s="1"/>
    </row>
    <row r="127" spans="1:21" ht="15.75" thickBot="1">
      <c r="A127" s="1"/>
      <c r="B127" s="1"/>
      <c r="C127" s="11"/>
      <c r="D127" s="14" t="s">
        <v>37</v>
      </c>
      <c r="E127" s="16">
        <v>1</v>
      </c>
      <c r="F127" s="18"/>
      <c r="G127" s="20">
        <f>(E127/E133)/100</f>
        <v>0.14285714285714285</v>
      </c>
      <c r="H127" s="18"/>
      <c r="I127" s="18"/>
      <c r="J127" s="18"/>
      <c r="K127" s="18"/>
      <c r="L127" s="18"/>
      <c r="M127" s="18"/>
      <c r="N127" s="18"/>
      <c r="O127" s="18"/>
      <c r="P127" s="18"/>
      <c r="Q127" s="19"/>
      <c r="R127" s="19"/>
      <c r="S127" s="11"/>
      <c r="T127" s="1"/>
      <c r="U127" s="1"/>
    </row>
    <row r="128" spans="1:21" ht="15.75" thickBot="1">
      <c r="A128" s="1"/>
      <c r="B128" s="1"/>
      <c r="C128" s="11"/>
      <c r="D128" s="14" t="s">
        <v>38</v>
      </c>
      <c r="E128" s="16"/>
      <c r="F128" s="18"/>
      <c r="G128" s="20">
        <f>(E128/E133)/100</f>
        <v>0</v>
      </c>
      <c r="H128" s="18"/>
      <c r="I128" s="18"/>
      <c r="J128" s="18"/>
      <c r="K128" s="18"/>
      <c r="L128" s="18"/>
      <c r="M128" s="18"/>
      <c r="N128" s="18"/>
      <c r="O128" s="18"/>
      <c r="P128" s="18"/>
      <c r="Q128" s="19"/>
      <c r="R128" s="19"/>
      <c r="S128" s="11"/>
      <c r="T128" s="1"/>
      <c r="U128" s="1"/>
    </row>
    <row r="129" spans="1:21" ht="15.75" thickBot="1">
      <c r="A129" s="1"/>
      <c r="B129" s="1"/>
      <c r="C129" s="11"/>
      <c r="D129" s="14" t="s">
        <v>39</v>
      </c>
      <c r="E129" s="16"/>
      <c r="F129" s="18"/>
      <c r="G129" s="20">
        <f>(E129/E133)/100</f>
        <v>0</v>
      </c>
      <c r="H129" s="18"/>
      <c r="I129" s="18"/>
      <c r="J129" s="18"/>
      <c r="K129" s="18"/>
      <c r="L129" s="18"/>
      <c r="M129" s="18"/>
      <c r="N129" s="18"/>
      <c r="O129" s="18"/>
      <c r="P129" s="18"/>
      <c r="Q129" s="19"/>
      <c r="R129" s="19"/>
      <c r="S129" s="11"/>
      <c r="T129" s="1"/>
      <c r="U129" s="1"/>
    </row>
    <row r="130" spans="1:21" ht="15.75" thickBot="1">
      <c r="A130" s="1"/>
      <c r="B130" s="1"/>
      <c r="C130" s="11"/>
      <c r="D130" s="14" t="s">
        <v>40</v>
      </c>
      <c r="E130" s="16"/>
      <c r="F130" s="18"/>
      <c r="G130" s="20">
        <f>(E130/E133)/100</f>
        <v>0</v>
      </c>
      <c r="H130" s="18"/>
      <c r="I130" s="18"/>
      <c r="J130" s="18"/>
      <c r="K130" s="18"/>
      <c r="L130" s="18"/>
      <c r="M130" s="18"/>
      <c r="N130" s="18"/>
      <c r="O130" s="18"/>
      <c r="P130" s="18"/>
      <c r="Q130" s="19"/>
      <c r="R130" s="19"/>
      <c r="S130" s="11"/>
      <c r="T130" s="1"/>
      <c r="U130" s="1"/>
    </row>
    <row r="131" spans="1:21" ht="15.75" thickBot="1">
      <c r="A131" s="1"/>
      <c r="B131" s="1"/>
      <c r="C131" s="11"/>
      <c r="D131" s="15" t="s">
        <v>41</v>
      </c>
      <c r="E131" s="16">
        <v>1</v>
      </c>
      <c r="F131" s="18"/>
      <c r="G131" s="20">
        <f>(E131/E133)/100</f>
        <v>0.14285714285714285</v>
      </c>
      <c r="H131" s="18"/>
      <c r="I131" s="18"/>
      <c r="J131" s="18"/>
      <c r="K131" s="18"/>
      <c r="L131" s="18"/>
      <c r="M131" s="18"/>
      <c r="N131" s="18"/>
      <c r="O131" s="18"/>
      <c r="P131" s="18"/>
      <c r="Q131" s="19"/>
      <c r="R131" s="19"/>
      <c r="S131" s="11"/>
      <c r="T131" s="1"/>
      <c r="U131" s="1"/>
    </row>
    <row r="132" spans="1:21" ht="15.75" thickBot="1">
      <c r="A132" s="1"/>
      <c r="B132" s="1"/>
      <c r="C132" s="11"/>
      <c r="D132" s="23" t="s">
        <v>42</v>
      </c>
      <c r="E132" s="16">
        <f>SUM(E121:E131)</f>
        <v>7</v>
      </c>
      <c r="F132" s="18"/>
      <c r="G132" s="26"/>
      <c r="H132" s="18"/>
      <c r="I132" s="18"/>
      <c r="J132" s="18"/>
      <c r="K132" s="18"/>
      <c r="L132" s="18"/>
      <c r="M132" s="18"/>
      <c r="N132" s="18"/>
      <c r="O132" s="18"/>
      <c r="P132" s="18"/>
      <c r="Q132" s="19"/>
      <c r="R132" s="19"/>
      <c r="S132" s="11"/>
      <c r="T132" s="1"/>
      <c r="U132" s="1"/>
    </row>
    <row r="133" spans="1:21">
      <c r="A133" s="1"/>
      <c r="B133" s="1"/>
      <c r="C133" s="11"/>
      <c r="D133" s="12"/>
      <c r="E133" s="24">
        <f>E132/100</f>
        <v>7.0000000000000007E-2</v>
      </c>
      <c r="F133" s="19"/>
      <c r="G133" s="26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1"/>
      <c r="T133" s="1"/>
      <c r="U133" s="1"/>
    </row>
    <row r="134" spans="1:21" ht="15.75" thickBot="1">
      <c r="A134" s="1"/>
      <c r="B134" s="1"/>
      <c r="C134" s="28"/>
      <c r="D134" s="29"/>
      <c r="E134" s="30"/>
      <c r="F134" s="31"/>
      <c r="G134" s="28"/>
      <c r="H134" s="31"/>
      <c r="I134" s="31"/>
      <c r="J134" s="31"/>
      <c r="K134" s="31"/>
      <c r="L134" s="31"/>
      <c r="M134" s="31"/>
      <c r="N134" s="31"/>
      <c r="O134" s="31"/>
      <c r="P134" s="31"/>
      <c r="Q134" s="28"/>
      <c r="R134" s="28"/>
      <c r="S134" s="28"/>
      <c r="T134" s="1"/>
      <c r="U134" s="1"/>
    </row>
    <row r="135" spans="1:21" ht="16.5" thickTop="1" thickBot="1">
      <c r="A135" s="1"/>
      <c r="B135" s="1"/>
      <c r="C135" s="11"/>
      <c r="D135" s="12"/>
      <c r="E135" s="24"/>
      <c r="F135" s="19"/>
      <c r="G135" s="26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1"/>
      <c r="T135" s="1"/>
      <c r="U135" s="1"/>
    </row>
    <row r="136" spans="1:21" ht="15.75" thickBot="1">
      <c r="A136" s="1"/>
      <c r="B136" s="1"/>
      <c r="C136" s="16" t="s">
        <v>27</v>
      </c>
      <c r="D136" s="12"/>
      <c r="E136" s="19"/>
      <c r="F136" s="19"/>
      <c r="G136" s="26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1"/>
      <c r="T136" s="1"/>
      <c r="U136" s="1"/>
    </row>
    <row r="137" spans="1:21" ht="15.75" thickBot="1">
      <c r="A137" s="1"/>
      <c r="B137" s="1"/>
      <c r="C137" s="11"/>
      <c r="D137" s="13" t="s">
        <v>31</v>
      </c>
      <c r="E137" s="16">
        <v>1</v>
      </c>
      <c r="F137" s="18"/>
      <c r="G137" s="20">
        <f>(E137/E149)/100</f>
        <v>0.1111111111111111</v>
      </c>
      <c r="H137" s="18"/>
      <c r="I137" s="18"/>
      <c r="J137" s="18"/>
      <c r="K137" s="18"/>
      <c r="L137" s="18"/>
      <c r="M137" s="18"/>
      <c r="N137" s="18"/>
      <c r="O137" s="18"/>
      <c r="P137" s="18"/>
      <c r="Q137" s="19"/>
      <c r="R137" s="19"/>
      <c r="S137" s="11"/>
      <c r="T137" s="1"/>
      <c r="U137" s="1"/>
    </row>
    <row r="138" spans="1:21" ht="15.75" thickBot="1">
      <c r="A138" s="1"/>
      <c r="B138" s="1"/>
      <c r="C138" s="11"/>
      <c r="D138" s="14" t="s">
        <v>32</v>
      </c>
      <c r="E138" s="16"/>
      <c r="F138" s="18"/>
      <c r="G138" s="20">
        <f>(E138/E149)/100</f>
        <v>0</v>
      </c>
      <c r="H138" s="18"/>
      <c r="I138" s="18"/>
      <c r="J138" s="18"/>
      <c r="K138" s="18"/>
      <c r="L138" s="18"/>
      <c r="M138" s="18"/>
      <c r="N138" s="18"/>
      <c r="O138" s="18"/>
      <c r="P138" s="18"/>
      <c r="Q138" s="19"/>
      <c r="R138" s="19"/>
      <c r="S138" s="11"/>
      <c r="T138" s="1"/>
      <c r="U138" s="1"/>
    </row>
    <row r="139" spans="1:21" ht="15.75" thickBot="1">
      <c r="A139" s="1"/>
      <c r="B139" s="1"/>
      <c r="C139" s="11"/>
      <c r="D139" s="14" t="s">
        <v>33</v>
      </c>
      <c r="E139" s="16"/>
      <c r="F139" s="18"/>
      <c r="G139" s="20">
        <f>(E139/E149)/100</f>
        <v>0</v>
      </c>
      <c r="H139" s="18"/>
      <c r="I139" s="18"/>
      <c r="J139" s="18"/>
      <c r="K139" s="18"/>
      <c r="L139" s="18"/>
      <c r="M139" s="18"/>
      <c r="N139" s="18"/>
      <c r="O139" s="18"/>
      <c r="P139" s="18"/>
      <c r="Q139" s="19"/>
      <c r="R139" s="19"/>
      <c r="S139" s="11"/>
      <c r="T139" s="1"/>
      <c r="U139" s="1"/>
    </row>
    <row r="140" spans="1:21" ht="15.75" thickBot="1">
      <c r="A140" s="1"/>
      <c r="B140" s="1"/>
      <c r="C140" s="11"/>
      <c r="D140" s="14" t="s">
        <v>34</v>
      </c>
      <c r="E140" s="16">
        <v>2</v>
      </c>
      <c r="F140" s="18"/>
      <c r="G140" s="20">
        <f>(E140/E149)/100</f>
        <v>0.22222222222222221</v>
      </c>
      <c r="H140" s="18"/>
      <c r="I140" s="18"/>
      <c r="J140" s="18"/>
      <c r="K140" s="18"/>
      <c r="L140" s="18"/>
      <c r="M140" s="18"/>
      <c r="N140" s="18"/>
      <c r="O140" s="18"/>
      <c r="P140" s="18"/>
      <c r="Q140" s="19"/>
      <c r="R140" s="19"/>
      <c r="S140" s="11"/>
      <c r="T140" s="1"/>
      <c r="U140" s="1"/>
    </row>
    <row r="141" spans="1:21" ht="15.75" thickBot="1">
      <c r="A141" s="1"/>
      <c r="B141" s="1"/>
      <c r="C141" s="11"/>
      <c r="D141" s="14" t="s">
        <v>35</v>
      </c>
      <c r="E141" s="16"/>
      <c r="F141" s="18"/>
      <c r="G141" s="20">
        <f>(E141/E149)/100</f>
        <v>0</v>
      </c>
      <c r="H141" s="18"/>
      <c r="I141" s="18"/>
      <c r="J141" s="18"/>
      <c r="K141" s="18"/>
      <c r="L141" s="18"/>
      <c r="M141" s="18"/>
      <c r="N141" s="18"/>
      <c r="O141" s="18"/>
      <c r="P141" s="18"/>
      <c r="Q141" s="19"/>
      <c r="R141" s="19"/>
      <c r="S141" s="11"/>
      <c r="T141" s="1"/>
      <c r="U141" s="1"/>
    </row>
    <row r="142" spans="1:21" ht="15.75" thickBot="1">
      <c r="A142" s="1"/>
      <c r="B142" s="1"/>
      <c r="C142" s="11"/>
      <c r="D142" s="14" t="s">
        <v>36</v>
      </c>
      <c r="E142" s="16">
        <v>1</v>
      </c>
      <c r="F142" s="18"/>
      <c r="G142" s="20">
        <f>(E142/E149)/100</f>
        <v>0.1111111111111111</v>
      </c>
      <c r="H142" s="18"/>
      <c r="I142" s="18"/>
      <c r="J142" s="18"/>
      <c r="K142" s="18"/>
      <c r="L142" s="18"/>
      <c r="M142" s="18"/>
      <c r="N142" s="18"/>
      <c r="O142" s="18"/>
      <c r="P142" s="18"/>
      <c r="Q142" s="19"/>
      <c r="R142" s="19"/>
      <c r="S142" s="11"/>
      <c r="T142" s="1"/>
      <c r="U142" s="1"/>
    </row>
    <row r="143" spans="1:21" ht="15.75" thickBot="1">
      <c r="A143" s="1"/>
      <c r="B143" s="1"/>
      <c r="C143" s="11"/>
      <c r="D143" s="14" t="s">
        <v>37</v>
      </c>
      <c r="E143" s="16">
        <v>1</v>
      </c>
      <c r="F143" s="18"/>
      <c r="G143" s="20">
        <f>(E143/E149)/100</f>
        <v>0.1111111111111111</v>
      </c>
      <c r="H143" s="18"/>
      <c r="I143" s="18"/>
      <c r="J143" s="18"/>
      <c r="K143" s="18"/>
      <c r="L143" s="18"/>
      <c r="M143" s="18"/>
      <c r="N143" s="18"/>
      <c r="O143" s="18"/>
      <c r="P143" s="18"/>
      <c r="Q143" s="19"/>
      <c r="R143" s="19"/>
      <c r="S143" s="11"/>
      <c r="T143" s="1"/>
      <c r="U143" s="1"/>
    </row>
    <row r="144" spans="1:21" ht="15.75" thickBot="1">
      <c r="A144" s="1"/>
      <c r="B144" s="1"/>
      <c r="C144" s="11"/>
      <c r="D144" s="14" t="s">
        <v>38</v>
      </c>
      <c r="E144" s="16">
        <v>4</v>
      </c>
      <c r="F144" s="18"/>
      <c r="G144" s="20">
        <f>(E144/E149)/100</f>
        <v>0.44444444444444442</v>
      </c>
      <c r="H144" s="18"/>
      <c r="I144" s="18"/>
      <c r="J144" s="18"/>
      <c r="K144" s="18"/>
      <c r="L144" s="18"/>
      <c r="M144" s="18"/>
      <c r="N144" s="18"/>
      <c r="O144" s="18"/>
      <c r="P144" s="18"/>
      <c r="Q144" s="19"/>
      <c r="R144" s="19"/>
      <c r="S144" s="11"/>
      <c r="T144" s="1"/>
      <c r="U144" s="1"/>
    </row>
    <row r="145" spans="1:21" ht="15.75" thickBot="1">
      <c r="A145" s="1"/>
      <c r="B145" s="1"/>
      <c r="C145" s="11"/>
      <c r="D145" s="14" t="s">
        <v>39</v>
      </c>
      <c r="E145" s="16"/>
      <c r="F145" s="18"/>
      <c r="G145" s="20">
        <f>(E145/E149)/100</f>
        <v>0</v>
      </c>
      <c r="H145" s="18"/>
      <c r="I145" s="18"/>
      <c r="J145" s="18"/>
      <c r="K145" s="18"/>
      <c r="L145" s="18"/>
      <c r="M145" s="18"/>
      <c r="N145" s="18"/>
      <c r="O145" s="18"/>
      <c r="P145" s="18"/>
      <c r="Q145" s="19"/>
      <c r="R145" s="19"/>
      <c r="S145" s="11"/>
      <c r="T145" s="1"/>
      <c r="U145" s="1"/>
    </row>
    <row r="146" spans="1:21" ht="15.75" thickBot="1">
      <c r="A146" s="1"/>
      <c r="B146" s="1"/>
      <c r="C146" s="11"/>
      <c r="D146" s="14" t="s">
        <v>40</v>
      </c>
      <c r="E146" s="16"/>
      <c r="F146" s="18"/>
      <c r="G146" s="20">
        <f>(E146/E149)/100</f>
        <v>0</v>
      </c>
      <c r="H146" s="18"/>
      <c r="I146" s="18"/>
      <c r="J146" s="18"/>
      <c r="K146" s="18"/>
      <c r="L146" s="18"/>
      <c r="M146" s="18"/>
      <c r="N146" s="18"/>
      <c r="O146" s="18"/>
      <c r="P146" s="18"/>
      <c r="Q146" s="19"/>
      <c r="R146" s="19"/>
      <c r="S146" s="11"/>
      <c r="T146" s="1"/>
      <c r="U146" s="1"/>
    </row>
    <row r="147" spans="1:21" ht="15.75" thickBot="1">
      <c r="A147" s="1"/>
      <c r="B147" s="1"/>
      <c r="C147" s="11"/>
      <c r="D147" s="15" t="s">
        <v>41</v>
      </c>
      <c r="E147" s="16"/>
      <c r="F147" s="18"/>
      <c r="G147" s="20">
        <f>(E147/E149)/100</f>
        <v>0</v>
      </c>
      <c r="H147" s="18"/>
      <c r="I147" s="18"/>
      <c r="J147" s="18"/>
      <c r="K147" s="18"/>
      <c r="L147" s="18"/>
      <c r="M147" s="18"/>
      <c r="N147" s="18"/>
      <c r="O147" s="18"/>
      <c r="P147" s="18"/>
      <c r="Q147" s="19"/>
      <c r="R147" s="19"/>
      <c r="S147" s="11"/>
      <c r="T147" s="1"/>
      <c r="U147" s="1"/>
    </row>
    <row r="148" spans="1:21" ht="15.75" thickBot="1">
      <c r="A148" s="1"/>
      <c r="B148" s="1"/>
      <c r="C148" s="11"/>
      <c r="D148" s="23" t="s">
        <v>42</v>
      </c>
      <c r="E148" s="16">
        <f>SUM(E137:E147)</f>
        <v>9</v>
      </c>
      <c r="F148" s="18"/>
      <c r="G148" s="26"/>
      <c r="H148" s="18"/>
      <c r="I148" s="18"/>
      <c r="J148" s="18"/>
      <c r="K148" s="18"/>
      <c r="L148" s="18"/>
      <c r="M148" s="18"/>
      <c r="N148" s="18"/>
      <c r="O148" s="18"/>
      <c r="P148" s="18"/>
      <c r="Q148" s="19"/>
      <c r="R148" s="19"/>
      <c r="S148" s="11"/>
      <c r="T148" s="1"/>
      <c r="U148" s="1"/>
    </row>
    <row r="149" spans="1:21">
      <c r="A149" s="1"/>
      <c r="B149" s="1"/>
      <c r="C149" s="11"/>
      <c r="D149" s="12"/>
      <c r="E149" s="24">
        <f>E148/100</f>
        <v>0.09</v>
      </c>
      <c r="F149" s="19"/>
      <c r="G149" s="26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1"/>
      <c r="T149" s="1"/>
      <c r="U149" s="1"/>
    </row>
    <row r="150" spans="1:21" ht="15.75" thickBot="1">
      <c r="A150" s="1"/>
      <c r="B150" s="1"/>
      <c r="C150" s="28"/>
      <c r="D150" s="29"/>
      <c r="E150" s="30"/>
      <c r="F150" s="31"/>
      <c r="G150" s="28"/>
      <c r="H150" s="31"/>
      <c r="I150" s="31"/>
      <c r="J150" s="31"/>
      <c r="K150" s="31"/>
      <c r="L150" s="31"/>
      <c r="M150" s="31"/>
      <c r="N150" s="31"/>
      <c r="O150" s="31"/>
      <c r="P150" s="31"/>
      <c r="Q150" s="28"/>
      <c r="R150" s="28"/>
      <c r="S150" s="28"/>
      <c r="T150" s="1"/>
      <c r="U150" s="1"/>
    </row>
    <row r="151" spans="1:21" ht="16.5" thickTop="1" thickBot="1">
      <c r="A151" s="1"/>
      <c r="B151" s="1"/>
      <c r="C151" s="11"/>
      <c r="D151" s="12"/>
      <c r="E151" s="24"/>
      <c r="F151" s="19"/>
      <c r="G151" s="26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1"/>
      <c r="T151" s="1"/>
      <c r="U151" s="1"/>
    </row>
    <row r="152" spans="1:21" ht="15.75" thickBot="1">
      <c r="A152" s="1"/>
      <c r="B152" s="1"/>
      <c r="C152" s="16" t="s">
        <v>28</v>
      </c>
      <c r="D152" s="12"/>
      <c r="E152" s="19"/>
      <c r="F152" s="19"/>
      <c r="G152" s="26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1"/>
      <c r="T152" s="1"/>
      <c r="U152" s="1"/>
    </row>
    <row r="153" spans="1:21" ht="15.75" thickBot="1">
      <c r="A153" s="1"/>
      <c r="B153" s="1"/>
      <c r="C153" s="11"/>
      <c r="D153" s="13" t="s">
        <v>31</v>
      </c>
      <c r="E153" s="16">
        <v>5</v>
      </c>
      <c r="F153" s="18"/>
      <c r="G153" s="20">
        <f>(E153/E165)/100</f>
        <v>0.3125</v>
      </c>
      <c r="H153" s="18"/>
      <c r="I153" s="18"/>
      <c r="J153" s="18"/>
      <c r="K153" s="18"/>
      <c r="L153" s="18"/>
      <c r="M153" s="18"/>
      <c r="N153" s="18"/>
      <c r="O153" s="18"/>
      <c r="P153" s="18"/>
      <c r="Q153" s="19"/>
      <c r="R153" s="19"/>
      <c r="S153" s="11"/>
      <c r="T153" s="1"/>
      <c r="U153" s="1"/>
    </row>
    <row r="154" spans="1:21" ht="15.75" thickBot="1">
      <c r="A154" s="1"/>
      <c r="B154" s="1"/>
      <c r="C154" s="11"/>
      <c r="D154" s="14" t="s">
        <v>32</v>
      </c>
      <c r="E154" s="16"/>
      <c r="F154" s="18"/>
      <c r="G154" s="20">
        <f>(E154/E165)/100</f>
        <v>0</v>
      </c>
      <c r="H154" s="18"/>
      <c r="I154" s="18"/>
      <c r="J154" s="18"/>
      <c r="K154" s="18"/>
      <c r="L154" s="18"/>
      <c r="M154" s="18"/>
      <c r="N154" s="18"/>
      <c r="O154" s="18"/>
      <c r="P154" s="18"/>
      <c r="Q154" s="19"/>
      <c r="R154" s="19"/>
      <c r="S154" s="11"/>
      <c r="T154" s="1"/>
      <c r="U154" s="1"/>
    </row>
    <row r="155" spans="1:21" ht="15.75" thickBot="1">
      <c r="A155" s="1"/>
      <c r="B155" s="1"/>
      <c r="C155" s="11"/>
      <c r="D155" s="14" t="s">
        <v>33</v>
      </c>
      <c r="E155" s="16"/>
      <c r="F155" s="18"/>
      <c r="G155" s="20">
        <f>(E155/E165)/100</f>
        <v>0</v>
      </c>
      <c r="H155" s="18"/>
      <c r="I155" s="18"/>
      <c r="J155" s="18"/>
      <c r="K155" s="18"/>
      <c r="L155" s="18"/>
      <c r="M155" s="18"/>
      <c r="N155" s="18"/>
      <c r="O155" s="18"/>
      <c r="P155" s="18"/>
      <c r="Q155" s="19"/>
      <c r="R155" s="19"/>
      <c r="S155" s="11"/>
      <c r="T155" s="1"/>
      <c r="U155" s="1"/>
    </row>
    <row r="156" spans="1:21" ht="15.75" thickBot="1">
      <c r="A156" s="1"/>
      <c r="B156" s="1"/>
      <c r="C156" s="11"/>
      <c r="D156" s="14" t="s">
        <v>34</v>
      </c>
      <c r="E156" s="16"/>
      <c r="F156" s="18"/>
      <c r="G156" s="20">
        <f>(E156/E165)/100</f>
        <v>0</v>
      </c>
      <c r="H156" s="18"/>
      <c r="I156" s="18"/>
      <c r="J156" s="18"/>
      <c r="K156" s="18"/>
      <c r="L156" s="18"/>
      <c r="M156" s="18"/>
      <c r="N156" s="18"/>
      <c r="O156" s="18"/>
      <c r="P156" s="18"/>
      <c r="Q156" s="19"/>
      <c r="R156" s="19"/>
      <c r="S156" s="11"/>
      <c r="T156" s="1"/>
      <c r="U156" s="1"/>
    </row>
    <row r="157" spans="1:21" ht="15.75" thickBot="1">
      <c r="A157" s="1"/>
      <c r="B157" s="1"/>
      <c r="C157" s="11"/>
      <c r="D157" s="14" t="s">
        <v>35</v>
      </c>
      <c r="E157" s="16"/>
      <c r="F157" s="18"/>
      <c r="G157" s="20">
        <f>(E157/E165)/100</f>
        <v>0</v>
      </c>
      <c r="H157" s="18"/>
      <c r="I157" s="18"/>
      <c r="J157" s="18"/>
      <c r="K157" s="18"/>
      <c r="L157" s="18"/>
      <c r="M157" s="18"/>
      <c r="N157" s="18"/>
      <c r="O157" s="18"/>
      <c r="P157" s="18"/>
      <c r="Q157" s="19"/>
      <c r="R157" s="19"/>
      <c r="S157" s="11"/>
      <c r="T157" s="1"/>
      <c r="U157" s="1"/>
    </row>
    <row r="158" spans="1:21" ht="15.75" thickBot="1">
      <c r="A158" s="1"/>
      <c r="B158" s="1"/>
      <c r="C158" s="11"/>
      <c r="D158" s="14" t="s">
        <v>36</v>
      </c>
      <c r="E158" s="16"/>
      <c r="F158" s="18"/>
      <c r="G158" s="20">
        <f>(E158/E165)/100</f>
        <v>0</v>
      </c>
      <c r="H158" s="18"/>
      <c r="I158" s="18"/>
      <c r="J158" s="18"/>
      <c r="K158" s="18"/>
      <c r="L158" s="18"/>
      <c r="M158" s="18"/>
      <c r="N158" s="18"/>
      <c r="O158" s="18"/>
      <c r="P158" s="18"/>
      <c r="Q158" s="19"/>
      <c r="R158" s="19"/>
      <c r="S158" s="11"/>
      <c r="T158" s="1"/>
      <c r="U158" s="1"/>
    </row>
    <row r="159" spans="1:21" ht="15.75" thickBot="1">
      <c r="A159" s="1"/>
      <c r="B159" s="1"/>
      <c r="C159" s="11"/>
      <c r="D159" s="14" t="s">
        <v>37</v>
      </c>
      <c r="E159" s="16">
        <v>1</v>
      </c>
      <c r="F159" s="18"/>
      <c r="G159" s="20">
        <f>(E159/E165)/100</f>
        <v>6.25E-2</v>
      </c>
      <c r="H159" s="18"/>
      <c r="I159" s="18"/>
      <c r="J159" s="18"/>
      <c r="K159" s="18"/>
      <c r="L159" s="18"/>
      <c r="M159" s="18"/>
      <c r="N159" s="18"/>
      <c r="O159" s="18"/>
      <c r="P159" s="18"/>
      <c r="Q159" s="19"/>
      <c r="R159" s="19"/>
      <c r="S159" s="11"/>
      <c r="T159" s="1"/>
      <c r="U159" s="1"/>
    </row>
    <row r="160" spans="1:21" ht="15.75" thickBot="1">
      <c r="A160" s="1"/>
      <c r="B160" s="1"/>
      <c r="C160" s="11"/>
      <c r="D160" s="14" t="s">
        <v>38</v>
      </c>
      <c r="E160" s="16">
        <v>6</v>
      </c>
      <c r="F160" s="18"/>
      <c r="G160" s="20">
        <f>(E160/E165)/100</f>
        <v>0.375</v>
      </c>
      <c r="H160" s="18"/>
      <c r="I160" s="18"/>
      <c r="J160" s="18"/>
      <c r="K160" s="18"/>
      <c r="L160" s="18"/>
      <c r="M160" s="18"/>
      <c r="N160" s="18"/>
      <c r="O160" s="18"/>
      <c r="P160" s="18"/>
      <c r="Q160" s="19"/>
      <c r="R160" s="19"/>
      <c r="S160" s="11"/>
      <c r="T160" s="1"/>
      <c r="U160" s="1"/>
    </row>
    <row r="161" spans="1:21" ht="15.75" thickBot="1">
      <c r="A161" s="1"/>
      <c r="B161" s="1"/>
      <c r="C161" s="11"/>
      <c r="D161" s="14" t="s">
        <v>39</v>
      </c>
      <c r="E161" s="16"/>
      <c r="F161" s="18"/>
      <c r="G161" s="20">
        <f>(E161/E165)/100</f>
        <v>0</v>
      </c>
      <c r="H161" s="18"/>
      <c r="I161" s="18"/>
      <c r="J161" s="18"/>
      <c r="K161" s="18"/>
      <c r="L161" s="18"/>
      <c r="M161" s="18"/>
      <c r="N161" s="18"/>
      <c r="O161" s="18"/>
      <c r="P161" s="18"/>
      <c r="Q161" s="19"/>
      <c r="R161" s="19"/>
      <c r="S161" s="11"/>
      <c r="T161" s="1"/>
      <c r="U161" s="1"/>
    </row>
    <row r="162" spans="1:21" ht="15.75" thickBot="1">
      <c r="A162" s="1"/>
      <c r="B162" s="1"/>
      <c r="C162" s="11"/>
      <c r="D162" s="14" t="s">
        <v>40</v>
      </c>
      <c r="E162" s="16"/>
      <c r="F162" s="18"/>
      <c r="G162" s="20">
        <f>(E162/E165)/100</f>
        <v>0</v>
      </c>
      <c r="H162" s="18"/>
      <c r="I162" s="18"/>
      <c r="J162" s="18"/>
      <c r="K162" s="18"/>
      <c r="L162" s="18"/>
      <c r="M162" s="18"/>
      <c r="N162" s="18"/>
      <c r="O162" s="18"/>
      <c r="P162" s="18"/>
      <c r="Q162" s="19"/>
      <c r="R162" s="19"/>
      <c r="S162" s="11"/>
      <c r="T162" s="1"/>
      <c r="U162" s="1"/>
    </row>
    <row r="163" spans="1:21" ht="15.75" thickBot="1">
      <c r="A163" s="1"/>
      <c r="B163" s="1"/>
      <c r="C163" s="11"/>
      <c r="D163" s="15" t="s">
        <v>41</v>
      </c>
      <c r="E163" s="16">
        <v>4</v>
      </c>
      <c r="F163" s="18"/>
      <c r="G163" s="20">
        <f>(E163/E165)/100</f>
        <v>0.25</v>
      </c>
      <c r="H163" s="18"/>
      <c r="I163" s="18"/>
      <c r="J163" s="18"/>
      <c r="K163" s="18"/>
      <c r="L163" s="18"/>
      <c r="M163" s="18"/>
      <c r="N163" s="18"/>
      <c r="O163" s="18"/>
      <c r="P163" s="18"/>
      <c r="Q163" s="19"/>
      <c r="R163" s="19"/>
      <c r="S163" s="11"/>
      <c r="T163" s="1"/>
      <c r="U163" s="1"/>
    </row>
    <row r="164" spans="1:21" ht="15.75" thickBot="1">
      <c r="A164" s="1"/>
      <c r="B164" s="1"/>
      <c r="C164" s="11"/>
      <c r="D164" s="23" t="s">
        <v>42</v>
      </c>
      <c r="E164" s="16">
        <f>SUM(E153:E163)</f>
        <v>16</v>
      </c>
      <c r="F164" s="18"/>
      <c r="G164" s="26"/>
      <c r="H164" s="18"/>
      <c r="I164" s="18"/>
      <c r="J164" s="18"/>
      <c r="K164" s="18"/>
      <c r="L164" s="18"/>
      <c r="M164" s="18"/>
      <c r="N164" s="18"/>
      <c r="O164" s="18"/>
      <c r="P164" s="18"/>
      <c r="Q164" s="19"/>
      <c r="R164" s="19"/>
      <c r="S164" s="11"/>
      <c r="T164" s="1"/>
      <c r="U164" s="1"/>
    </row>
    <row r="165" spans="1:21">
      <c r="A165" s="1"/>
      <c r="B165" s="1"/>
      <c r="C165" s="11"/>
      <c r="D165" s="12"/>
      <c r="E165" s="24">
        <f>E164/100</f>
        <v>0.16</v>
      </c>
      <c r="F165" s="19"/>
      <c r="G165" s="26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1"/>
      <c r="T165" s="1"/>
      <c r="U165" s="1"/>
    </row>
    <row r="166" spans="1:21" ht="15.75" thickBot="1">
      <c r="A166" s="1"/>
      <c r="B166" s="1"/>
      <c r="C166" s="28"/>
      <c r="D166" s="29"/>
      <c r="E166" s="30"/>
      <c r="F166" s="31"/>
      <c r="G166" s="28"/>
      <c r="H166" s="31"/>
      <c r="I166" s="31"/>
      <c r="J166" s="31"/>
      <c r="K166" s="31"/>
      <c r="L166" s="31"/>
      <c r="M166" s="31"/>
      <c r="N166" s="31"/>
      <c r="O166" s="31"/>
      <c r="P166" s="31"/>
      <c r="Q166" s="28"/>
      <c r="R166" s="28"/>
      <c r="S166" s="28"/>
      <c r="T166" s="1"/>
      <c r="U166" s="1"/>
    </row>
    <row r="167" spans="1:21" ht="16.5" thickTop="1" thickBot="1">
      <c r="A167" s="1"/>
      <c r="B167" s="1"/>
      <c r="C167" s="11"/>
      <c r="D167" s="12"/>
      <c r="E167" s="24"/>
      <c r="F167" s="19"/>
      <c r="G167" s="26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1"/>
      <c r="T167" s="1"/>
      <c r="U167" s="1"/>
    </row>
    <row r="168" spans="1:21" ht="15.75" thickBot="1">
      <c r="A168" s="1"/>
      <c r="B168" s="1"/>
      <c r="C168" s="16" t="s">
        <v>29</v>
      </c>
      <c r="D168" s="12"/>
      <c r="E168" s="19"/>
      <c r="F168" s="19"/>
      <c r="G168" s="26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1"/>
      <c r="T168" s="1"/>
      <c r="U168" s="1"/>
    </row>
    <row r="169" spans="1:21" ht="15.75" thickBot="1">
      <c r="A169" s="1"/>
      <c r="B169" s="1"/>
      <c r="C169" s="11"/>
      <c r="D169" s="13" t="s">
        <v>31</v>
      </c>
      <c r="E169" s="16">
        <v>1</v>
      </c>
      <c r="F169" s="18"/>
      <c r="G169" s="20">
        <f>(E169/E181)/100</f>
        <v>0.2</v>
      </c>
      <c r="H169" s="18"/>
      <c r="I169" s="18"/>
      <c r="J169" s="18"/>
      <c r="K169" s="18"/>
      <c r="L169" s="18"/>
      <c r="M169" s="18"/>
      <c r="N169" s="18"/>
      <c r="O169" s="18"/>
      <c r="P169" s="18"/>
      <c r="Q169" s="19"/>
      <c r="R169" s="19"/>
      <c r="S169" s="11"/>
      <c r="T169" s="1"/>
      <c r="U169" s="1"/>
    </row>
    <row r="170" spans="1:21" ht="15.75" thickBot="1">
      <c r="A170" s="1"/>
      <c r="B170" s="1"/>
      <c r="C170" s="11"/>
      <c r="D170" s="14" t="s">
        <v>32</v>
      </c>
      <c r="E170" s="16"/>
      <c r="F170" s="18"/>
      <c r="G170" s="20">
        <f>(E170/E181)/100</f>
        <v>0</v>
      </c>
      <c r="H170" s="18"/>
      <c r="I170" s="18"/>
      <c r="J170" s="18"/>
      <c r="K170" s="18"/>
      <c r="L170" s="18"/>
      <c r="M170" s="18"/>
      <c r="N170" s="18"/>
      <c r="O170" s="18"/>
      <c r="P170" s="18"/>
      <c r="Q170" s="19"/>
      <c r="R170" s="19"/>
      <c r="S170" s="11"/>
      <c r="T170" s="1"/>
      <c r="U170" s="1"/>
    </row>
    <row r="171" spans="1:21" ht="15.75" thickBot="1">
      <c r="A171" s="1"/>
      <c r="B171" s="1"/>
      <c r="C171" s="11"/>
      <c r="D171" s="14" t="s">
        <v>33</v>
      </c>
      <c r="E171" s="16"/>
      <c r="F171" s="18"/>
      <c r="G171" s="20">
        <f>(E171/E181)/100</f>
        <v>0</v>
      </c>
      <c r="H171" s="18"/>
      <c r="I171" s="18"/>
      <c r="J171" s="18"/>
      <c r="K171" s="18"/>
      <c r="L171" s="18"/>
      <c r="M171" s="18"/>
      <c r="N171" s="18"/>
      <c r="O171" s="18"/>
      <c r="P171" s="18"/>
      <c r="Q171" s="19"/>
      <c r="R171" s="19"/>
      <c r="S171" s="11"/>
      <c r="T171" s="1"/>
      <c r="U171" s="1"/>
    </row>
    <row r="172" spans="1:21" ht="15.75" thickBot="1">
      <c r="A172" s="1"/>
      <c r="B172" s="1"/>
      <c r="C172" s="11"/>
      <c r="D172" s="14" t="s">
        <v>34</v>
      </c>
      <c r="E172" s="16"/>
      <c r="F172" s="18"/>
      <c r="G172" s="20">
        <f>(E172/E181)/100</f>
        <v>0</v>
      </c>
      <c r="H172" s="18"/>
      <c r="I172" s="18"/>
      <c r="J172" s="18"/>
      <c r="K172" s="18"/>
      <c r="L172" s="18"/>
      <c r="M172" s="18"/>
      <c r="N172" s="18"/>
      <c r="O172" s="18"/>
      <c r="P172" s="18"/>
      <c r="Q172" s="19"/>
      <c r="R172" s="19"/>
      <c r="S172" s="11"/>
      <c r="T172" s="1"/>
      <c r="U172" s="1"/>
    </row>
    <row r="173" spans="1:21" ht="15.75" thickBot="1">
      <c r="A173" s="1"/>
      <c r="B173" s="1"/>
      <c r="C173" s="11"/>
      <c r="D173" s="14" t="s">
        <v>35</v>
      </c>
      <c r="E173" s="16"/>
      <c r="F173" s="18"/>
      <c r="G173" s="20">
        <f>(E173/E181)/100</f>
        <v>0</v>
      </c>
      <c r="H173" s="18"/>
      <c r="I173" s="18"/>
      <c r="J173" s="18"/>
      <c r="K173" s="18"/>
      <c r="L173" s="18"/>
      <c r="M173" s="18"/>
      <c r="N173" s="18"/>
      <c r="O173" s="18"/>
      <c r="P173" s="18"/>
      <c r="Q173" s="19"/>
      <c r="R173" s="19"/>
      <c r="S173" s="11"/>
      <c r="T173" s="1"/>
      <c r="U173" s="1"/>
    </row>
    <row r="174" spans="1:21" ht="15.75" thickBot="1">
      <c r="A174" s="1"/>
      <c r="B174" s="1"/>
      <c r="C174" s="11"/>
      <c r="D174" s="14" t="s">
        <v>36</v>
      </c>
      <c r="E174" s="16"/>
      <c r="F174" s="18"/>
      <c r="G174" s="20">
        <f>(E174/E181)/100</f>
        <v>0</v>
      </c>
      <c r="H174" s="18"/>
      <c r="I174" s="18"/>
      <c r="J174" s="18"/>
      <c r="K174" s="18"/>
      <c r="L174" s="18"/>
      <c r="M174" s="18"/>
      <c r="N174" s="18"/>
      <c r="O174" s="18"/>
      <c r="P174" s="18"/>
      <c r="Q174" s="19"/>
      <c r="R174" s="19"/>
      <c r="S174" s="11"/>
      <c r="T174" s="1"/>
      <c r="U174" s="1"/>
    </row>
    <row r="175" spans="1:21" ht="15.75" thickBot="1">
      <c r="A175" s="1"/>
      <c r="B175" s="1"/>
      <c r="C175" s="11"/>
      <c r="D175" s="14" t="s">
        <v>37</v>
      </c>
      <c r="E175" s="16">
        <v>2</v>
      </c>
      <c r="F175" s="18"/>
      <c r="G175" s="20">
        <f>(E175/E181)/100</f>
        <v>0.4</v>
      </c>
      <c r="H175" s="18"/>
      <c r="I175" s="18"/>
      <c r="J175" s="18"/>
      <c r="K175" s="18"/>
      <c r="L175" s="18"/>
      <c r="M175" s="18"/>
      <c r="N175" s="18"/>
      <c r="O175" s="18"/>
      <c r="P175" s="18"/>
      <c r="Q175" s="19"/>
      <c r="R175" s="19"/>
      <c r="S175" s="11"/>
      <c r="T175" s="1"/>
      <c r="U175" s="1"/>
    </row>
    <row r="176" spans="1:21" ht="15.75" thickBot="1">
      <c r="A176" s="1"/>
      <c r="B176" s="1"/>
      <c r="C176" s="11"/>
      <c r="D176" s="14" t="s">
        <v>38</v>
      </c>
      <c r="E176" s="16">
        <v>1</v>
      </c>
      <c r="F176" s="18"/>
      <c r="G176" s="20">
        <f>(E176/E181)/100</f>
        <v>0.2</v>
      </c>
      <c r="H176" s="18"/>
      <c r="I176" s="18"/>
      <c r="J176" s="18"/>
      <c r="K176" s="18"/>
      <c r="L176" s="18"/>
      <c r="M176" s="18"/>
      <c r="N176" s="18"/>
      <c r="O176" s="18"/>
      <c r="P176" s="18"/>
      <c r="Q176" s="19"/>
      <c r="R176" s="19"/>
      <c r="S176" s="11"/>
      <c r="T176" s="1"/>
      <c r="U176" s="1"/>
    </row>
    <row r="177" spans="1:21" ht="15.75" thickBot="1">
      <c r="A177" s="1"/>
      <c r="B177" s="1"/>
      <c r="C177" s="11"/>
      <c r="D177" s="14" t="s">
        <v>39</v>
      </c>
      <c r="E177" s="16"/>
      <c r="F177" s="18"/>
      <c r="G177" s="20">
        <f>(E177/E181)/100</f>
        <v>0</v>
      </c>
      <c r="H177" s="18"/>
      <c r="I177" s="18"/>
      <c r="J177" s="18"/>
      <c r="K177" s="18"/>
      <c r="L177" s="18"/>
      <c r="M177" s="18"/>
      <c r="N177" s="18"/>
      <c r="O177" s="18"/>
      <c r="P177" s="18"/>
      <c r="Q177" s="19"/>
      <c r="R177" s="19"/>
      <c r="S177" s="11"/>
      <c r="T177" s="1"/>
      <c r="U177" s="1"/>
    </row>
    <row r="178" spans="1:21" ht="15.75" thickBot="1">
      <c r="A178" s="1"/>
      <c r="B178" s="1"/>
      <c r="C178" s="11"/>
      <c r="D178" s="14" t="s">
        <v>40</v>
      </c>
      <c r="E178" s="16"/>
      <c r="F178" s="18"/>
      <c r="G178" s="20">
        <f>(E178/E181)/100</f>
        <v>0</v>
      </c>
      <c r="H178" s="18"/>
      <c r="I178" s="18"/>
      <c r="J178" s="18"/>
      <c r="K178" s="18"/>
      <c r="L178" s="18"/>
      <c r="M178" s="18"/>
      <c r="N178" s="18"/>
      <c r="O178" s="18"/>
      <c r="P178" s="18"/>
      <c r="Q178" s="19"/>
      <c r="R178" s="19"/>
      <c r="S178" s="11"/>
      <c r="T178" s="1"/>
      <c r="U178" s="1"/>
    </row>
    <row r="179" spans="1:21" ht="15.75" thickBot="1">
      <c r="A179" s="1"/>
      <c r="B179" s="1"/>
      <c r="C179" s="11"/>
      <c r="D179" s="15" t="s">
        <v>41</v>
      </c>
      <c r="E179" s="16">
        <v>1</v>
      </c>
      <c r="F179" s="18"/>
      <c r="G179" s="20">
        <f>(E179/E181)/100</f>
        <v>0.2</v>
      </c>
      <c r="H179" s="18"/>
      <c r="I179" s="18"/>
      <c r="J179" s="18"/>
      <c r="K179" s="18"/>
      <c r="L179" s="18"/>
      <c r="M179" s="18"/>
      <c r="N179" s="18"/>
      <c r="O179" s="18"/>
      <c r="P179" s="18"/>
      <c r="Q179" s="19"/>
      <c r="R179" s="19"/>
      <c r="S179" s="11"/>
      <c r="T179" s="1"/>
      <c r="U179" s="1"/>
    </row>
    <row r="180" spans="1:21" ht="15.75" thickBot="1">
      <c r="A180" s="1"/>
      <c r="B180" s="1"/>
      <c r="C180" s="11"/>
      <c r="D180" s="23" t="s">
        <v>42</v>
      </c>
      <c r="E180" s="16">
        <f>SUM(E169:E179)</f>
        <v>5</v>
      </c>
      <c r="F180" s="18"/>
      <c r="G180" s="26"/>
      <c r="H180" s="18"/>
      <c r="I180" s="18"/>
      <c r="J180" s="18"/>
      <c r="K180" s="18"/>
      <c r="L180" s="18"/>
      <c r="M180" s="18"/>
      <c r="N180" s="18"/>
      <c r="O180" s="18"/>
      <c r="P180" s="18"/>
      <c r="Q180" s="19"/>
      <c r="R180" s="19"/>
      <c r="S180" s="11"/>
      <c r="T180" s="1"/>
      <c r="U180" s="1"/>
    </row>
    <row r="181" spans="1:21">
      <c r="A181" s="1"/>
      <c r="B181" s="1"/>
      <c r="C181" s="11"/>
      <c r="D181" s="12"/>
      <c r="E181" s="24">
        <f>E180/100</f>
        <v>0.05</v>
      </c>
      <c r="F181" s="19"/>
      <c r="G181" s="26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1"/>
      <c r="T181" s="1"/>
      <c r="U181" s="1"/>
    </row>
    <row r="182" spans="1:21" ht="15.75" thickBot="1">
      <c r="A182" s="1"/>
      <c r="B182" s="1"/>
      <c r="C182" s="28"/>
      <c r="D182" s="29"/>
      <c r="E182" s="30"/>
      <c r="F182" s="31"/>
      <c r="G182" s="28"/>
      <c r="H182" s="31"/>
      <c r="I182" s="31"/>
      <c r="J182" s="31"/>
      <c r="K182" s="31"/>
      <c r="L182" s="31"/>
      <c r="M182" s="31"/>
      <c r="N182" s="31"/>
      <c r="O182" s="31"/>
      <c r="P182" s="31"/>
      <c r="Q182" s="28"/>
      <c r="R182" s="28"/>
      <c r="S182" s="28"/>
      <c r="T182" s="1"/>
      <c r="U182" s="1"/>
    </row>
    <row r="183" spans="1:21" ht="16.5" thickTop="1" thickBot="1">
      <c r="A183" s="1"/>
      <c r="B183" s="1"/>
      <c r="C183" s="11"/>
      <c r="D183" s="12"/>
      <c r="E183" s="24"/>
      <c r="F183" s="19"/>
      <c r="G183" s="26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1"/>
      <c r="T183" s="1"/>
      <c r="U183" s="1"/>
    </row>
    <row r="184" spans="1:21" ht="15.75" thickBot="1">
      <c r="A184" s="1"/>
      <c r="B184" s="1"/>
      <c r="C184" s="16" t="s">
        <v>30</v>
      </c>
      <c r="D184" s="12"/>
      <c r="E184" s="19"/>
      <c r="F184" s="19"/>
      <c r="G184" s="26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1"/>
      <c r="T184" s="1"/>
      <c r="U184" s="1"/>
    </row>
    <row r="185" spans="1:21" ht="15.75" thickBot="1">
      <c r="A185" s="1"/>
      <c r="B185" s="1"/>
      <c r="C185" s="11"/>
      <c r="D185" s="13" t="s">
        <v>31</v>
      </c>
      <c r="E185" s="16">
        <v>1</v>
      </c>
      <c r="F185" s="18"/>
      <c r="G185" s="20">
        <f>(E185/E197)/100</f>
        <v>4.3478260869565216E-2</v>
      </c>
      <c r="H185" s="18"/>
      <c r="I185" s="18"/>
      <c r="J185" s="18"/>
      <c r="K185" s="18"/>
      <c r="L185" s="18"/>
      <c r="M185" s="18"/>
      <c r="N185" s="18"/>
      <c r="O185" s="18"/>
      <c r="P185" s="18"/>
      <c r="Q185" s="19"/>
      <c r="R185" s="19"/>
      <c r="S185" s="11"/>
      <c r="T185" s="1"/>
      <c r="U185" s="1"/>
    </row>
    <row r="186" spans="1:21" ht="15.75" thickBot="1">
      <c r="A186" s="1"/>
      <c r="B186" s="1"/>
      <c r="C186" s="11"/>
      <c r="D186" s="14" t="s">
        <v>32</v>
      </c>
      <c r="E186" s="16"/>
      <c r="F186" s="18"/>
      <c r="G186" s="20">
        <f>(E186/E197)/100</f>
        <v>0</v>
      </c>
      <c r="H186" s="18"/>
      <c r="I186" s="18"/>
      <c r="J186" s="18"/>
      <c r="K186" s="18"/>
      <c r="L186" s="18"/>
      <c r="M186" s="18"/>
      <c r="N186" s="18"/>
      <c r="O186" s="18"/>
      <c r="P186" s="18"/>
      <c r="Q186" s="19"/>
      <c r="R186" s="19"/>
      <c r="S186" s="11"/>
      <c r="T186" s="1"/>
      <c r="U186" s="1"/>
    </row>
    <row r="187" spans="1:21" ht="15.75" thickBot="1">
      <c r="A187" s="1"/>
      <c r="B187" s="1"/>
      <c r="C187" s="11"/>
      <c r="D187" s="14" t="s">
        <v>33</v>
      </c>
      <c r="E187" s="16"/>
      <c r="F187" s="18"/>
      <c r="G187" s="20">
        <f>(E187/E197)/100</f>
        <v>0</v>
      </c>
      <c r="H187" s="18"/>
      <c r="I187" s="18"/>
      <c r="J187" s="18"/>
      <c r="K187" s="18"/>
      <c r="L187" s="18"/>
      <c r="M187" s="18"/>
      <c r="N187" s="18"/>
      <c r="O187" s="18"/>
      <c r="P187" s="18"/>
      <c r="Q187" s="19"/>
      <c r="R187" s="19"/>
      <c r="S187" s="11"/>
      <c r="T187" s="1"/>
      <c r="U187" s="1"/>
    </row>
    <row r="188" spans="1:21" ht="15.75" thickBot="1">
      <c r="A188" s="1"/>
      <c r="B188" s="1"/>
      <c r="C188" s="11"/>
      <c r="D188" s="14" t="s">
        <v>34</v>
      </c>
      <c r="E188" s="16"/>
      <c r="F188" s="18"/>
      <c r="G188" s="20">
        <f>(E188/E197)/100</f>
        <v>0</v>
      </c>
      <c r="H188" s="18"/>
      <c r="I188" s="18"/>
      <c r="J188" s="18"/>
      <c r="K188" s="18"/>
      <c r="L188" s="18"/>
      <c r="M188" s="18"/>
      <c r="N188" s="18"/>
      <c r="O188" s="18"/>
      <c r="P188" s="18"/>
      <c r="Q188" s="19"/>
      <c r="R188" s="19"/>
      <c r="S188" s="11"/>
      <c r="T188" s="1"/>
      <c r="U188" s="1"/>
    </row>
    <row r="189" spans="1:21" ht="15.75" thickBot="1">
      <c r="A189" s="1"/>
      <c r="B189" s="1"/>
      <c r="C189" s="11"/>
      <c r="D189" s="14" t="s">
        <v>35</v>
      </c>
      <c r="E189" s="16"/>
      <c r="F189" s="18"/>
      <c r="G189" s="20">
        <f>(E189/E197)/100</f>
        <v>0</v>
      </c>
      <c r="H189" s="18"/>
      <c r="I189" s="18"/>
      <c r="J189" s="18"/>
      <c r="K189" s="18"/>
      <c r="L189" s="18"/>
      <c r="M189" s="18"/>
      <c r="N189" s="18"/>
      <c r="O189" s="18"/>
      <c r="P189" s="18"/>
      <c r="Q189" s="19"/>
      <c r="R189" s="19"/>
      <c r="S189" s="11"/>
      <c r="T189" s="1"/>
      <c r="U189" s="1"/>
    </row>
    <row r="190" spans="1:21" ht="15.75" thickBot="1">
      <c r="A190" s="1"/>
      <c r="B190" s="1"/>
      <c r="C190" s="11"/>
      <c r="D190" s="14" t="s">
        <v>36</v>
      </c>
      <c r="E190" s="16"/>
      <c r="F190" s="18"/>
      <c r="G190" s="20">
        <f>(E190/E197)/100</f>
        <v>0</v>
      </c>
      <c r="H190" s="18"/>
      <c r="I190" s="18"/>
      <c r="J190" s="18"/>
      <c r="K190" s="18"/>
      <c r="L190" s="18"/>
      <c r="M190" s="18"/>
      <c r="N190" s="18"/>
      <c r="O190" s="18"/>
      <c r="P190" s="18"/>
      <c r="Q190" s="19"/>
      <c r="R190" s="19"/>
      <c r="S190" s="11"/>
      <c r="T190" s="1"/>
      <c r="U190" s="1"/>
    </row>
    <row r="191" spans="1:21" ht="15.75" thickBot="1">
      <c r="A191" s="1"/>
      <c r="B191" s="1"/>
      <c r="C191" s="11"/>
      <c r="D191" s="14" t="s">
        <v>37</v>
      </c>
      <c r="E191" s="16"/>
      <c r="F191" s="18"/>
      <c r="G191" s="20">
        <f>(E191/E197)/100</f>
        <v>0</v>
      </c>
      <c r="H191" s="18"/>
      <c r="I191" s="18"/>
      <c r="J191" s="18"/>
      <c r="K191" s="18"/>
      <c r="L191" s="18"/>
      <c r="M191" s="18"/>
      <c r="N191" s="18"/>
      <c r="O191" s="18"/>
      <c r="P191" s="18"/>
      <c r="Q191" s="19"/>
      <c r="R191" s="19"/>
      <c r="S191" s="11"/>
      <c r="T191" s="1"/>
      <c r="U191" s="1"/>
    </row>
    <row r="192" spans="1:21" ht="15.75" thickBot="1">
      <c r="A192" s="1"/>
      <c r="B192" s="1"/>
      <c r="C192" s="11"/>
      <c r="D192" s="14" t="s">
        <v>38</v>
      </c>
      <c r="E192" s="16">
        <v>2</v>
      </c>
      <c r="F192" s="18"/>
      <c r="G192" s="20">
        <f>(E192/E197)/100</f>
        <v>8.6956521739130432E-2</v>
      </c>
      <c r="H192" s="18"/>
      <c r="I192" s="18"/>
      <c r="J192" s="18"/>
      <c r="K192" s="18"/>
      <c r="L192" s="18"/>
      <c r="M192" s="18"/>
      <c r="N192" s="18"/>
      <c r="O192" s="18"/>
      <c r="P192" s="18"/>
      <c r="Q192" s="19"/>
      <c r="R192" s="19"/>
      <c r="S192" s="11"/>
      <c r="T192" s="1"/>
      <c r="U192" s="1"/>
    </row>
    <row r="193" spans="1:21" ht="15.75" thickBot="1">
      <c r="A193" s="1"/>
      <c r="B193" s="1"/>
      <c r="C193" s="11"/>
      <c r="D193" s="14" t="s">
        <v>39</v>
      </c>
      <c r="E193" s="16"/>
      <c r="F193" s="18"/>
      <c r="G193" s="20">
        <f>(E193/E197)/100</f>
        <v>0</v>
      </c>
      <c r="H193" s="18"/>
      <c r="I193" s="18"/>
      <c r="J193" s="18"/>
      <c r="K193" s="18"/>
      <c r="L193" s="18"/>
      <c r="M193" s="18"/>
      <c r="N193" s="18"/>
      <c r="O193" s="18"/>
      <c r="P193" s="18"/>
      <c r="Q193" s="19"/>
      <c r="R193" s="19"/>
      <c r="S193" s="11"/>
      <c r="T193" s="1"/>
      <c r="U193" s="1"/>
    </row>
    <row r="194" spans="1:21" ht="15.75" thickBot="1">
      <c r="A194" s="1"/>
      <c r="B194" s="1"/>
      <c r="C194" s="11"/>
      <c r="D194" s="14" t="s">
        <v>40</v>
      </c>
      <c r="E194" s="16"/>
      <c r="F194" s="18"/>
      <c r="G194" s="20">
        <f>(E194/E197)/100</f>
        <v>0</v>
      </c>
      <c r="H194" s="18"/>
      <c r="I194" s="18"/>
      <c r="J194" s="18"/>
      <c r="K194" s="18"/>
      <c r="L194" s="18"/>
      <c r="M194" s="18"/>
      <c r="N194" s="18"/>
      <c r="O194" s="18"/>
      <c r="P194" s="18"/>
      <c r="Q194" s="19"/>
      <c r="R194" s="19"/>
      <c r="S194" s="11"/>
      <c r="T194" s="1"/>
      <c r="U194" s="1"/>
    </row>
    <row r="195" spans="1:21" ht="15.75" thickBot="1">
      <c r="A195" s="1"/>
      <c r="B195" s="1"/>
      <c r="C195" s="11"/>
      <c r="D195" s="15" t="s">
        <v>41</v>
      </c>
      <c r="E195" s="16">
        <v>20</v>
      </c>
      <c r="F195" s="18"/>
      <c r="G195" s="20">
        <f>(E195/E197)/100</f>
        <v>0.86956521739130432</v>
      </c>
      <c r="H195" s="18"/>
      <c r="I195" s="18"/>
      <c r="J195" s="18"/>
      <c r="K195" s="18"/>
      <c r="L195" s="18"/>
      <c r="M195" s="18"/>
      <c r="N195" s="18"/>
      <c r="O195" s="18"/>
      <c r="P195" s="18"/>
      <c r="Q195" s="19"/>
      <c r="R195" s="19"/>
      <c r="S195" s="11"/>
      <c r="T195" s="1"/>
      <c r="U195" s="1"/>
    </row>
    <row r="196" spans="1:21" ht="15.75" thickBot="1">
      <c r="A196" s="1"/>
      <c r="B196" s="1"/>
      <c r="C196" s="11"/>
      <c r="D196" s="23" t="s">
        <v>42</v>
      </c>
      <c r="E196" s="16">
        <f>SUM(E185:E195)</f>
        <v>23</v>
      </c>
      <c r="F196" s="18"/>
      <c r="G196" s="19"/>
      <c r="H196" s="18"/>
      <c r="I196" s="18"/>
      <c r="J196" s="18"/>
      <c r="K196" s="18"/>
      <c r="L196" s="18"/>
      <c r="M196" s="18"/>
      <c r="N196" s="18"/>
      <c r="O196" s="18"/>
      <c r="P196" s="18"/>
      <c r="Q196" s="19"/>
      <c r="R196" s="19"/>
      <c r="S196" s="11"/>
      <c r="T196" s="1"/>
      <c r="U196" s="1"/>
    </row>
    <row r="197" spans="1:21">
      <c r="A197" s="1"/>
      <c r="B197" s="1"/>
      <c r="C197" s="11"/>
      <c r="D197" s="27"/>
      <c r="E197" s="21">
        <f>E196/100</f>
        <v>0.23</v>
      </c>
      <c r="F197" s="18"/>
      <c r="G197" s="19"/>
      <c r="H197" s="18"/>
      <c r="I197" s="18"/>
      <c r="J197" s="18"/>
      <c r="K197" s="18"/>
      <c r="L197" s="18"/>
      <c r="M197" s="18"/>
      <c r="N197" s="18"/>
      <c r="O197" s="18"/>
      <c r="P197" s="18"/>
      <c r="Q197" s="19"/>
      <c r="R197" s="19"/>
      <c r="S197" s="11"/>
      <c r="T197" s="1"/>
      <c r="U197" s="1"/>
    </row>
    <row r="198" spans="1:21" ht="15.75" thickBot="1">
      <c r="A198" s="1"/>
      <c r="B198" s="1"/>
      <c r="C198" s="28"/>
      <c r="D198" s="29"/>
      <c r="E198" s="30"/>
      <c r="F198" s="31"/>
      <c r="G198" s="28"/>
      <c r="H198" s="31"/>
      <c r="I198" s="31"/>
      <c r="J198" s="31"/>
      <c r="K198" s="31"/>
      <c r="L198" s="31"/>
      <c r="M198" s="31"/>
      <c r="N198" s="31"/>
      <c r="O198" s="31"/>
      <c r="P198" s="31"/>
      <c r="Q198" s="28"/>
      <c r="R198" s="28"/>
      <c r="S198" s="28"/>
      <c r="T198" s="1"/>
      <c r="U198" s="1"/>
    </row>
    <row r="199" spans="1:21" ht="16.5" thickTop="1" thickBot="1">
      <c r="A199" s="1"/>
      <c r="B199" s="1"/>
      <c r="C199" s="11"/>
      <c r="D199" s="27"/>
      <c r="E199" s="21"/>
      <c r="F199" s="18"/>
      <c r="G199" s="19"/>
      <c r="H199" s="18"/>
      <c r="I199" s="18"/>
      <c r="J199" s="18"/>
      <c r="K199" s="18"/>
      <c r="L199" s="18"/>
      <c r="M199" s="18"/>
      <c r="N199" s="18"/>
      <c r="O199" s="18"/>
      <c r="P199" s="18"/>
      <c r="Q199" s="19"/>
      <c r="R199" s="19"/>
      <c r="S199" s="11"/>
      <c r="T199" s="1"/>
      <c r="U199" s="1"/>
    </row>
    <row r="200" spans="1:21" ht="15.75" thickBot="1">
      <c r="A200" s="1"/>
      <c r="B200" s="1"/>
      <c r="C200" s="16">
        <v>2010</v>
      </c>
      <c r="D200" s="12"/>
      <c r="E200" s="19"/>
      <c r="F200" s="19"/>
      <c r="G200" s="26"/>
      <c r="H200" s="18"/>
      <c r="I200" s="18"/>
      <c r="J200" s="18"/>
      <c r="K200" s="18"/>
      <c r="L200" s="18"/>
      <c r="M200" s="18"/>
      <c r="N200" s="18"/>
      <c r="O200" s="18"/>
      <c r="P200" s="18"/>
      <c r="Q200" s="19"/>
      <c r="R200" s="19"/>
      <c r="S200" s="11"/>
      <c r="T200" s="1"/>
      <c r="U200" s="1"/>
    </row>
    <row r="201" spans="1:21" ht="15.75" thickBot="1">
      <c r="A201" s="1"/>
      <c r="B201" s="1"/>
      <c r="C201" s="11"/>
      <c r="D201" s="13" t="s">
        <v>31</v>
      </c>
      <c r="E201" s="16">
        <f t="shared" ref="E201:E211" si="0">SUM(E185,E169,E153,E137,E121,E105,E89,E73,E57,E41,E25,E9)</f>
        <v>18</v>
      </c>
      <c r="F201" s="18"/>
      <c r="G201" s="20">
        <f>(E201/E213)/100</f>
        <v>0.23684210526315788</v>
      </c>
      <c r="H201" s="18"/>
      <c r="I201" s="18"/>
      <c r="J201" s="18"/>
      <c r="K201" s="18"/>
      <c r="L201" s="18"/>
      <c r="M201" s="18"/>
      <c r="N201" s="18"/>
      <c r="O201" s="18"/>
      <c r="P201" s="18"/>
      <c r="Q201" s="19"/>
      <c r="R201" s="19"/>
      <c r="S201" s="11"/>
      <c r="T201" s="1"/>
      <c r="U201" s="1"/>
    </row>
    <row r="202" spans="1:21" ht="15.75" thickBot="1">
      <c r="A202" s="1"/>
      <c r="B202" s="1"/>
      <c r="C202" s="11"/>
      <c r="D202" s="14" t="s">
        <v>32</v>
      </c>
      <c r="E202" s="16">
        <f t="shared" si="0"/>
        <v>0</v>
      </c>
      <c r="F202" s="18"/>
      <c r="G202" s="20">
        <f>(E202/E213)/100</f>
        <v>0</v>
      </c>
      <c r="H202" s="18"/>
      <c r="I202" s="18"/>
      <c r="J202" s="18"/>
      <c r="K202" s="18"/>
      <c r="L202" s="18"/>
      <c r="M202" s="18"/>
      <c r="N202" s="18"/>
      <c r="O202" s="18"/>
      <c r="P202" s="18"/>
      <c r="Q202" s="19"/>
      <c r="R202" s="19"/>
      <c r="S202" s="11"/>
      <c r="T202" s="1"/>
      <c r="U202" s="1"/>
    </row>
    <row r="203" spans="1:21" ht="15.75" thickBot="1">
      <c r="A203" s="1"/>
      <c r="B203" s="1"/>
      <c r="C203" s="11"/>
      <c r="D203" s="14" t="s">
        <v>33</v>
      </c>
      <c r="E203" s="16">
        <f t="shared" si="0"/>
        <v>0</v>
      </c>
      <c r="F203" s="18"/>
      <c r="G203" s="20">
        <f>(E203/E213)/100</f>
        <v>0</v>
      </c>
      <c r="H203" s="18"/>
      <c r="I203" s="18"/>
      <c r="J203" s="18"/>
      <c r="K203" s="18"/>
      <c r="L203" s="18"/>
      <c r="M203" s="18"/>
      <c r="N203" s="18"/>
      <c r="O203" s="18"/>
      <c r="P203" s="18"/>
      <c r="Q203" s="19"/>
      <c r="R203" s="19"/>
      <c r="S203" s="11"/>
      <c r="T203" s="1"/>
      <c r="U203" s="1"/>
    </row>
    <row r="204" spans="1:21" ht="15.75" thickBot="1">
      <c r="A204" s="1"/>
      <c r="B204" s="1"/>
      <c r="C204" s="11"/>
      <c r="D204" s="14" t="s">
        <v>34</v>
      </c>
      <c r="E204" s="16">
        <f t="shared" si="0"/>
        <v>2</v>
      </c>
      <c r="F204" s="18"/>
      <c r="G204" s="20">
        <f>(E204/E213)/100</f>
        <v>2.6315789473684213E-2</v>
      </c>
      <c r="H204" s="18"/>
      <c r="I204" s="18"/>
      <c r="J204" s="18"/>
      <c r="K204" s="18"/>
      <c r="L204" s="18"/>
      <c r="M204" s="18"/>
      <c r="N204" s="18"/>
      <c r="O204" s="18"/>
      <c r="P204" s="18"/>
      <c r="Q204" s="19"/>
      <c r="R204" s="19"/>
      <c r="S204" s="11"/>
      <c r="T204" s="1"/>
      <c r="U204" s="1"/>
    </row>
    <row r="205" spans="1:21" ht="15.75" thickBot="1">
      <c r="A205" s="1"/>
      <c r="B205" s="1"/>
      <c r="C205" s="11"/>
      <c r="D205" s="14" t="s">
        <v>35</v>
      </c>
      <c r="E205" s="16">
        <f t="shared" si="0"/>
        <v>0</v>
      </c>
      <c r="F205" s="18"/>
      <c r="G205" s="20">
        <f>(E205/E213)/100</f>
        <v>0</v>
      </c>
      <c r="H205" s="18"/>
      <c r="I205" s="18"/>
      <c r="J205" s="18"/>
      <c r="K205" s="18"/>
      <c r="L205" s="18"/>
      <c r="M205" s="18"/>
      <c r="N205" s="18"/>
      <c r="O205" s="18"/>
      <c r="P205" s="18"/>
      <c r="Q205" s="19"/>
      <c r="R205" s="19"/>
      <c r="S205" s="11"/>
      <c r="T205" s="1"/>
      <c r="U205" s="1"/>
    </row>
    <row r="206" spans="1:21" ht="15.75" thickBot="1">
      <c r="A206" s="1"/>
      <c r="B206" s="1"/>
      <c r="C206" s="11"/>
      <c r="D206" s="14" t="s">
        <v>36</v>
      </c>
      <c r="E206" s="16">
        <f t="shared" si="0"/>
        <v>2</v>
      </c>
      <c r="F206" s="18"/>
      <c r="G206" s="20">
        <f>(E206/E213)/100</f>
        <v>2.6315789473684213E-2</v>
      </c>
      <c r="H206" s="18"/>
      <c r="I206" s="18"/>
      <c r="J206" s="18"/>
      <c r="K206" s="18"/>
      <c r="L206" s="18"/>
      <c r="M206" s="18"/>
      <c r="N206" s="18"/>
      <c r="O206" s="18"/>
      <c r="P206" s="18"/>
      <c r="Q206" s="19"/>
      <c r="R206" s="19"/>
      <c r="S206" s="11"/>
      <c r="T206" s="1"/>
      <c r="U206" s="1"/>
    </row>
    <row r="207" spans="1:21" ht="15.75" thickBot="1">
      <c r="A207" s="1"/>
      <c r="B207" s="1"/>
      <c r="C207" s="11"/>
      <c r="D207" s="14" t="s">
        <v>37</v>
      </c>
      <c r="E207" s="16">
        <f t="shared" si="0"/>
        <v>5</v>
      </c>
      <c r="F207" s="18"/>
      <c r="G207" s="20">
        <f>(E207/E213)/100</f>
        <v>6.5789473684210523E-2</v>
      </c>
      <c r="H207" s="18"/>
      <c r="I207" s="18"/>
      <c r="J207" s="18"/>
      <c r="K207" s="18"/>
      <c r="L207" s="18"/>
      <c r="M207" s="18"/>
      <c r="N207" s="18"/>
      <c r="O207" s="18"/>
      <c r="P207" s="18"/>
      <c r="Q207" s="19"/>
      <c r="R207" s="19"/>
      <c r="S207" s="11"/>
      <c r="T207" s="1"/>
      <c r="U207" s="1"/>
    </row>
    <row r="208" spans="1:21" ht="15.75" thickBot="1">
      <c r="A208" s="1"/>
      <c r="B208" s="1"/>
      <c r="C208" s="11"/>
      <c r="D208" s="14" t="s">
        <v>38</v>
      </c>
      <c r="E208" s="16">
        <f t="shared" si="0"/>
        <v>22</v>
      </c>
      <c r="F208" s="18"/>
      <c r="G208" s="20">
        <f>(E208/E213)/100</f>
        <v>0.28947368421052633</v>
      </c>
      <c r="H208" s="18"/>
      <c r="I208" s="18"/>
      <c r="J208" s="18"/>
      <c r="K208" s="18"/>
      <c r="L208" s="18"/>
      <c r="M208" s="18"/>
      <c r="N208" s="18"/>
      <c r="O208" s="18"/>
      <c r="P208" s="18"/>
      <c r="Q208" s="19"/>
      <c r="R208" s="19"/>
      <c r="S208" s="11"/>
      <c r="T208" s="1"/>
      <c r="U208" s="1"/>
    </row>
    <row r="209" spans="1:21" ht="15.75" thickBot="1">
      <c r="A209" s="1"/>
      <c r="B209" s="1"/>
      <c r="C209" s="11"/>
      <c r="D209" s="14" t="s">
        <v>39</v>
      </c>
      <c r="E209" s="16">
        <f t="shared" si="0"/>
        <v>0</v>
      </c>
      <c r="F209" s="18"/>
      <c r="G209" s="20">
        <f>(E209/E213)/100</f>
        <v>0</v>
      </c>
      <c r="H209" s="18"/>
      <c r="I209" s="18"/>
      <c r="J209" s="18"/>
      <c r="K209" s="18"/>
      <c r="L209" s="18"/>
      <c r="M209" s="18"/>
      <c r="N209" s="18"/>
      <c r="O209" s="18"/>
      <c r="P209" s="18"/>
      <c r="Q209" s="19"/>
      <c r="R209" s="19"/>
      <c r="S209" s="11"/>
      <c r="T209" s="1"/>
      <c r="U209" s="1"/>
    </row>
    <row r="210" spans="1:21" ht="15.75" thickBot="1">
      <c r="A210" s="1"/>
      <c r="B210" s="1"/>
      <c r="C210" s="11"/>
      <c r="D210" s="14" t="s">
        <v>40</v>
      </c>
      <c r="E210" s="16">
        <f t="shared" si="0"/>
        <v>0</v>
      </c>
      <c r="F210" s="18"/>
      <c r="G210" s="20">
        <f>(E210/E213)/100</f>
        <v>0</v>
      </c>
      <c r="H210" s="18"/>
      <c r="I210" s="18"/>
      <c r="J210" s="18"/>
      <c r="K210" s="18"/>
      <c r="L210" s="18"/>
      <c r="M210" s="18"/>
      <c r="N210" s="18"/>
      <c r="O210" s="18"/>
      <c r="P210" s="18"/>
      <c r="Q210" s="19"/>
      <c r="R210" s="19"/>
      <c r="S210" s="11"/>
      <c r="T210" s="1"/>
      <c r="U210" s="1"/>
    </row>
    <row r="211" spans="1:21" ht="15.75" thickBot="1">
      <c r="A211" s="1"/>
      <c r="B211" s="1"/>
      <c r="C211" s="11"/>
      <c r="D211" s="15" t="s">
        <v>41</v>
      </c>
      <c r="E211" s="16">
        <f t="shared" si="0"/>
        <v>27</v>
      </c>
      <c r="F211" s="18"/>
      <c r="G211" s="20">
        <f>(E211/E213)/100</f>
        <v>0.35526315789473684</v>
      </c>
      <c r="H211" s="18"/>
      <c r="I211" s="18"/>
      <c r="J211" s="18"/>
      <c r="K211" s="18"/>
      <c r="L211" s="18"/>
      <c r="M211" s="18"/>
      <c r="N211" s="18"/>
      <c r="O211" s="18"/>
      <c r="P211" s="18"/>
      <c r="Q211" s="19"/>
      <c r="R211" s="19"/>
      <c r="S211" s="11"/>
      <c r="T211" s="1"/>
      <c r="U211" s="1"/>
    </row>
    <row r="212" spans="1:21" ht="15.75" thickBot="1">
      <c r="A212" s="1"/>
      <c r="B212" s="1"/>
      <c r="C212" s="11"/>
      <c r="D212" s="23" t="s">
        <v>42</v>
      </c>
      <c r="E212" s="16">
        <f>SUM(E201:E211)</f>
        <v>76</v>
      </c>
      <c r="F212" s="18"/>
      <c r="G212" s="19"/>
      <c r="H212" s="18"/>
      <c r="I212" s="18"/>
      <c r="J212" s="18"/>
      <c r="K212" s="18"/>
      <c r="L212" s="18"/>
      <c r="M212" s="18"/>
      <c r="N212" s="18"/>
      <c r="O212" s="18"/>
      <c r="P212" s="18"/>
      <c r="Q212" s="19"/>
      <c r="R212" s="19"/>
      <c r="S212" s="11"/>
      <c r="T212" s="1"/>
      <c r="U212" s="1"/>
    </row>
    <row r="213" spans="1:21">
      <c r="A213" s="1"/>
      <c r="B213" s="1"/>
      <c r="C213" s="11"/>
      <c r="D213" s="27"/>
      <c r="E213" s="21">
        <f>E212/100</f>
        <v>0.76</v>
      </c>
      <c r="F213" s="18"/>
      <c r="G213" s="19"/>
      <c r="H213" s="18"/>
      <c r="I213" s="18"/>
      <c r="J213" s="18"/>
      <c r="K213" s="18"/>
      <c r="L213" s="18"/>
      <c r="M213" s="18"/>
      <c r="N213" s="18"/>
      <c r="O213" s="18"/>
      <c r="P213" s="18"/>
      <c r="Q213" s="19"/>
      <c r="R213" s="19"/>
      <c r="S213" s="11"/>
      <c r="T213" s="1"/>
      <c r="U213" s="1"/>
    </row>
    <row r="214" spans="1:21">
      <c r="A214" s="1"/>
      <c r="B214" s="1"/>
      <c r="C214" s="11"/>
      <c r="D214" s="27"/>
      <c r="E214" s="21"/>
      <c r="F214" s="18"/>
      <c r="G214" s="19"/>
      <c r="H214" s="18"/>
      <c r="I214" s="18"/>
      <c r="J214" s="18"/>
      <c r="K214" s="18"/>
      <c r="L214" s="18"/>
      <c r="M214" s="18"/>
      <c r="N214" s="18"/>
      <c r="O214" s="18"/>
      <c r="P214" s="18"/>
      <c r="Q214" s="19"/>
      <c r="R214" s="19"/>
      <c r="S214" s="11"/>
      <c r="T214" s="1"/>
      <c r="U214" s="1"/>
    </row>
    <row r="215" spans="1:21">
      <c r="A215" s="1"/>
      <c r="B215" s="1"/>
      <c r="C215" s="11"/>
      <c r="D215" s="27"/>
      <c r="E215" s="19"/>
      <c r="F215" s="18"/>
      <c r="G215" s="19"/>
      <c r="H215" s="18"/>
      <c r="I215" s="18"/>
      <c r="J215" s="18"/>
      <c r="K215" s="18"/>
      <c r="L215" s="18"/>
      <c r="M215" s="18"/>
      <c r="N215" s="18"/>
      <c r="O215" s="18"/>
      <c r="P215" s="18"/>
      <c r="Q215" s="19"/>
      <c r="R215" s="19"/>
      <c r="S215" s="11"/>
      <c r="T215" s="1"/>
      <c r="U215" s="1"/>
    </row>
    <row r="216" spans="1:21">
      <c r="A216" s="1"/>
      <c r="B216" s="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"/>
      <c r="U216" s="1"/>
    </row>
    <row r="217" spans="1:21">
      <c r="A217" s="1"/>
      <c r="B217" s="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"/>
      <c r="U217" s="1"/>
    </row>
    <row r="218" spans="1:2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Incident Register</vt:lpstr>
      <vt:lpstr>Incident MONTHLY Stats 2010</vt:lpstr>
      <vt:lpstr>tache</vt:lpstr>
    </vt:vector>
  </TitlesOfParts>
  <Company>Nestlé Nespresso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sghaleh</dc:creator>
  <cp:lastModifiedBy>JMVoyer</cp:lastModifiedBy>
  <dcterms:created xsi:type="dcterms:W3CDTF">2010-07-29T13:24:46Z</dcterms:created>
  <dcterms:modified xsi:type="dcterms:W3CDTF">2011-05-17T16:26:15Z</dcterms:modified>
</cp:coreProperties>
</file>