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4260" windowWidth="19260" windowHeight="4320" activeTab="1"/>
  </bookViews>
  <sheets>
    <sheet name="Feuil1" sheetId="1" r:id="rId1"/>
    <sheet name="Feuil2" sheetId="5" r:id="rId2"/>
  </sheets>
  <calcPr calcId="124519"/>
</workbook>
</file>

<file path=xl/calcChain.xml><?xml version="1.0" encoding="utf-8"?>
<calcChain xmlns="http://schemas.openxmlformats.org/spreadsheetml/2006/main">
  <c r="D10" i="5"/>
  <c r="D8"/>
  <c r="D6"/>
  <c r="D5"/>
  <c r="D4"/>
  <c r="D7"/>
  <c r="E9"/>
  <c r="E11"/>
  <c r="E12"/>
  <c r="E13"/>
  <c r="E14"/>
  <c r="E15"/>
  <c r="E16"/>
  <c r="E17"/>
  <c r="E18"/>
  <c r="E19"/>
  <c r="E20"/>
  <c r="E21"/>
  <c r="E22"/>
  <c r="E23"/>
  <c r="E24"/>
  <c r="E25"/>
  <c r="E26"/>
  <c r="L17" i="1"/>
  <c r="L16"/>
  <c r="L46"/>
  <c r="L14"/>
  <c r="L3"/>
  <c r="L42"/>
  <c r="L43"/>
  <c r="L4"/>
  <c r="L5"/>
  <c r="L6"/>
  <c r="L7"/>
  <c r="L36"/>
  <c r="L38"/>
  <c r="L37"/>
  <c r="L45"/>
  <c r="L27"/>
  <c r="L28"/>
  <c r="L29"/>
  <c r="L13"/>
  <c r="L23"/>
  <c r="L31"/>
  <c r="L33"/>
  <c r="L12"/>
  <c r="L32"/>
  <c r="L10"/>
  <c r="L9"/>
  <c r="L11"/>
  <c r="L8"/>
  <c r="L19"/>
  <c r="L20"/>
  <c r="L21"/>
  <c r="E5" i="5" s="1"/>
  <c r="L22" i="1"/>
  <c r="L26"/>
  <c r="L35"/>
  <c r="L47"/>
  <c r="L48"/>
  <c r="L49"/>
  <c r="L50"/>
  <c r="L15"/>
  <c r="L25"/>
  <c r="L40"/>
  <c r="L41"/>
  <c r="L34"/>
  <c r="L18"/>
  <c r="L24"/>
  <c r="L30"/>
  <c r="L44"/>
  <c r="L39"/>
  <c r="L51"/>
  <c r="L52"/>
  <c r="L53"/>
  <c r="L54"/>
  <c r="L55"/>
  <c r="L56"/>
  <c r="L57"/>
  <c r="L58"/>
  <c r="M17"/>
  <c r="M16"/>
  <c r="M46"/>
  <c r="M14"/>
  <c r="M3"/>
  <c r="M42"/>
  <c r="M43"/>
  <c r="M4"/>
  <c r="M5"/>
  <c r="M6"/>
  <c r="M7"/>
  <c r="M36"/>
  <c r="M38"/>
  <c r="M37"/>
  <c r="M45"/>
  <c r="M27"/>
  <c r="M28"/>
  <c r="M29"/>
  <c r="M13"/>
  <c r="M23"/>
  <c r="M31"/>
  <c r="M33"/>
  <c r="M12"/>
  <c r="M32"/>
  <c r="M10"/>
  <c r="M9"/>
  <c r="M11"/>
  <c r="M8"/>
  <c r="M19"/>
  <c r="M20"/>
  <c r="M21"/>
  <c r="M22"/>
  <c r="M26"/>
  <c r="M35"/>
  <c r="M47"/>
  <c r="M48"/>
  <c r="M49"/>
  <c r="M50"/>
  <c r="M15"/>
  <c r="M25"/>
  <c r="M40"/>
  <c r="M41"/>
  <c r="M34"/>
  <c r="M18"/>
  <c r="M24"/>
  <c r="M30"/>
  <c r="M44"/>
  <c r="M39"/>
  <c r="M51"/>
  <c r="M52"/>
  <c r="M53"/>
  <c r="M54"/>
  <c r="M55"/>
  <c r="M56"/>
  <c r="M57"/>
  <c r="M58"/>
  <c r="K58"/>
  <c r="J58"/>
  <c r="I58"/>
  <c r="H58"/>
  <c r="G58"/>
  <c r="F58"/>
  <c r="K57"/>
  <c r="J57"/>
  <c r="I57"/>
  <c r="H57"/>
  <c r="G57"/>
  <c r="F57"/>
  <c r="K56"/>
  <c r="J56"/>
  <c r="I56"/>
  <c r="H56"/>
  <c r="G56"/>
  <c r="F56"/>
  <c r="K55"/>
  <c r="J55"/>
  <c r="I55"/>
  <c r="H55"/>
  <c r="G55"/>
  <c r="F55"/>
  <c r="K54"/>
  <c r="J54"/>
  <c r="I54"/>
  <c r="H54"/>
  <c r="G54"/>
  <c r="F54"/>
  <c r="K53"/>
  <c r="J53"/>
  <c r="I53"/>
  <c r="H53"/>
  <c r="G53"/>
  <c r="F53"/>
  <c r="K52"/>
  <c r="J52"/>
  <c r="I52"/>
  <c r="H52"/>
  <c r="G52"/>
  <c r="F52"/>
  <c r="K51"/>
  <c r="J51"/>
  <c r="I51"/>
  <c r="H51"/>
  <c r="G51"/>
  <c r="F51"/>
  <c r="K39"/>
  <c r="J39"/>
  <c r="I39"/>
  <c r="H39"/>
  <c r="G39"/>
  <c r="F39"/>
  <c r="K44"/>
  <c r="J44"/>
  <c r="I44"/>
  <c r="H44"/>
  <c r="G44"/>
  <c r="F44"/>
  <c r="K30"/>
  <c r="J30"/>
  <c r="I30"/>
  <c r="H30"/>
  <c r="G30"/>
  <c r="F30"/>
  <c r="K24"/>
  <c r="J24"/>
  <c r="I24"/>
  <c r="H24"/>
  <c r="G24"/>
  <c r="F24"/>
  <c r="K18"/>
  <c r="J18"/>
  <c r="I18"/>
  <c r="H18"/>
  <c r="G18"/>
  <c r="F18"/>
  <c r="K34"/>
  <c r="J34"/>
  <c r="I34"/>
  <c r="H34"/>
  <c r="G34"/>
  <c r="F34"/>
  <c r="K41"/>
  <c r="J41"/>
  <c r="I41"/>
  <c r="H41"/>
  <c r="G41"/>
  <c r="F41"/>
  <c r="K40"/>
  <c r="J40"/>
  <c r="I40"/>
  <c r="H40"/>
  <c r="G40"/>
  <c r="F40"/>
  <c r="K25"/>
  <c r="J25"/>
  <c r="I25"/>
  <c r="H25"/>
  <c r="G25"/>
  <c r="F25"/>
  <c r="K15"/>
  <c r="J15"/>
  <c r="I15"/>
  <c r="H15"/>
  <c r="G15"/>
  <c r="F15"/>
  <c r="K50"/>
  <c r="J50"/>
  <c r="I50"/>
  <c r="H50"/>
  <c r="G50"/>
  <c r="F50"/>
  <c r="K49"/>
  <c r="J49"/>
  <c r="I49"/>
  <c r="H49"/>
  <c r="G49"/>
  <c r="F49"/>
  <c r="K48"/>
  <c r="J48"/>
  <c r="I48"/>
  <c r="H48"/>
  <c r="G48"/>
  <c r="F48"/>
  <c r="K47"/>
  <c r="J47"/>
  <c r="I47"/>
  <c r="H47"/>
  <c r="G47"/>
  <c r="F47"/>
  <c r="K35"/>
  <c r="J35"/>
  <c r="I35"/>
  <c r="H35"/>
  <c r="G35"/>
  <c r="F35"/>
  <c r="K26"/>
  <c r="J26"/>
  <c r="E7" i="5" s="1"/>
  <c r="I26" i="1"/>
  <c r="H26"/>
  <c r="G26"/>
  <c r="F26"/>
  <c r="K22"/>
  <c r="J22"/>
  <c r="I22"/>
  <c r="H22"/>
  <c r="G22"/>
  <c r="F22"/>
  <c r="K21"/>
  <c r="J21"/>
  <c r="I21"/>
  <c r="H21"/>
  <c r="G21"/>
  <c r="F21"/>
  <c r="K20"/>
  <c r="J20"/>
  <c r="I20"/>
  <c r="H20"/>
  <c r="G20"/>
  <c r="F20"/>
  <c r="K19"/>
  <c r="J19"/>
  <c r="I19"/>
  <c r="H19"/>
  <c r="G19"/>
  <c r="F19"/>
  <c r="K8"/>
  <c r="J8"/>
  <c r="I8"/>
  <c r="H8"/>
  <c r="G8"/>
  <c r="F8"/>
  <c r="K11"/>
  <c r="J11"/>
  <c r="I11"/>
  <c r="H11"/>
  <c r="G11"/>
  <c r="F11"/>
  <c r="K9"/>
  <c r="J9"/>
  <c r="I9"/>
  <c r="H9"/>
  <c r="G9"/>
  <c r="F9"/>
  <c r="K10"/>
  <c r="J10"/>
  <c r="I10"/>
  <c r="H10"/>
  <c r="G10"/>
  <c r="F10"/>
  <c r="K32"/>
  <c r="J32"/>
  <c r="I32"/>
  <c r="H32"/>
  <c r="G32"/>
  <c r="F32"/>
  <c r="K12"/>
  <c r="J12"/>
  <c r="I12"/>
  <c r="H12"/>
  <c r="G12"/>
  <c r="F12"/>
  <c r="K33"/>
  <c r="J33"/>
  <c r="I33"/>
  <c r="H33"/>
  <c r="G33"/>
  <c r="F33"/>
  <c r="K31"/>
  <c r="J31"/>
  <c r="I31"/>
  <c r="H31"/>
  <c r="G31"/>
  <c r="F31"/>
  <c r="K23"/>
  <c r="J23"/>
  <c r="I23"/>
  <c r="H23"/>
  <c r="G23"/>
  <c r="F23"/>
  <c r="K13"/>
  <c r="J13"/>
  <c r="I13"/>
  <c r="H13"/>
  <c r="G13"/>
  <c r="F13"/>
  <c r="K29"/>
  <c r="J29"/>
  <c r="I29"/>
  <c r="H29"/>
  <c r="G29"/>
  <c r="F29"/>
  <c r="K28"/>
  <c r="J28"/>
  <c r="I28"/>
  <c r="H28"/>
  <c r="G28"/>
  <c r="F28"/>
  <c r="K27"/>
  <c r="J27"/>
  <c r="I27"/>
  <c r="H27"/>
  <c r="G27"/>
  <c r="F27"/>
  <c r="K45"/>
  <c r="J45"/>
  <c r="I45"/>
  <c r="H45"/>
  <c r="G45"/>
  <c r="F45"/>
  <c r="K37"/>
  <c r="J37"/>
  <c r="I37"/>
  <c r="H37"/>
  <c r="G37"/>
  <c r="F37"/>
  <c r="K38"/>
  <c r="J38"/>
  <c r="I38"/>
  <c r="H38"/>
  <c r="G38"/>
  <c r="F38"/>
  <c r="K36"/>
  <c r="J36"/>
  <c r="I36"/>
  <c r="H36"/>
  <c r="G36"/>
  <c r="F36"/>
  <c r="K7"/>
  <c r="J7"/>
  <c r="I7"/>
  <c r="H7"/>
  <c r="G7"/>
  <c r="F7"/>
  <c r="K6"/>
  <c r="J6"/>
  <c r="I6"/>
  <c r="H6"/>
  <c r="G6"/>
  <c r="F6"/>
  <c r="K5"/>
  <c r="J5"/>
  <c r="I5"/>
  <c r="H5"/>
  <c r="G5"/>
  <c r="F5"/>
  <c r="K4"/>
  <c r="J4"/>
  <c r="I4"/>
  <c r="H4"/>
  <c r="G4"/>
  <c r="F4"/>
  <c r="K43"/>
  <c r="J43"/>
  <c r="I43"/>
  <c r="H43"/>
  <c r="G43"/>
  <c r="F43"/>
  <c r="K42"/>
  <c r="J42"/>
  <c r="I42"/>
  <c r="H42"/>
  <c r="G42"/>
  <c r="F42"/>
  <c r="K3"/>
  <c r="J3"/>
  <c r="I3"/>
  <c r="H3"/>
  <c r="G3"/>
  <c r="F3"/>
  <c r="K14"/>
  <c r="J14"/>
  <c r="I14"/>
  <c r="H14"/>
  <c r="G14"/>
  <c r="F14"/>
  <c r="K46"/>
  <c r="J46"/>
  <c r="I46"/>
  <c r="H46"/>
  <c r="G46"/>
  <c r="F46"/>
  <c r="K16"/>
  <c r="J16"/>
  <c r="I16"/>
  <c r="H16"/>
  <c r="G16"/>
  <c r="F16"/>
  <c r="K17"/>
  <c r="J17"/>
  <c r="I17"/>
  <c r="H17"/>
  <c r="G17"/>
  <c r="F17"/>
  <c r="E6" i="5" l="1"/>
  <c r="E4"/>
  <c r="E10"/>
  <c r="E8"/>
  <c r="D27" l="1"/>
  <c r="D28" s="1"/>
</calcChain>
</file>

<file path=xl/sharedStrings.xml><?xml version="1.0" encoding="utf-8"?>
<sst xmlns="http://schemas.openxmlformats.org/spreadsheetml/2006/main" count="203" uniqueCount="93">
  <si>
    <t>Produit</t>
  </si>
  <si>
    <t>Prix U HT</t>
  </si>
  <si>
    <t>farine</t>
  </si>
  <si>
    <t>chocolat pistoles 50%</t>
  </si>
  <si>
    <t>baking powder</t>
  </si>
  <si>
    <t>beurre</t>
  </si>
  <si>
    <t>lait UHT 1/2 écrémé</t>
  </si>
  <si>
    <t>crème liquide UHT</t>
  </si>
  <si>
    <t>Kg</t>
  </si>
  <si>
    <t>U</t>
  </si>
  <si>
    <t>Lt</t>
  </si>
  <si>
    <t>gr</t>
  </si>
  <si>
    <t>ml</t>
  </si>
  <si>
    <t>dl</t>
  </si>
  <si>
    <t>cl</t>
  </si>
  <si>
    <t>Unité</t>
  </si>
  <si>
    <t>€</t>
  </si>
  <si>
    <t>€2</t>
  </si>
  <si>
    <t>Prix</t>
  </si>
  <si>
    <t>Conditionnement à l'achat</t>
  </si>
  <si>
    <t>Désignation2</t>
  </si>
  <si>
    <t>Famille</t>
  </si>
  <si>
    <t>Laitage</t>
  </si>
  <si>
    <t>Chocolat</t>
  </si>
  <si>
    <t>Unité2</t>
  </si>
  <si>
    <t>levure pressée</t>
  </si>
  <si>
    <t>sel fin</t>
  </si>
  <si>
    <t>sucre semoule</t>
  </si>
  <si>
    <t>sucre glace</t>
  </si>
  <si>
    <t>sucre cristal</t>
  </si>
  <si>
    <t>sucre chouquette</t>
  </si>
  <si>
    <t>Sucre</t>
  </si>
  <si>
    <t>Fruit</t>
  </si>
  <si>
    <t>Légume</t>
  </si>
  <si>
    <t>Condiment</t>
  </si>
  <si>
    <t>amandes effilées</t>
  </si>
  <si>
    <t>amandes en poudre</t>
  </si>
  <si>
    <t>noix de coco râpée</t>
  </si>
  <si>
    <t>noisettes en poudre</t>
  </si>
  <si>
    <t>amandes émondées</t>
  </si>
  <si>
    <t>Fruit sec</t>
  </si>
  <si>
    <t>Prod. Pâtissier</t>
  </si>
  <si>
    <t>arôme fleur d'oranger</t>
  </si>
  <si>
    <t>arôme café</t>
  </si>
  <si>
    <t>arôme vanille</t>
  </si>
  <si>
    <t>arôme amande amère</t>
  </si>
  <si>
    <t>cannelle moulue</t>
  </si>
  <si>
    <t>chocolat pépites 50%</t>
  </si>
  <si>
    <t>colorant alimentaire bleu</t>
  </si>
  <si>
    <t>colorant alimentaire jaune</t>
  </si>
  <si>
    <t>colorant alimentaire rouge</t>
  </si>
  <si>
    <t>colorant alimentaire vert</t>
  </si>
  <si>
    <t>gélatine 200 feuilles 5gr</t>
  </si>
  <si>
    <t>huile de tournesol</t>
  </si>
  <si>
    <t>Huile</t>
  </si>
  <si>
    <t>mascarpone</t>
  </si>
  <si>
    <t>miel</t>
  </si>
  <si>
    <t>nappage blond abricot</t>
  </si>
  <si>
    <t>noisettes entières décortiquées</t>
  </si>
  <si>
    <t>Conserve</t>
  </si>
  <si>
    <t>abricot 4/4</t>
  </si>
  <si>
    <t>pêche 4/4</t>
  </si>
  <si>
    <t>pêche 5/1</t>
  </si>
  <si>
    <t>Quantité Nette</t>
  </si>
  <si>
    <t>abricot 5/1</t>
  </si>
  <si>
    <t>raisin blond sec</t>
  </si>
  <si>
    <t>Cassonnade</t>
  </si>
  <si>
    <t>œuf Moyen (55g)</t>
  </si>
  <si>
    <t>pièce</t>
  </si>
  <si>
    <t>citron</t>
  </si>
  <si>
    <t>CONVERSION Prix HT à l'unité</t>
  </si>
  <si>
    <t>Liquide</t>
  </si>
  <si>
    <t>eau du robinet</t>
  </si>
  <si>
    <t>€3</t>
  </si>
  <si>
    <t>Unité3</t>
  </si>
  <si>
    <t>€4</t>
  </si>
  <si>
    <t>Unité4</t>
  </si>
  <si>
    <t>jus de citron</t>
  </si>
  <si>
    <t>poudre à crème</t>
  </si>
  <si>
    <t>Durée moyenne de cuisson</t>
  </si>
  <si>
    <t>Durée moyenne de préparation</t>
  </si>
  <si>
    <t>eau</t>
  </si>
  <si>
    <t>Prix total HT</t>
  </si>
  <si>
    <t>Prix unitaire HT</t>
  </si>
  <si>
    <t>Quantités</t>
  </si>
  <si>
    <t>Unités</t>
  </si>
  <si>
    <t>Coût pour 1 tarte</t>
  </si>
  <si>
    <r>
      <t xml:space="preserve">Coût pour 5 </t>
    </r>
    <r>
      <rPr>
        <b/>
        <sz val="11"/>
        <color theme="1"/>
        <rFont val="Calibri"/>
        <family val="2"/>
      </rPr>
      <t>tartes</t>
    </r>
  </si>
  <si>
    <t>farine (pour abaisser)</t>
  </si>
  <si>
    <t>sel</t>
  </si>
  <si>
    <r>
      <t xml:space="preserve">DENREES POUR 5 TARTES </t>
    </r>
    <r>
      <rPr>
        <sz val="11"/>
        <color theme="0"/>
        <rFont val="Calibri"/>
        <family val="2"/>
      </rPr>
      <t>Ø28cm / 8 couverts</t>
    </r>
  </si>
  <si>
    <t>PATE BRISEE</t>
  </si>
  <si>
    <t>œuf gros</t>
  </si>
</sst>
</file>

<file path=xl/styles.xml><?xml version="1.0" encoding="utf-8"?>
<styleSheet xmlns="http://schemas.openxmlformats.org/spreadsheetml/2006/main">
  <numFmts count="6">
    <numFmt numFmtId="164" formatCode="#,##0.00\ _€"/>
    <numFmt numFmtId="165" formatCode="#,##0.00\ &quot;€&quot;"/>
    <numFmt numFmtId="166" formatCode="#,##0.000\ _€"/>
    <numFmt numFmtId="167" formatCode="#,##0.000\ &quot;€&quot;"/>
    <numFmt numFmtId="168" formatCode="#,##0.00000\ &quot;€&quot;"/>
    <numFmt numFmtId="170" formatCode="#,##0\ &quot;min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CB418"/>
        <bgColor indexed="64"/>
      </patternFill>
    </fill>
    <fill>
      <patternFill patternType="solid">
        <fgColor rgb="FFFAED9E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/>
      <top style="double">
        <color theme="5" tint="-0.24994659260841701"/>
      </top>
      <bottom/>
      <diagonal/>
    </border>
    <border>
      <left/>
      <right style="double">
        <color theme="5" tint="-0.24994659260841701"/>
      </right>
      <top style="double">
        <color theme="5" tint="-0.2499465926084170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Fill="1"/>
    <xf numFmtId="166" fontId="0" fillId="0" borderId="0" xfId="0" applyNumberFormat="1" applyFill="1" applyBorder="1"/>
    <xf numFmtId="0" fontId="0" fillId="0" borderId="0" xfId="0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left" vertical="center"/>
    </xf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2" borderId="2" xfId="0" applyFill="1" applyBorder="1" applyAlignment="1">
      <alignment wrapText="1"/>
    </xf>
    <xf numFmtId="0" fontId="0" fillId="2" borderId="0" xfId="0" applyFill="1" applyAlignment="1">
      <alignment horizontal="center"/>
    </xf>
    <xf numFmtId="166" fontId="0" fillId="0" borderId="0" xfId="0" applyNumberFormat="1" applyFill="1" applyBorder="1" applyAlignment="1">
      <alignment horizontal="center" vertical="center"/>
    </xf>
    <xf numFmtId="167" fontId="0" fillId="0" borderId="4" xfId="0" applyNumberFormat="1" applyFill="1" applyBorder="1" applyAlignment="1">
      <alignment horizontal="right"/>
    </xf>
    <xf numFmtId="167" fontId="0" fillId="0" borderId="4" xfId="0" applyNumberFormat="1" applyFill="1" applyBorder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166" fontId="0" fillId="0" borderId="0" xfId="0" applyNumberFormat="1" applyFill="1"/>
    <xf numFmtId="165" fontId="0" fillId="0" borderId="0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right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168" fontId="0" fillId="0" borderId="0" xfId="0" applyNumberFormat="1" applyFill="1"/>
    <xf numFmtId="0" fontId="0" fillId="0" borderId="0" xfId="0" applyNumberFormat="1" applyFill="1" applyAlignment="1">
      <alignment horizontal="center"/>
    </xf>
    <xf numFmtId="168" fontId="0" fillId="0" borderId="0" xfId="0" applyNumberFormat="1" applyFill="1" applyBorder="1"/>
    <xf numFmtId="0" fontId="1" fillId="0" borderId="2" xfId="0" applyFont="1" applyFill="1" applyBorder="1" applyAlignment="1">
      <alignment horizontal="center" vertical="center" wrapText="1"/>
    </xf>
    <xf numFmtId="168" fontId="0" fillId="2" borderId="0" xfId="0" applyNumberFormat="1" applyFill="1"/>
    <xf numFmtId="167" fontId="0" fillId="4" borderId="0" xfId="0" applyNumberFormat="1" applyFill="1"/>
    <xf numFmtId="0" fontId="0" fillId="4" borderId="16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0" fillId="4" borderId="0" xfId="0" applyFill="1"/>
    <xf numFmtId="0" fontId="0" fillId="4" borderId="17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168" fontId="0" fillId="4" borderId="16" xfId="0" applyNumberFormat="1" applyFill="1" applyBorder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/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170" fontId="3" fillId="3" borderId="11" xfId="0" applyNumberFormat="1" applyFont="1" applyFill="1" applyBorder="1" applyAlignment="1">
      <alignment horizontal="center"/>
    </xf>
    <xf numFmtId="170" fontId="3" fillId="3" borderId="10" xfId="0" applyNumberFormat="1" applyFont="1" applyFill="1" applyBorder="1" applyAlignment="1">
      <alignment horizontal="center"/>
    </xf>
    <xf numFmtId="170" fontId="3" fillId="3" borderId="8" xfId="0" applyNumberFormat="1" applyFont="1" applyFill="1" applyBorder="1" applyAlignment="1">
      <alignment horizontal="center"/>
    </xf>
    <xf numFmtId="170" fontId="3" fillId="3" borderId="7" xfId="0" applyNumberFormat="1" applyFont="1" applyFill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1" fillId="4" borderId="15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165" fontId="1" fillId="4" borderId="14" xfId="0" applyNumberFormat="1" applyFont="1" applyFill="1" applyBorder="1" applyAlignment="1">
      <alignment horizontal="center"/>
    </xf>
    <xf numFmtId="165" fontId="1" fillId="4" borderId="13" xfId="0" applyNumberFormat="1" applyFont="1" applyFill="1" applyBorder="1" applyAlignment="1">
      <alignment horizontal="center"/>
    </xf>
    <xf numFmtId="165" fontId="1" fillId="4" borderId="8" xfId="0" applyNumberFormat="1" applyFont="1" applyFill="1" applyBorder="1" applyAlignment="1">
      <alignment horizontal="center"/>
    </xf>
    <xf numFmtId="165" fontId="1" fillId="4" borderId="7" xfId="0" applyNumberFormat="1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</cellXfs>
  <cellStyles count="1">
    <cellStyle name="Normal" xfId="0" builtinId="0"/>
  </cellStyles>
  <dxfs count="15">
    <dxf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mergeCell="0" readingOrder="0"/>
    </dxf>
    <dxf>
      <numFmt numFmtId="168" formatCode="#,##0.00000\ &quot;€&quot;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8" formatCode="#,##0.0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indexed="64"/>
        </left>
        <right/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8" formatCode="#,##0.0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uble">
          <color indexed="64"/>
        </left>
        <right/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167" formatCode="#,##0.000\ &quot;€&quot;"/>
      <fill>
        <patternFill patternType="none">
          <fgColor indexed="64"/>
          <bgColor indexed="65"/>
        </patternFill>
      </fill>
      <border diagonalUp="0" diagonalDown="0" outline="0">
        <left style="double">
          <color auto="1"/>
        </left>
        <right/>
        <top/>
        <bottom/>
      </border>
    </dxf>
    <dxf>
      <numFmt numFmtId="166" formatCode="#,##0.000\ _€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6" displayName="Tableau6" ref="A2:M58" totalsRowShown="0" headerRowDxfId="14" tableBorderDxfId="13" headerRowCellStyle="Insatisfaisant" dataCellStyle="Insatisfaisant">
  <autoFilter ref="A2:M58">
    <filterColumn colId="1"/>
    <filterColumn colId="5"/>
    <filterColumn colId="6"/>
    <filterColumn colId="7"/>
    <filterColumn colId="8"/>
    <filterColumn colId="9"/>
    <filterColumn colId="10"/>
  </autoFilter>
  <sortState ref="A3:M58">
    <sortCondition ref="B2:B58"/>
  </sortState>
  <tableColumns count="13">
    <tableColumn id="1" name="Famille" dataDxfId="12"/>
    <tableColumn id="8" name="Désignation2" dataDxfId="11"/>
    <tableColumn id="2" name="Quantité Nette" dataDxfId="10"/>
    <tableColumn id="3" name="U" dataDxfId="9"/>
    <tableColumn id="4" name="Prix" dataDxfId="8"/>
    <tableColumn id="11" name="€" dataDxfId="7">
      <calculatedColumnFormula>IF(D3="Kg",E3/C3,IF(D3="gr",E3/C3*1000,IF(D3="Lt",E3/C3,IF(D3="ml",E3/C3*1000,IF(D3="cl",E3/C3*100,IF(D3="dl",E3/C3*10,IF(D3="U",E3/C3,IF(D3="pièce",E3/C3,""))))))))</calculatedColumnFormula>
    </tableColumn>
    <tableColumn id="10" name="Unité" dataDxfId="6">
      <calculatedColumnFormula>IF(D3="Kg","Kg",IF(D3="gr","Kg",IF(D3="Lt","Lt",IF(D3="ml","Lt",IF(D3="dl","Lt",IF(D3="cl","Lt",IF(D3="U","U",IF(D3="pièce","pièce",""))))))))</calculatedColumnFormula>
    </tableColumn>
    <tableColumn id="17" name="€2" dataDxfId="5">
      <calculatedColumnFormula>IF(D3="Lt",E3/C3/10,IF(D3="dl",E3/C3,IF(D3="cl",E3/C3*10,IF(D3="ml",E3/C3*100,""))))</calculatedColumnFormula>
    </tableColumn>
    <tableColumn id="16" name="Unité2" dataDxfId="4">
      <calculatedColumnFormula>IF(D3="Lt","dl",IF(D3="dl","dl",IF(D3="cl","dl",IF(D3="ml","dl",""))))</calculatedColumnFormula>
    </tableColumn>
    <tableColumn id="15" name="€3" dataDxfId="3">
      <calculatedColumnFormula>IF(D3="Lt",E3/C3/100,IF(D3="dl",E3/C3/10,IF(D3="cl",E3/C3,IF(D3="ml",E3/C3*10,""))))</calculatedColumnFormula>
    </tableColumn>
    <tableColumn id="14" name="Unité3" dataDxfId="2">
      <calculatedColumnFormula>IF(D3="Lt","cl",IF(D3="dl","cl",IF(D3="cl","cl",IF(D3="ml","cl",""))))</calculatedColumnFormula>
    </tableColumn>
    <tableColumn id="5" name="€4" dataDxfId="1">
      <calculatedColumnFormula>IF(D3="Kg",E3/C3/1000,IF(D3="gr",E3/C3,IF(D3="Lt",E3/C3/1000,IF(D3="ml",E3/C3,IF(D3="cl",E3/C3/10,IF(D3="dl",E3/C3/100,IF(D3="U",E3/C3/55,"")))))))</calculatedColumnFormula>
    </tableColumn>
    <tableColumn id="7" name="Unité4" dataDxfId="0">
      <calculatedColumnFormula>IF(D3="Kg","gr",IF(D3="gr","gr",IF(D3="Lt","ml",IF(D3="ml","ml",IF(D3="dl","ml",IF(D3="cl","ml",IF(D3="U","gr","")))))))</calculatedColumnFormula>
    </tableColumn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63"/>
  <sheetViews>
    <sheetView workbookViewId="0">
      <pane ySplit="2" topLeftCell="A12" activePane="bottomLeft" state="frozenSplit"/>
      <selection pane="bottomLeft" activeCell="B9" sqref="B9"/>
    </sheetView>
  </sheetViews>
  <sheetFormatPr baseColWidth="10" defaultRowHeight="15"/>
  <cols>
    <col min="1" max="1" width="16.28515625" style="1" customWidth="1"/>
    <col min="2" max="2" width="29.7109375" style="1" bestFit="1" customWidth="1"/>
    <col min="3" max="3" width="15.140625" style="3" customWidth="1"/>
    <col min="4" max="4" width="6.7109375" style="16" customWidth="1"/>
    <col min="5" max="11" width="11.5703125" style="1" customWidth="1"/>
    <col min="12" max="12" width="12.7109375" style="1" customWidth="1"/>
    <col min="13" max="13" width="11.28515625" style="16" customWidth="1"/>
    <col min="14" max="17" width="11.42578125" style="1"/>
    <col min="18" max="18" width="13.28515625" style="1" bestFit="1" customWidth="1"/>
    <col min="19" max="16384" width="11.42578125" style="1"/>
  </cols>
  <sheetData>
    <row r="1" spans="1:18" s="2" customFormat="1" ht="30" customHeight="1" thickTop="1">
      <c r="A1" s="40" t="s">
        <v>0</v>
      </c>
      <c r="B1" s="40"/>
      <c r="C1" s="40" t="s">
        <v>19</v>
      </c>
      <c r="D1" s="41"/>
      <c r="E1" s="31" t="s">
        <v>1</v>
      </c>
      <c r="F1" s="42" t="s">
        <v>70</v>
      </c>
      <c r="G1" s="42"/>
      <c r="H1" s="42"/>
      <c r="I1" s="42"/>
      <c r="J1" s="42"/>
      <c r="K1" s="42"/>
      <c r="L1" s="42"/>
      <c r="M1" s="43"/>
    </row>
    <row r="2" spans="1:18">
      <c r="A2" s="7" t="s">
        <v>21</v>
      </c>
      <c r="B2" s="7" t="s">
        <v>20</v>
      </c>
      <c r="C2" s="10" t="s">
        <v>63</v>
      </c>
      <c r="D2" s="10" t="s">
        <v>9</v>
      </c>
      <c r="E2" s="11" t="s">
        <v>18</v>
      </c>
      <c r="F2" s="11" t="s">
        <v>16</v>
      </c>
      <c r="G2" s="11" t="s">
        <v>15</v>
      </c>
      <c r="H2" s="11" t="s">
        <v>17</v>
      </c>
      <c r="I2" s="11" t="s">
        <v>24</v>
      </c>
      <c r="J2" s="11" t="s">
        <v>73</v>
      </c>
      <c r="K2" s="11" t="s">
        <v>74</v>
      </c>
      <c r="L2" s="23" t="s">
        <v>75</v>
      </c>
      <c r="M2" s="11" t="s">
        <v>76</v>
      </c>
    </row>
    <row r="3" spans="1:18">
      <c r="A3" s="4" t="s">
        <v>59</v>
      </c>
      <c r="B3" s="4" t="s">
        <v>60</v>
      </c>
      <c r="C3" s="5">
        <v>800</v>
      </c>
      <c r="D3" s="6" t="s">
        <v>11</v>
      </c>
      <c r="E3" s="9">
        <v>1.371</v>
      </c>
      <c r="F3" s="19">
        <f>IF(D3="Kg",E3/C3,IF(D3="gr",E3/C3*1000,IF(D3="Lt",E3/C3,IF(D3="ml",E3/C3*1000,IF(D3="cl",E3/C3*100,IF(D3="dl",E3/C3*10,IF(D3="U",E3/C3,IF(D3="pièce",E3/C3,""))))))))</f>
        <v>1.7137500000000001</v>
      </c>
      <c r="G3" s="17" t="str">
        <f>IF(D3="Kg","Kg",IF(D3="gr","Kg",IF(D3="Lt","Lt",IF(D3="ml","Lt",IF(D3="dl","Lt",IF(D3="cl","Lt",IF(D3="U","U",IF(D3="pièce","pièce",""))))))))</f>
        <v>Kg</v>
      </c>
      <c r="H3" s="30" t="str">
        <f>IF(D3="Lt",E3/C3/10,IF(D3="dl",E3/C3,IF(D3="cl",E3/C3*10,IF(D3="ml",E3/C3*100,""))))</f>
        <v/>
      </c>
      <c r="I3" s="17" t="str">
        <f>IF(D3="Lt","dl",IF(D3="dl","dl",IF(D3="cl","dl",IF(D3="ml","dl",""))))</f>
        <v/>
      </c>
      <c r="J3" s="30" t="str">
        <f>IF(D3="Lt",E3/C3/100,IF(D3="dl",E3/C3/10,IF(D3="cl",E3/C3,IF(D3="ml",E3/C3*10,""))))</f>
        <v/>
      </c>
      <c r="K3" s="17" t="str">
        <f>IF(D3="Lt","cl",IF(D3="dl","cl",IF(D3="cl","cl",IF(D3="ml","cl",""))))</f>
        <v/>
      </c>
      <c r="L3" s="25">
        <f>IF(D3="Kg",E3/C3/1000,IF(D3="gr",E3/C3,IF(D3="Lt",E3/C3/1000,IF(D3="ml",E3/C3,IF(D3="cl",E3/C3/10,IF(D3="dl",E3/C3/100,IF(D3="U",E3/C3/55,"")))))))</f>
        <v>1.71375E-3</v>
      </c>
      <c r="M3" s="26" t="str">
        <f>IF(D3="Kg","gr",IF(D3="gr","gr",IF(D3="Lt","ml",IF(D3="ml","ml",IF(D3="dl","ml",IF(D3="cl","ml",IF(D3="U","gr","")))))))</f>
        <v>gr</v>
      </c>
      <c r="Q3" s="15" t="s">
        <v>11</v>
      </c>
      <c r="R3" s="12" t="s">
        <v>23</v>
      </c>
    </row>
    <row r="4" spans="1:18">
      <c r="A4" s="4" t="s">
        <v>59</v>
      </c>
      <c r="B4" s="4" t="s">
        <v>64</v>
      </c>
      <c r="C4" s="5">
        <v>3800</v>
      </c>
      <c r="D4" s="6" t="s">
        <v>11</v>
      </c>
      <c r="E4" s="9">
        <v>7.4340000000000002</v>
      </c>
      <c r="F4" s="19">
        <f>IF(D4="Kg",E4/C4,IF(D4="gr",E4/C4*1000,IF(D4="Lt",E4/C4,IF(D4="ml",E4/C4*1000,IF(D4="cl",E4/C4*100,IF(D4="dl",E4/C4*10,IF(D4="U",E4/C4,IF(D4="pièce",E4/C4,""))))))))</f>
        <v>1.956315789473684</v>
      </c>
      <c r="G4" s="17" t="str">
        <f>IF(D4="Kg","Kg",IF(D4="gr","Kg",IF(D4="Lt","Lt",IF(D4="ml","Lt",IF(D4="dl","Lt",IF(D4="cl","Lt",IF(D4="U","U",IF(D4="pièce","pièce",""))))))))</f>
        <v>Kg</v>
      </c>
      <c r="H4" s="30" t="str">
        <f>IF(D4="Lt",E4/C4/10,IF(D4="dl",E4/C4,IF(D4="cl",E4/C4*10,IF(D4="ml",E4/C4*100,""))))</f>
        <v/>
      </c>
      <c r="I4" s="17" t="str">
        <f>IF(D4="Lt","dl",IF(D4="dl","dl",IF(D4="cl","dl",IF(D4="ml","dl",""))))</f>
        <v/>
      </c>
      <c r="J4" s="30" t="str">
        <f>IF(D4="Lt",E4/C4/100,IF(D4="dl",E4/C4/10,IF(D4="cl",E4/C4,IF(D4="ml",E4/C4*10,""))))</f>
        <v/>
      </c>
      <c r="K4" s="17" t="str">
        <f>IF(D4="Lt","cl",IF(D4="dl","cl",IF(D4="cl","cl",IF(D4="ml","cl",""))))</f>
        <v/>
      </c>
      <c r="L4" s="25">
        <f>IF(D4="Kg",E4/C4/1000,IF(D4="gr",E4/C4,IF(D4="Lt",E4/C4/1000,IF(D4="ml",E4/C4,IF(D4="cl",E4/C4/10,IF(D4="dl",E4/C4/100,IF(D4="U",E4/C4/55,"")))))))</f>
        <v>1.956315789473684E-3</v>
      </c>
      <c r="M4" s="26" t="str">
        <f>IF(D4="Kg","gr",IF(D4="gr","gr",IF(D4="Lt","ml",IF(D4="ml","ml",IF(D4="dl","ml",IF(D4="cl","ml",IF(D4="U","gr","")))))))</f>
        <v>gr</v>
      </c>
      <c r="Q4" s="13" t="s">
        <v>8</v>
      </c>
      <c r="R4" s="13" t="s">
        <v>34</v>
      </c>
    </row>
    <row r="5" spans="1:18">
      <c r="A5" s="4" t="s">
        <v>40</v>
      </c>
      <c r="B5" s="4" t="s">
        <v>35</v>
      </c>
      <c r="C5" s="5">
        <v>1</v>
      </c>
      <c r="D5" s="6" t="s">
        <v>8</v>
      </c>
      <c r="E5" s="9">
        <v>10.522</v>
      </c>
      <c r="F5" s="19">
        <f>IF(D5="Kg",E5/C5,IF(D5="gr",E5/C5*1000,IF(D5="Lt",E5/C5,IF(D5="ml",E5/C5*1000,IF(D5="cl",E5/C5*100,IF(D5="dl",E5/C5*10,IF(D5="U",E5/C5,IF(D5="pièce",E5/C5,""))))))))</f>
        <v>10.522</v>
      </c>
      <c r="G5" s="17" t="str">
        <f>IF(D5="Kg","Kg",IF(D5="gr","Kg",IF(D5="Lt","Lt",IF(D5="ml","Lt",IF(D5="dl","Lt",IF(D5="cl","Lt",IF(D5="U","U",IF(D5="pièce","pièce",""))))))))</f>
        <v>Kg</v>
      </c>
      <c r="H5" s="30" t="str">
        <f>IF(D5="Lt",E5/C5/10,IF(D5="dl",E5/C5,IF(D5="cl",E5/C5*10,IF(D5="ml",E5/C5*100,""))))</f>
        <v/>
      </c>
      <c r="I5" s="17" t="str">
        <f>IF(D5="Lt","dl",IF(D5="dl","dl",IF(D5="cl","dl",IF(D5="ml","dl",""))))</f>
        <v/>
      </c>
      <c r="J5" s="30" t="str">
        <f>IF(D5="Lt",E5/C5/100,IF(D5="dl",E5/C5/10,IF(D5="cl",E5/C5,IF(D5="ml",E5/C5*10,""))))</f>
        <v/>
      </c>
      <c r="K5" s="17" t="str">
        <f>IF(D5="Lt","cl",IF(D5="dl","cl",IF(D5="cl","cl",IF(D5="ml","cl",""))))</f>
        <v/>
      </c>
      <c r="L5" s="25">
        <f>IF(D5="Kg",E5/C5/1000,IF(D5="gr",E5/C5,IF(D5="Lt",E5/C5/1000,IF(D5="ml",E5/C5,IF(D5="cl",E5/C5/10,IF(D5="dl",E5/C5/100,IF(D5="U",E5/C5/55,"")))))))</f>
        <v>1.0522E-2</v>
      </c>
      <c r="M5" s="26" t="str">
        <f>IF(D5="Kg","gr",IF(D5="gr","gr",IF(D5="Lt","ml",IF(D5="ml","ml",IF(D5="dl","ml",IF(D5="cl","ml",IF(D5="U","gr","")))))))</f>
        <v>gr</v>
      </c>
      <c r="Q5" s="13" t="s">
        <v>12</v>
      </c>
      <c r="R5" s="13" t="s">
        <v>59</v>
      </c>
    </row>
    <row r="6" spans="1:18">
      <c r="A6" s="4" t="s">
        <v>40</v>
      </c>
      <c r="B6" s="4" t="s">
        <v>39</v>
      </c>
      <c r="C6" s="5">
        <v>1</v>
      </c>
      <c r="D6" s="6" t="s">
        <v>8</v>
      </c>
      <c r="E6" s="9"/>
      <c r="F6" s="19">
        <f>IF(D6="Kg",E6/C6,IF(D6="gr",E6/C6*1000,IF(D6="Lt",E6/C6,IF(D6="ml",E6/C6*1000,IF(D6="cl",E6/C6*100,IF(D6="dl",E6/C6*10,IF(D6="U",E6/C6,IF(D6="pièce",E6/C6,""))))))))</f>
        <v>0</v>
      </c>
      <c r="G6" s="17" t="str">
        <f>IF(D6="Kg","Kg",IF(D6="gr","Kg",IF(D6="Lt","Lt",IF(D6="ml","Lt",IF(D6="dl","Lt",IF(D6="cl","Lt",IF(D6="U","U",IF(D6="pièce","pièce",""))))))))</f>
        <v>Kg</v>
      </c>
      <c r="H6" s="30" t="str">
        <f>IF(D6="Lt",E6/C6/10,IF(D6="dl",E6/C6,IF(D6="cl",E6/C6*10,IF(D6="ml",E6/C6*100,""))))</f>
        <v/>
      </c>
      <c r="I6" s="17" t="str">
        <f>IF(D6="Lt","dl",IF(D6="dl","dl",IF(D6="cl","dl",IF(D6="ml","dl",""))))</f>
        <v/>
      </c>
      <c r="J6" s="30" t="str">
        <f>IF(D6="Lt",E6/C6/100,IF(D6="dl",E6/C6/10,IF(D6="cl",E6/C6,IF(D6="ml",E6/C6*10,""))))</f>
        <v/>
      </c>
      <c r="K6" s="17" t="str">
        <f>IF(D6="Lt","cl",IF(D6="dl","cl",IF(D6="cl","cl",IF(D6="ml","cl",""))))</f>
        <v/>
      </c>
      <c r="L6" s="25">
        <f>IF(D6="Kg",E6/C6/1000,IF(D6="gr",E6/C6,IF(D6="Lt",E6/C6/1000,IF(D6="ml",E6/C6,IF(D6="cl",E6/C6/10,IF(D6="dl",E6/C6/100,IF(D6="U",E6/C6/55,"")))))))</f>
        <v>0</v>
      </c>
      <c r="M6" s="26" t="str">
        <f>IF(D6="Kg","gr",IF(D6="gr","gr",IF(D6="Lt","ml",IF(D6="ml","ml",IF(D6="dl","ml",IF(D6="cl","ml",IF(D6="U","gr","")))))))</f>
        <v>gr</v>
      </c>
      <c r="Q6" s="13" t="s">
        <v>13</v>
      </c>
      <c r="R6" s="13" t="s">
        <v>32</v>
      </c>
    </row>
    <row r="7" spans="1:18">
      <c r="A7" s="4" t="s">
        <v>40</v>
      </c>
      <c r="B7" s="4" t="s">
        <v>36</v>
      </c>
      <c r="C7" s="5">
        <v>1</v>
      </c>
      <c r="D7" s="6" t="s">
        <v>8</v>
      </c>
      <c r="E7" s="9">
        <v>9.84</v>
      </c>
      <c r="F7" s="19">
        <f>IF(D7="Kg",E7/C7,IF(D7="gr",E7/C7*1000,IF(D7="Lt",E7/C7,IF(D7="ml",E7/C7*1000,IF(D7="cl",E7/C7*100,IF(D7="dl",E7/C7*10,IF(D7="U",E7/C7,IF(D7="pièce",E7/C7,""))))))))</f>
        <v>9.84</v>
      </c>
      <c r="G7" s="17" t="str">
        <f>IF(D7="Kg","Kg",IF(D7="gr","Kg",IF(D7="Lt","Lt",IF(D7="ml","Lt",IF(D7="dl","Lt",IF(D7="cl","Lt",IF(D7="U","U",IF(D7="pièce","pièce",""))))))))</f>
        <v>Kg</v>
      </c>
      <c r="H7" s="30" t="str">
        <f>IF(D7="Lt",E7/C7/10,IF(D7="dl",E7/C7,IF(D7="cl",E7/C7*10,IF(D7="ml",E7/C7*100,""))))</f>
        <v/>
      </c>
      <c r="I7" s="17" t="str">
        <f>IF(D7="Lt","dl",IF(D7="dl","dl",IF(D7="cl","dl",IF(D7="ml","dl",""))))</f>
        <v/>
      </c>
      <c r="J7" s="30" t="str">
        <f>IF(D7="Lt",E7/C7/100,IF(D7="dl",E7/C7/10,IF(D7="cl",E7/C7,IF(D7="ml",E7/C7*10,""))))</f>
        <v/>
      </c>
      <c r="K7" s="17" t="str">
        <f>IF(D7="Lt","cl",IF(D7="dl","cl",IF(D7="cl","cl",IF(D7="ml","cl",""))))</f>
        <v/>
      </c>
      <c r="L7" s="25">
        <f>IF(D7="Kg",E7/C7/1000,IF(D7="gr",E7/C7,IF(D7="Lt",E7/C7/1000,IF(D7="ml",E7/C7,IF(D7="cl",E7/C7/10,IF(D7="dl",E7/C7/100,IF(D7="U",E7/C7/55,"")))))))</f>
        <v>9.8399999999999998E-3</v>
      </c>
      <c r="M7" s="26" t="str">
        <f>IF(D7="Kg","gr",IF(D7="gr","gr",IF(D7="Lt","ml",IF(D7="ml","ml",IF(D7="dl","ml",IF(D7="cl","ml",IF(D7="U","gr","")))))))</f>
        <v>gr</v>
      </c>
      <c r="Q7" s="13" t="s">
        <v>14</v>
      </c>
      <c r="R7" s="13" t="s">
        <v>40</v>
      </c>
    </row>
    <row r="8" spans="1:18">
      <c r="A8" s="4" t="s">
        <v>41</v>
      </c>
      <c r="B8" s="4" t="s">
        <v>45</v>
      </c>
      <c r="C8" s="5">
        <v>1</v>
      </c>
      <c r="D8" s="6" t="s">
        <v>10</v>
      </c>
      <c r="E8" s="9">
        <v>11.666</v>
      </c>
      <c r="F8" s="19">
        <f>IF(D8="Kg",E8/C8,IF(D8="gr",E8/C8*1000,IF(D8="Lt",E8/C8,IF(D8="ml",E8/C8*1000,IF(D8="cl",E8/C8*100,IF(D8="dl",E8/C8*10,IF(D8="U",E8/C8,IF(D8="pièce",E8/C8,""))))))))</f>
        <v>11.666</v>
      </c>
      <c r="G8" s="17" t="str">
        <f>IF(D8="Kg","Kg",IF(D8="gr","Kg",IF(D8="Lt","Lt",IF(D8="ml","Lt",IF(D8="dl","Lt",IF(D8="cl","Lt",IF(D8="U","U",IF(D8="pièce","pièce",""))))))))</f>
        <v>Lt</v>
      </c>
      <c r="H8" s="30">
        <f>IF(D8="Lt",E8/C8/10,IF(D8="dl",E8/C8,IF(D8="cl",E8/C8*10,IF(D8="ml",E8/C8*100,""))))</f>
        <v>1.1666000000000001</v>
      </c>
      <c r="I8" s="17" t="str">
        <f>IF(D8="Lt","dl",IF(D8="dl","dl",IF(D8="cl","dl",IF(D8="ml","dl",""))))</f>
        <v>dl</v>
      </c>
      <c r="J8" s="30">
        <f>IF(D8="Lt",E8/C8/100,IF(D8="dl",E8/C8/10,IF(D8="cl",E8/C8,IF(D8="ml",E8/C8*10,""))))</f>
        <v>0.11666</v>
      </c>
      <c r="K8" s="17" t="str">
        <f>IF(D8="Lt","cl",IF(D8="dl","cl",IF(D8="cl","cl",IF(D8="ml","cl",""))))</f>
        <v>cl</v>
      </c>
      <c r="L8" s="25">
        <f>IF(D8="Kg",E8/C8/1000,IF(D8="gr",E8/C8,IF(D8="Lt",E8/C8/1000,IF(D8="ml",E8/C8,IF(D8="cl",E8/C8/10,IF(D8="dl",E8/C8/100,IF(D8="U",E8/C8/55,"")))))))</f>
        <v>1.1666000000000001E-2</v>
      </c>
      <c r="M8" s="26" t="str">
        <f>IF(D8="Kg","gr",IF(D8="gr","gr",IF(D8="Lt","ml",IF(D8="ml","ml",IF(D8="dl","ml",IF(D8="cl","ml",IF(D8="U","gr","")))))))</f>
        <v>ml</v>
      </c>
      <c r="Q8" s="13" t="s">
        <v>10</v>
      </c>
      <c r="R8" s="13" t="s">
        <v>54</v>
      </c>
    </row>
    <row r="9" spans="1:18">
      <c r="A9" s="4" t="s">
        <v>41</v>
      </c>
      <c r="B9" s="4" t="s">
        <v>43</v>
      </c>
      <c r="C9" s="5">
        <v>1</v>
      </c>
      <c r="D9" s="6" t="s">
        <v>10</v>
      </c>
      <c r="E9" s="9">
        <v>18.79</v>
      </c>
      <c r="F9" s="19">
        <f>IF(D9="Kg",E9/C9,IF(D9="gr",E9/C9*1000,IF(D9="Lt",E9/C9,IF(D9="ml",E9/C9*1000,IF(D9="cl",E9/C9*100,IF(D9="dl",E9/C9*10,IF(D9="U",E9/C9,IF(D9="pièce",E9/C9,""))))))))</f>
        <v>18.79</v>
      </c>
      <c r="G9" s="17" t="str">
        <f>IF(D9="Kg","Kg",IF(D9="gr","Kg",IF(D9="Lt","Lt",IF(D9="ml","Lt",IF(D9="dl","Lt",IF(D9="cl","Lt",IF(D9="U","U",IF(D9="pièce","pièce",""))))))))</f>
        <v>Lt</v>
      </c>
      <c r="H9" s="30">
        <f>IF(D9="Lt",E9/C9/10,IF(D9="dl",E9/C9,IF(D9="cl",E9/C9*10,IF(D9="ml",E9/C9*100,""))))</f>
        <v>1.879</v>
      </c>
      <c r="I9" s="17" t="str">
        <f>IF(D9="Lt","dl",IF(D9="dl","dl",IF(D9="cl","dl",IF(D9="ml","dl",""))))</f>
        <v>dl</v>
      </c>
      <c r="J9" s="30">
        <f>IF(D9="Lt",E9/C9/100,IF(D9="dl",E9/C9/10,IF(D9="cl",E9/C9,IF(D9="ml",E9/C9*10,""))))</f>
        <v>0.18789999999999998</v>
      </c>
      <c r="K9" s="17" t="str">
        <f>IF(D9="Lt","cl",IF(D9="dl","cl",IF(D9="cl","cl",IF(D9="ml","cl",""))))</f>
        <v>cl</v>
      </c>
      <c r="L9" s="25">
        <f>IF(D9="Kg",E9/C9/1000,IF(D9="gr",E9/C9,IF(D9="Lt",E9/C9/1000,IF(D9="ml",E9/C9,IF(D9="cl",E9/C9/10,IF(D9="dl",E9/C9/100,IF(D9="U",E9/C9/55,"")))))))</f>
        <v>1.8789999999999998E-2</v>
      </c>
      <c r="M9" s="26" t="str">
        <f>IF(D9="Kg","gr",IF(D9="gr","gr",IF(D9="Lt","ml",IF(D9="ml","ml",IF(D9="dl","ml",IF(D9="cl","ml",IF(D9="U","gr","")))))))</f>
        <v>ml</v>
      </c>
      <c r="Q9" s="13" t="s">
        <v>9</v>
      </c>
      <c r="R9" s="13" t="s">
        <v>22</v>
      </c>
    </row>
    <row r="10" spans="1:18">
      <c r="A10" s="4" t="s">
        <v>41</v>
      </c>
      <c r="B10" s="4" t="s">
        <v>42</v>
      </c>
      <c r="C10" s="5">
        <v>1</v>
      </c>
      <c r="D10" s="6" t="s">
        <v>10</v>
      </c>
      <c r="E10" s="9">
        <v>3.4929999999999999</v>
      </c>
      <c r="F10" s="19">
        <f>IF(D10="Kg",E10/C10,IF(D10="gr",E10/C10*1000,IF(D10="Lt",E10/C10,IF(D10="ml",E10/C10*1000,IF(D10="cl",E10/C10*100,IF(D10="dl",E10/C10*10,IF(D10="U",E10/C10,IF(D10="pièce",E10/C10,""))))))))</f>
        <v>3.4929999999999999</v>
      </c>
      <c r="G10" s="17" t="str">
        <f>IF(D10="Kg","Kg",IF(D10="gr","Kg",IF(D10="Lt","Lt",IF(D10="ml","Lt",IF(D10="dl","Lt",IF(D10="cl","Lt",IF(D10="U","U",IF(D10="pièce","pièce",""))))))))</f>
        <v>Lt</v>
      </c>
      <c r="H10" s="30">
        <f>IF(D10="Lt",E10/C10/10,IF(D10="dl",E10/C10,IF(D10="cl",E10/C10*10,IF(D10="ml",E10/C10*100,""))))</f>
        <v>0.3493</v>
      </c>
      <c r="I10" s="17" t="str">
        <f>IF(D10="Lt","dl",IF(D10="dl","dl",IF(D10="cl","dl",IF(D10="ml","dl",""))))</f>
        <v>dl</v>
      </c>
      <c r="J10" s="30">
        <f>IF(D10="Lt",E10/C10/100,IF(D10="dl",E10/C10/10,IF(D10="cl",E10/C10,IF(D10="ml",E10/C10*10,""))))</f>
        <v>3.4929999999999996E-2</v>
      </c>
      <c r="K10" s="17" t="str">
        <f>IF(D10="Lt","cl",IF(D10="dl","cl",IF(D10="cl","cl",IF(D10="ml","cl",""))))</f>
        <v>cl</v>
      </c>
      <c r="L10" s="25">
        <f>IF(D10="Kg",E10/C10/1000,IF(D10="gr",E10/C10,IF(D10="Lt",E10/C10/1000,IF(D10="ml",E10/C10,IF(D10="cl",E10/C10/10,IF(D10="dl",E10/C10/100,IF(D10="U",E10/C10/55,"")))))))</f>
        <v>3.493E-3</v>
      </c>
      <c r="M10" s="26" t="str">
        <f>IF(D10="Kg","gr",IF(D10="gr","gr",IF(D10="Lt","ml",IF(D10="ml","ml",IF(D10="dl","ml",IF(D10="cl","ml",IF(D10="U","gr","")))))))</f>
        <v>ml</v>
      </c>
      <c r="Q10" s="14" t="s">
        <v>68</v>
      </c>
      <c r="R10" s="13" t="s">
        <v>33</v>
      </c>
    </row>
    <row r="11" spans="1:18">
      <c r="A11" s="4" t="s">
        <v>41</v>
      </c>
      <c r="B11" s="4" t="s">
        <v>44</v>
      </c>
      <c r="C11" s="5">
        <v>1</v>
      </c>
      <c r="D11" s="6" t="s">
        <v>10</v>
      </c>
      <c r="E11" s="9">
        <v>8.6760000000000002</v>
      </c>
      <c r="F11" s="19">
        <f>IF(D11="Kg",E11/C11,IF(D11="gr",E11/C11*1000,IF(D11="Lt",E11/C11,IF(D11="ml",E11/C11*1000,IF(D11="cl",E11/C11*100,IF(D11="dl",E11/C11*10,IF(D11="U",E11/C11,IF(D11="pièce",E11/C11,""))))))))</f>
        <v>8.6760000000000002</v>
      </c>
      <c r="G11" s="17" t="str">
        <f>IF(D11="Kg","Kg",IF(D11="gr","Kg",IF(D11="Lt","Lt",IF(D11="ml","Lt",IF(D11="dl","Lt",IF(D11="cl","Lt",IF(D11="U","U",IF(D11="pièce","pièce",""))))))))</f>
        <v>Lt</v>
      </c>
      <c r="H11" s="30">
        <f>IF(D11="Lt",E11/C11/10,IF(D11="dl",E11/C11,IF(D11="cl",E11/C11*10,IF(D11="ml",E11/C11*100,""))))</f>
        <v>0.86760000000000004</v>
      </c>
      <c r="I11" s="17" t="str">
        <f>IF(D11="Lt","dl",IF(D11="dl","dl",IF(D11="cl","dl",IF(D11="ml","dl",""))))</f>
        <v>dl</v>
      </c>
      <c r="J11" s="30">
        <f>IF(D11="Lt",E11/C11/100,IF(D11="dl",E11/C11/10,IF(D11="cl",E11/C11,IF(D11="ml",E11/C11*10,""))))</f>
        <v>8.6760000000000004E-2</v>
      </c>
      <c r="K11" s="17" t="str">
        <f>IF(D11="Lt","cl",IF(D11="dl","cl",IF(D11="cl","cl",IF(D11="ml","cl",""))))</f>
        <v>cl</v>
      </c>
      <c r="L11" s="25">
        <f>IF(D11="Kg",E11/C11/1000,IF(D11="gr",E11/C11,IF(D11="Lt",E11/C11/1000,IF(D11="ml",E11/C11,IF(D11="cl",E11/C11/10,IF(D11="dl",E11/C11/100,IF(D11="U",E11/C11/55,"")))))))</f>
        <v>8.6759999999999997E-3</v>
      </c>
      <c r="M11" s="26" t="str">
        <f>IF(D11="Kg","gr",IF(D11="gr","gr",IF(D11="Lt","ml",IF(D11="ml","ml",IF(D11="dl","ml",IF(D11="cl","ml",IF(D11="U","gr","")))))))</f>
        <v>ml</v>
      </c>
      <c r="R11" s="13" t="s">
        <v>71</v>
      </c>
    </row>
    <row r="12" spans="1:18">
      <c r="A12" s="8" t="s">
        <v>41</v>
      </c>
      <c r="B12" s="4" t="s">
        <v>4</v>
      </c>
      <c r="C12" s="5">
        <v>1</v>
      </c>
      <c r="D12" s="6" t="s">
        <v>8</v>
      </c>
      <c r="E12" s="9">
        <v>6.8650000000000002</v>
      </c>
      <c r="F12" s="19">
        <f>IF(D12="Kg",E12/C12,IF(D12="gr",E12/C12*1000,IF(D12="Lt",E12/C12,IF(D12="ml",E12/C12*1000,IF(D12="cl",E12/C12*100,IF(D12="dl",E12/C12*10,IF(D12="U",E12/C12,IF(D12="pièce",E12/C12,""))))))))</f>
        <v>6.8650000000000002</v>
      </c>
      <c r="G12" s="17" t="str">
        <f>IF(D12="Kg","Kg",IF(D12="gr","Kg",IF(D12="Lt","Lt",IF(D12="ml","Lt",IF(D12="dl","Lt",IF(D12="cl","Lt",IF(D12="U","U",IF(D12="pièce","pièce",""))))))))</f>
        <v>Kg</v>
      </c>
      <c r="H12" s="30" t="str">
        <f>IF(D12="Lt",E12/C12/10,IF(D12="dl",E12/C12,IF(D12="cl",E12/C12*10,IF(D12="ml",E12/C12*100,""))))</f>
        <v/>
      </c>
      <c r="I12" s="17" t="str">
        <f>IF(D12="Lt","dl",IF(D12="dl","dl",IF(D12="cl","dl",IF(D12="ml","dl",""))))</f>
        <v/>
      </c>
      <c r="J12" s="30" t="str">
        <f>IF(D12="Lt",E12/C12/100,IF(D12="dl",E12/C12/10,IF(D12="cl",E12/C12,IF(D12="ml",E12/C12*10,""))))</f>
        <v/>
      </c>
      <c r="K12" s="17" t="str">
        <f>IF(D12="Lt","cl",IF(D12="dl","cl",IF(D12="cl","cl",IF(D12="ml","cl",""))))</f>
        <v/>
      </c>
      <c r="L12" s="25">
        <f>IF(D12="Kg",E12/C12/1000,IF(D12="gr",E12/C12,IF(D12="Lt",E12/C12/1000,IF(D12="ml",E12/C12,IF(D12="cl",E12/C12/10,IF(D12="dl",E12/C12/100,IF(D12="U",E12/C12/55,"")))))))</f>
        <v>6.8650000000000004E-3</v>
      </c>
      <c r="M12" s="26" t="str">
        <f>IF(D12="Kg","gr",IF(D12="gr","gr",IF(D12="Lt","ml",IF(D12="ml","ml",IF(D12="dl","ml",IF(D12="cl","ml",IF(D12="U","gr","")))))))</f>
        <v>gr</v>
      </c>
      <c r="R12" s="13" t="s">
        <v>41</v>
      </c>
    </row>
    <row r="13" spans="1:18">
      <c r="A13" s="8" t="s">
        <v>22</v>
      </c>
      <c r="B13" s="4" t="s">
        <v>5</v>
      </c>
      <c r="C13" s="5">
        <v>1</v>
      </c>
      <c r="D13" s="6" t="s">
        <v>8</v>
      </c>
      <c r="E13" s="9">
        <v>5.6950000000000003</v>
      </c>
      <c r="F13" s="19">
        <f>IF(D13="Kg",E13/C13,IF(D13="gr",E13/C13*1000,IF(D13="Lt",E13/C13,IF(D13="ml",E13/C13*1000,IF(D13="cl",E13/C13*100,IF(D13="dl",E13/C13*10,IF(D13="U",E13/C13,IF(D13="pièce",E13/C13,""))))))))</f>
        <v>5.6950000000000003</v>
      </c>
      <c r="G13" s="17" t="str">
        <f>IF(D13="Kg","Kg",IF(D13="gr","Kg",IF(D13="Lt","Lt",IF(D13="ml","Lt",IF(D13="dl","Lt",IF(D13="cl","Lt",IF(D13="U","U",IF(D13="pièce","pièce",""))))))))</f>
        <v>Kg</v>
      </c>
      <c r="H13" s="30" t="str">
        <f>IF(D13="Lt",E13/C13/10,IF(D13="dl",E13/C13,IF(D13="cl",E13/C13*10,IF(D13="ml",E13/C13*100,""))))</f>
        <v/>
      </c>
      <c r="I13" s="17" t="str">
        <f>IF(D13="Lt","dl",IF(D13="dl","dl",IF(D13="cl","dl",IF(D13="ml","dl",""))))</f>
        <v/>
      </c>
      <c r="J13" s="30" t="str">
        <f>IF(D13="Lt",E13/C13/100,IF(D13="dl",E13/C13/10,IF(D13="cl",E13/C13,IF(D13="ml",E13/C13*10,""))))</f>
        <v/>
      </c>
      <c r="K13" s="17" t="str">
        <f>IF(D13="Lt","cl",IF(D13="dl","cl",IF(D13="cl","cl",IF(D13="ml","cl",""))))</f>
        <v/>
      </c>
      <c r="L13" s="25">
        <f>IF(D13="Kg",E13/C13/1000,IF(D13="gr",E13/C13,IF(D13="Lt",E13/C13/1000,IF(D13="ml",E13/C13,IF(D13="cl",E13/C13/10,IF(D13="dl",E13/C13/100,IF(D13="U",E13/C13/55,"")))))))</f>
        <v>5.6950000000000004E-3</v>
      </c>
      <c r="M13" s="26" t="str">
        <f>IF(D13="Kg","gr",IF(D13="gr","gr",IF(D13="Lt","ml",IF(D13="ml","ml",IF(D13="dl","ml",IF(D13="cl","ml",IF(D13="U","gr","")))))))</f>
        <v>gr</v>
      </c>
      <c r="R13" s="13" t="s">
        <v>31</v>
      </c>
    </row>
    <row r="14" spans="1:18">
      <c r="A14" s="4" t="s">
        <v>34</v>
      </c>
      <c r="B14" s="4" t="s">
        <v>46</v>
      </c>
      <c r="C14" s="5">
        <v>390</v>
      </c>
      <c r="D14" s="6" t="s">
        <v>11</v>
      </c>
      <c r="E14" s="9">
        <v>7.13</v>
      </c>
      <c r="F14" s="19">
        <f>IF(D14="Kg",E14/C14,IF(D14="gr",E14/C14*1000,IF(D14="Lt",E14/C14,IF(D14="ml",E14/C14*1000,IF(D14="cl",E14/C14*100,IF(D14="dl",E14/C14*10,IF(D14="U",E14/C14,IF(D14="pièce",E14/C14,""))))))))</f>
        <v>18.282051282051281</v>
      </c>
      <c r="G14" s="17" t="str">
        <f>IF(D14="Kg","Kg",IF(D14="gr","Kg",IF(D14="Lt","Lt",IF(D14="ml","Lt",IF(D14="dl","Lt",IF(D14="cl","Lt",IF(D14="U","U",IF(D14="pièce","pièce",""))))))))</f>
        <v>Kg</v>
      </c>
      <c r="H14" s="30" t="str">
        <f>IF(D14="Lt",E14/C14/10,IF(D14="dl",E14/C14,IF(D14="cl",E14/C14*10,IF(D14="ml",E14/C14*100,""))))</f>
        <v/>
      </c>
      <c r="I14" s="17" t="str">
        <f>IF(D14="Lt","dl",IF(D14="dl","dl",IF(D14="cl","dl",IF(D14="ml","dl",""))))</f>
        <v/>
      </c>
      <c r="J14" s="30" t="str">
        <f>IF(D14="Lt",E14/C14/100,IF(D14="dl",E14/C14/10,IF(D14="cl",E14/C14,IF(D14="ml",E14/C14*10,""))))</f>
        <v/>
      </c>
      <c r="K14" s="17" t="str">
        <f>IF(D14="Lt","cl",IF(D14="dl","cl",IF(D14="cl","cl",IF(D14="ml","cl",""))))</f>
        <v/>
      </c>
      <c r="L14" s="25">
        <f>IF(D14="Kg",E14/C14/1000,IF(D14="gr",E14/C14,IF(D14="Lt",E14/C14/1000,IF(D14="ml",E14/C14,IF(D14="cl",E14/C14/10,IF(D14="dl",E14/C14/100,IF(D14="U",E14/C14/55,"")))))))</f>
        <v>1.8282051282051282E-2</v>
      </c>
      <c r="M14" s="26" t="str">
        <f>IF(D14="Kg","gr",IF(D14="gr","gr",IF(D14="Lt","ml",IF(D14="ml","ml",IF(D14="dl","ml",IF(D14="cl","ml",IF(D14="U","gr","")))))))</f>
        <v>gr</v>
      </c>
      <c r="R14" s="13"/>
    </row>
    <row r="15" spans="1:18">
      <c r="A15" s="4" t="s">
        <v>31</v>
      </c>
      <c r="B15" s="4" t="s">
        <v>66</v>
      </c>
      <c r="C15" s="5">
        <v>1</v>
      </c>
      <c r="D15" s="6" t="s">
        <v>8</v>
      </c>
      <c r="E15" s="9">
        <v>2.0219999999999998</v>
      </c>
      <c r="F15" s="19">
        <f>IF(D15="Kg",E15/C15,IF(D15="gr",E15/C15*1000,IF(D15="Lt",E15/C15,IF(D15="ml",E15/C15*1000,IF(D15="cl",E15/C15*100,IF(D15="dl",E15/C15*10,IF(D15="U",E15/C15,IF(D15="pièce",E15/C15,""))))))))</f>
        <v>2.0219999999999998</v>
      </c>
      <c r="G15" s="17" t="str">
        <f>IF(D15="Kg","Kg",IF(D15="gr","Kg",IF(D15="Lt","Lt",IF(D15="ml","Lt",IF(D15="dl","Lt",IF(D15="cl","Lt",IF(D15="U","U",IF(D15="pièce","pièce",""))))))))</f>
        <v>Kg</v>
      </c>
      <c r="H15" s="30" t="str">
        <f>IF(D15="Lt",E15/C15/10,IF(D15="dl",E15/C15,IF(D15="cl",E15/C15*10,IF(D15="ml",E15/C15*100,""))))</f>
        <v/>
      </c>
      <c r="I15" s="17" t="str">
        <f>IF(D15="Lt","dl",IF(D15="dl","dl",IF(D15="cl","dl",IF(D15="ml","dl",""))))</f>
        <v/>
      </c>
      <c r="J15" s="30" t="str">
        <f>IF(D15="Lt",E15/C15/100,IF(D15="dl",E15/C15/10,IF(D15="cl",E15/C15,IF(D15="ml",E15/C15*10,""))))</f>
        <v/>
      </c>
      <c r="K15" s="17" t="str">
        <f>IF(D15="Lt","cl",IF(D15="dl","cl",IF(D15="cl","cl",IF(D15="ml","cl",""))))</f>
        <v/>
      </c>
      <c r="L15" s="25">
        <f>IF(D15="Kg",E15/C15/1000,IF(D15="gr",E15/C15,IF(D15="Lt",E15/C15/1000,IF(D15="ml",E15/C15,IF(D15="cl",E15/C15/10,IF(D15="dl",E15/C15/100,IF(D15="U",E15/C15/55,"")))))))</f>
        <v>2.0219999999999999E-3</v>
      </c>
      <c r="M15" s="26" t="str">
        <f>IF(D15="Kg","gr",IF(D15="gr","gr",IF(D15="Lt","ml",IF(D15="ml","ml",IF(D15="dl","ml",IF(D15="cl","ml",IF(D15="U","gr","")))))))</f>
        <v>gr</v>
      </c>
      <c r="R15" s="13"/>
    </row>
    <row r="16" spans="1:18">
      <c r="A16" s="4" t="s">
        <v>23</v>
      </c>
      <c r="B16" s="4" t="s">
        <v>47</v>
      </c>
      <c r="C16" s="5">
        <v>5</v>
      </c>
      <c r="D16" s="6" t="s">
        <v>8</v>
      </c>
      <c r="E16" s="9"/>
      <c r="F16" s="19">
        <f>IF(D16="Kg",E16/C16,IF(D16="gr",E16/C16*1000,IF(D16="Lt",E16/C16,IF(D16="ml",E16/C16*1000,IF(D16="cl",E16/C16*100,IF(D16="dl",E16/C16*10,IF(D16="U",E16/C16,IF(D16="pièce",E16/C16,""))))))))</f>
        <v>0</v>
      </c>
      <c r="G16" s="17" t="str">
        <f>IF(D16="Kg","Kg",IF(D16="gr","Kg",IF(D16="Lt","Lt",IF(D16="ml","Lt",IF(D16="dl","Lt",IF(D16="cl","Lt",IF(D16="U","U",IF(D16="pièce","pièce",""))))))))</f>
        <v>Kg</v>
      </c>
      <c r="H16" s="30" t="str">
        <f>IF(D16="Lt",E16/C16/10,IF(D16="dl",E16/C16,IF(D16="cl",E16/C16*10,IF(D16="ml",E16/C16*100,""))))</f>
        <v/>
      </c>
      <c r="I16" s="17" t="str">
        <f>IF(D16="Lt","dl",IF(D16="dl","dl",IF(D16="cl","dl",IF(D16="ml","dl",""))))</f>
        <v/>
      </c>
      <c r="J16" s="30" t="str">
        <f>IF(D16="Lt",E16/C16/100,IF(D16="dl",E16/C16/10,IF(D16="cl",E16/C16,IF(D16="ml",E16/C16*10,""))))</f>
        <v/>
      </c>
      <c r="K16" s="17" t="str">
        <f>IF(D16="Lt","cl",IF(D16="dl","cl",IF(D16="cl","cl",IF(D16="ml","cl",""))))</f>
        <v/>
      </c>
      <c r="L16" s="25">
        <f>IF(D16="Kg",E16/C16/1000,IF(D16="gr",E16/C16,IF(D16="Lt",E16/C16/1000,IF(D16="ml",E16/C16,IF(D16="cl",E16/C16/10,IF(D16="dl",E16/C16/100,IF(D16="U",E16/C16/55,"")))))))</f>
        <v>0</v>
      </c>
      <c r="M16" s="26" t="str">
        <f>IF(D16="Kg","gr",IF(D16="gr","gr",IF(D16="Lt","ml",IF(D16="ml","ml",IF(D16="dl","ml",IF(D16="cl","ml",IF(D16="U","gr","")))))))</f>
        <v>gr</v>
      </c>
      <c r="R16" s="13"/>
    </row>
    <row r="17" spans="1:18">
      <c r="A17" s="8" t="s">
        <v>23</v>
      </c>
      <c r="B17" s="4" t="s">
        <v>3</v>
      </c>
      <c r="C17" s="5">
        <v>1</v>
      </c>
      <c r="D17" s="6" t="s">
        <v>8</v>
      </c>
      <c r="E17" s="9">
        <v>23.838999999999999</v>
      </c>
      <c r="F17" s="18">
        <f>IF(D17="Kg",E17/C17,IF(D17="gr",E17/C17*1000,IF(D17="Lt",E17/C17,IF(D17="ml",E17/C17*1000,IF(D17="cl",E17/C17*100,IF(D17="dl",E17/C17*10,IF(D17="U",E17/C17,IF(D17="pièce",E17/C17,""))))))))</f>
        <v>23.838999999999999</v>
      </c>
      <c r="G17" s="24" t="str">
        <f>IF(D17="Kg","Kg",IF(D17="gr","Kg",IF(D17="Lt","Lt",IF(D17="ml","Lt",IF(D17="dl","Lt",IF(D17="cl","Lt",IF(D17="U","U",IF(D17="pièce","pièce",""))))))))</f>
        <v>Kg</v>
      </c>
      <c r="H17" s="25" t="str">
        <f>IF(D17="Lt",E17/C17/10,IF(D17="dl",E17/C17,IF(D17="cl",E17/C17*10,IF(D17="ml",E17/C17*100,""))))</f>
        <v/>
      </c>
      <c r="I17" s="24" t="str">
        <f>IF(D17="Lt","dl",IF(D17="dl","dl",IF(D17="cl","dl",IF(D17="ml","dl",""))))</f>
        <v/>
      </c>
      <c r="J17" s="25" t="str">
        <f>IF(D17="Lt",E17/C17/100,IF(D17="dl",E17/C17/10,IF(D17="cl",E17/C17,IF(D17="ml",E17/C17*10,""))))</f>
        <v/>
      </c>
      <c r="K17" s="24" t="str">
        <f>IF(D17="Lt","cl",IF(D17="dl","cl",IF(D17="cl","cl",IF(D17="ml","cl",""))))</f>
        <v/>
      </c>
      <c r="L17" s="25">
        <f>IF(D17="Kg",E17/C17/1000,IF(D17="gr",E17/C17,IF(D17="Lt",E17/C17/1000,IF(D17="ml",E17/C17,IF(D17="cl",E17/C17/10,IF(D17="dl",E17/C17/100,IF(D17="U",E17/C17/55,"")))))))</f>
        <v>2.3838999999999999E-2</v>
      </c>
      <c r="M17" s="26" t="str">
        <f>IF(D17="Kg","gr",IF(D17="gr","gr",IF(D17="Lt","ml",IF(D17="ml","ml",IF(D17="dl","ml",IF(D17="cl","ml",IF(D17="U","gr","")))))))</f>
        <v>gr</v>
      </c>
      <c r="R17" s="13"/>
    </row>
    <row r="18" spans="1:18">
      <c r="A18" s="4" t="s">
        <v>32</v>
      </c>
      <c r="B18" s="4" t="s">
        <v>69</v>
      </c>
      <c r="C18" s="5">
        <v>10</v>
      </c>
      <c r="D18" s="6" t="s">
        <v>68</v>
      </c>
      <c r="E18" s="9">
        <v>5</v>
      </c>
      <c r="F18" s="19">
        <f>IF(D18="Kg",E18/C18,IF(D18="gr",E18/C18*1000,IF(D18="Lt",E18/C18,IF(D18="ml",E18/C18*1000,IF(D18="cl",E18/C18*100,IF(D18="dl",E18/C18*10,IF(D18="U",E18/C18,IF(D18="pièce",E18/C18,""))))))))</f>
        <v>0.5</v>
      </c>
      <c r="G18" s="17" t="str">
        <f>IF(D18="Kg","Kg",IF(D18="gr","Kg",IF(D18="Lt","Lt",IF(D18="ml","Lt",IF(D18="dl","Lt",IF(D18="cl","Lt",IF(D18="U","U",IF(D18="pièce","pièce",""))))))))</f>
        <v>pièce</v>
      </c>
      <c r="H18" s="30" t="str">
        <f>IF(D18="Lt",E18/C18/10,IF(D18="dl",E18/C18,IF(D18="cl",E18/C18*10,IF(D18="ml",E18/C18*100,""))))</f>
        <v/>
      </c>
      <c r="I18" s="17" t="str">
        <f>IF(D18="Lt","dl",IF(D18="dl","dl",IF(D18="cl","dl",IF(D18="ml","dl",""))))</f>
        <v/>
      </c>
      <c r="J18" s="30" t="str">
        <f>IF(D18="Lt",E18/C18/100,IF(D18="dl",E18/C18/10,IF(D18="cl",E18/C18,IF(D18="ml",E18/C18*10,""))))</f>
        <v/>
      </c>
      <c r="K18" s="17" t="str">
        <f>IF(D18="Lt","cl",IF(D18="dl","cl",IF(D18="cl","cl",IF(D18="ml","cl",""))))</f>
        <v/>
      </c>
      <c r="L18" s="25" t="str">
        <f>IF(D18="Kg",E18/C18/1000,IF(D18="gr",E18/C18,IF(D18="Lt",E18/C18/1000,IF(D18="ml",E18/C18,IF(D18="cl",E18/C18/10,IF(D18="dl",E18/C18/100,IF(D18="U",E18/C18/55,"")))))))</f>
        <v/>
      </c>
      <c r="M18" s="26" t="str">
        <f>IF(D18="Kg","gr",IF(D18="gr","gr",IF(D18="Lt","ml",IF(D18="ml","ml",IF(D18="dl","ml",IF(D18="cl","ml",IF(D18="U","gr","")))))))</f>
        <v/>
      </c>
      <c r="R18" s="13"/>
    </row>
    <row r="19" spans="1:18">
      <c r="A19" s="4" t="s">
        <v>41</v>
      </c>
      <c r="B19" s="4" t="s">
        <v>48</v>
      </c>
      <c r="C19" s="5">
        <v>500</v>
      </c>
      <c r="D19" s="6" t="s">
        <v>12</v>
      </c>
      <c r="E19" s="9">
        <v>6.1</v>
      </c>
      <c r="F19" s="19">
        <f>IF(D19="Kg",E19/C19,IF(D19="gr",E19/C19*1000,IF(D19="Lt",E19/C19,IF(D19="ml",E19/C19*1000,IF(D19="cl",E19/C19*100,IF(D19="dl",E19/C19*10,IF(D19="U",E19/C19,IF(D19="pièce",E19/C19,""))))))))</f>
        <v>12.2</v>
      </c>
      <c r="G19" s="17" t="str">
        <f>IF(D19="Kg","Kg",IF(D19="gr","Kg",IF(D19="Lt","Lt",IF(D19="ml","Lt",IF(D19="dl","Lt",IF(D19="cl","Lt",IF(D19="U","U",IF(D19="pièce","pièce",""))))))))</f>
        <v>Lt</v>
      </c>
      <c r="H19" s="30">
        <f>IF(D19="Lt",E19/C19/10,IF(D19="dl",E19/C19,IF(D19="cl",E19/C19*10,IF(D19="ml",E19/C19*100,""))))</f>
        <v>1.22</v>
      </c>
      <c r="I19" s="17" t="str">
        <f>IF(D19="Lt","dl",IF(D19="dl","dl",IF(D19="cl","dl",IF(D19="ml","dl",""))))</f>
        <v>dl</v>
      </c>
      <c r="J19" s="30">
        <f>IF(D19="Lt",E19/C19/100,IF(D19="dl",E19/C19/10,IF(D19="cl",E19/C19,IF(D19="ml",E19/C19*10,""))))</f>
        <v>0.122</v>
      </c>
      <c r="K19" s="17" t="str">
        <f>IF(D19="Lt","cl",IF(D19="dl","cl",IF(D19="cl","cl",IF(D19="ml","cl",""))))</f>
        <v>cl</v>
      </c>
      <c r="L19" s="25">
        <f>IF(D19="Kg",E19/C19/1000,IF(D19="gr",E19/C19,IF(D19="Lt",E19/C19/1000,IF(D19="ml",E19/C19,IF(D19="cl",E19/C19/10,IF(D19="dl",E19/C19/100,IF(D19="U",E19/C19/55,"")))))))</f>
        <v>1.2199999999999999E-2</v>
      </c>
      <c r="M19" s="26" t="str">
        <f>IF(D19="Kg","gr",IF(D19="gr","gr",IF(D19="Lt","ml",IF(D19="ml","ml",IF(D19="dl","ml",IF(D19="cl","ml",IF(D19="U","gr","")))))))</f>
        <v>ml</v>
      </c>
      <c r="R19" s="14"/>
    </row>
    <row r="20" spans="1:18">
      <c r="A20" s="4" t="s">
        <v>41</v>
      </c>
      <c r="B20" s="4" t="s">
        <v>49</v>
      </c>
      <c r="C20" s="5">
        <v>500</v>
      </c>
      <c r="D20" s="6" t="s">
        <v>12</v>
      </c>
      <c r="E20" s="9">
        <v>6.4089999999999998</v>
      </c>
      <c r="F20" s="19">
        <f>IF(D20="Kg",E20/C20,IF(D20="gr",E20/C20*1000,IF(D20="Lt",E20/C20,IF(D20="ml",E20/C20*1000,IF(D20="cl",E20/C20*100,IF(D20="dl",E20/C20*10,IF(D20="U",E20/C20,IF(D20="pièce",E20/C20,""))))))))</f>
        <v>12.818</v>
      </c>
      <c r="G20" s="17" t="str">
        <f>IF(D20="Kg","Kg",IF(D20="gr","Kg",IF(D20="Lt","Lt",IF(D20="ml","Lt",IF(D20="dl","Lt",IF(D20="cl","Lt",IF(D20="U","U",IF(D20="pièce","pièce",""))))))))</f>
        <v>Lt</v>
      </c>
      <c r="H20" s="30">
        <f>IF(D20="Lt",E20/C20/10,IF(D20="dl",E20/C20,IF(D20="cl",E20/C20*10,IF(D20="ml",E20/C20*100,""))))</f>
        <v>1.2818000000000001</v>
      </c>
      <c r="I20" s="17" t="str">
        <f>IF(D20="Lt","dl",IF(D20="dl","dl",IF(D20="cl","dl",IF(D20="ml","dl",""))))</f>
        <v>dl</v>
      </c>
      <c r="J20" s="30">
        <f>IF(D20="Lt",E20/C20/100,IF(D20="dl",E20/C20/10,IF(D20="cl",E20/C20,IF(D20="ml",E20/C20*10,""))))</f>
        <v>0.12817999999999999</v>
      </c>
      <c r="K20" s="17" t="str">
        <f>IF(D20="Lt","cl",IF(D20="dl","cl",IF(D20="cl","cl",IF(D20="ml","cl",""))))</f>
        <v>cl</v>
      </c>
      <c r="L20" s="25">
        <f>IF(D20="Kg",E20/C20/1000,IF(D20="gr",E20/C20,IF(D20="Lt",E20/C20/1000,IF(D20="ml",E20/C20,IF(D20="cl",E20/C20/10,IF(D20="dl",E20/C20/100,IF(D20="U",E20/C20/55,"")))))))</f>
        <v>1.2818E-2</v>
      </c>
      <c r="M20" s="26" t="str">
        <f>IF(D20="Kg","gr",IF(D20="gr","gr",IF(D20="Lt","ml",IF(D20="ml","ml",IF(D20="dl","ml",IF(D20="cl","ml",IF(D20="U","gr","")))))))</f>
        <v>ml</v>
      </c>
    </row>
    <row r="21" spans="1:18">
      <c r="A21" s="4" t="s">
        <v>41</v>
      </c>
      <c r="B21" s="4" t="s">
        <v>50</v>
      </c>
      <c r="C21" s="5">
        <v>500</v>
      </c>
      <c r="D21" s="6" t="s">
        <v>12</v>
      </c>
      <c r="E21" s="9">
        <v>6.4089999999999998</v>
      </c>
      <c r="F21" s="19">
        <f>IF(D21="Kg",E21/C21,IF(D21="gr",E21/C21*1000,IF(D21="Lt",E21/C21,IF(D21="ml",E21/C21*1000,IF(D21="cl",E21/C21*100,IF(D21="dl",E21/C21*10,IF(D21="U",E21/C21,IF(D21="pièce",E21/C21,""))))))))</f>
        <v>12.818</v>
      </c>
      <c r="G21" s="17" t="str">
        <f>IF(D21="Kg","Kg",IF(D21="gr","Kg",IF(D21="Lt","Lt",IF(D21="ml","Lt",IF(D21="dl","Lt",IF(D21="cl","Lt",IF(D21="U","U",IF(D21="pièce","pièce",""))))))))</f>
        <v>Lt</v>
      </c>
      <c r="H21" s="30">
        <f>IF(D21="Lt",E21/C21/10,IF(D21="dl",E21/C21,IF(D21="cl",E21/C21*10,IF(D21="ml",E21/C21*100,""))))</f>
        <v>1.2818000000000001</v>
      </c>
      <c r="I21" s="17" t="str">
        <f>IF(D21="Lt","dl",IF(D21="dl","dl",IF(D21="cl","dl",IF(D21="ml","dl",""))))</f>
        <v>dl</v>
      </c>
      <c r="J21" s="30">
        <f>IF(D21="Lt",E21/C21/100,IF(D21="dl",E21/C21/10,IF(D21="cl",E21/C21,IF(D21="ml",E21/C21*10,""))))</f>
        <v>0.12817999999999999</v>
      </c>
      <c r="K21" s="17" t="str">
        <f>IF(D21="Lt","cl",IF(D21="dl","cl",IF(D21="cl","cl",IF(D21="ml","cl",""))))</f>
        <v>cl</v>
      </c>
      <c r="L21" s="25">
        <f>IF(D21="Kg",E21/C21/1000,IF(D21="gr",E21/C21,IF(D21="Lt",E21/C21/1000,IF(D21="ml",E21/C21,IF(D21="cl",E21/C21/10,IF(D21="dl",E21/C21/100,IF(D21="U",E21/C21/55,"")))))))</f>
        <v>1.2818E-2</v>
      </c>
      <c r="M21" s="26" t="str">
        <f>IF(D21="Kg","gr",IF(D21="gr","gr",IF(D21="Lt","ml",IF(D21="ml","ml",IF(D21="dl","ml",IF(D21="cl","ml",IF(D21="U","gr","")))))))</f>
        <v>ml</v>
      </c>
    </row>
    <row r="22" spans="1:18">
      <c r="A22" s="4" t="s">
        <v>41</v>
      </c>
      <c r="B22" s="4" t="s">
        <v>51</v>
      </c>
      <c r="C22" s="5">
        <v>500</v>
      </c>
      <c r="D22" s="6" t="s">
        <v>12</v>
      </c>
      <c r="E22" s="9">
        <v>5.0410000000000004</v>
      </c>
      <c r="F22" s="19">
        <f>IF(D22="Kg",E22/C22,IF(D22="gr",E22/C22*1000,IF(D22="Lt",E22/C22,IF(D22="ml",E22/C22*1000,IF(D22="cl",E22/C22*100,IF(D22="dl",E22/C22*10,IF(D22="U",E22/C22,IF(D22="pièce",E22/C22,""))))))))</f>
        <v>10.082000000000001</v>
      </c>
      <c r="G22" s="17" t="str">
        <f>IF(D22="Kg","Kg",IF(D22="gr","Kg",IF(D22="Lt","Lt",IF(D22="ml","Lt",IF(D22="dl","Lt",IF(D22="cl","Lt",IF(D22="U","U",IF(D22="pièce","pièce",""))))))))</f>
        <v>Lt</v>
      </c>
      <c r="H22" s="30">
        <f>IF(D22="Lt",E22/C22/10,IF(D22="dl",E22/C22,IF(D22="cl",E22/C22*10,IF(D22="ml",E22/C22*100,""))))</f>
        <v>1.0082</v>
      </c>
      <c r="I22" s="17" t="str">
        <f>IF(D22="Lt","dl",IF(D22="dl","dl",IF(D22="cl","dl",IF(D22="ml","dl",""))))</f>
        <v>dl</v>
      </c>
      <c r="J22" s="30">
        <f>IF(D22="Lt",E22/C22/100,IF(D22="dl",E22/C22/10,IF(D22="cl",E22/C22,IF(D22="ml",E22/C22*10,""))))</f>
        <v>0.10082000000000001</v>
      </c>
      <c r="K22" s="17" t="str">
        <f>IF(D22="Lt","cl",IF(D22="dl","cl",IF(D22="cl","cl",IF(D22="ml","cl",""))))</f>
        <v>cl</v>
      </c>
      <c r="L22" s="25">
        <f>IF(D22="Kg",E22/C22/1000,IF(D22="gr",E22/C22,IF(D22="Lt",E22/C22/1000,IF(D22="ml",E22/C22,IF(D22="cl",E22/C22/10,IF(D22="dl",E22/C22/100,IF(D22="U",E22/C22/55,"")))))))</f>
        <v>1.0082000000000001E-2</v>
      </c>
      <c r="M22" s="26" t="str">
        <f>IF(D22="Kg","gr",IF(D22="gr","gr",IF(D22="Lt","ml",IF(D22="ml","ml",IF(D22="dl","ml",IF(D22="cl","ml",IF(D22="U","gr","")))))))</f>
        <v>ml</v>
      </c>
    </row>
    <row r="23" spans="1:18">
      <c r="A23" s="8" t="s">
        <v>22</v>
      </c>
      <c r="B23" s="4" t="s">
        <v>7</v>
      </c>
      <c r="C23" s="5">
        <v>1</v>
      </c>
      <c r="D23" s="6" t="s">
        <v>10</v>
      </c>
      <c r="E23" s="9">
        <v>2.6019999999999999</v>
      </c>
      <c r="F23" s="19">
        <f>IF(D23="Kg",E23/C23,IF(D23="gr",E23/C23*1000,IF(D23="Lt",E23/C23,IF(D23="ml",E23/C23*1000,IF(D23="cl",E23/C23*100,IF(D23="dl",E23/C23*10,IF(D23="U",E23/C23,IF(D23="pièce",E23/C23,""))))))))</f>
        <v>2.6019999999999999</v>
      </c>
      <c r="G23" s="17" t="str">
        <f>IF(D23="Kg","Kg",IF(D23="gr","Kg",IF(D23="Lt","Lt",IF(D23="ml","Lt",IF(D23="dl","Lt",IF(D23="cl","Lt",IF(D23="U","U",IF(D23="pièce","pièce",""))))))))</f>
        <v>Lt</v>
      </c>
      <c r="H23" s="30">
        <f>IF(D23="Lt",E23/C23/10,IF(D23="dl",E23/C23,IF(D23="cl",E23/C23*10,IF(D23="ml",E23/C23*100,""))))</f>
        <v>0.26019999999999999</v>
      </c>
      <c r="I23" s="17" t="str">
        <f>IF(D23="Lt","dl",IF(D23="dl","dl",IF(D23="cl","dl",IF(D23="ml","dl",""))))</f>
        <v>dl</v>
      </c>
      <c r="J23" s="30">
        <f>IF(D23="Lt",E23/C23/100,IF(D23="dl",E23/C23/10,IF(D23="cl",E23/C23,IF(D23="ml",E23/C23*10,""))))</f>
        <v>2.6019999999999998E-2</v>
      </c>
      <c r="K23" s="17" t="str">
        <f>IF(D23="Lt","cl",IF(D23="dl","cl",IF(D23="cl","cl",IF(D23="ml","cl",""))))</f>
        <v>cl</v>
      </c>
      <c r="L23" s="25">
        <f>IF(D23="Kg",E23/C23/1000,IF(D23="gr",E23/C23,IF(D23="Lt",E23/C23/1000,IF(D23="ml",E23/C23,IF(D23="cl",E23/C23/10,IF(D23="dl",E23/C23/100,IF(D23="U",E23/C23/55,"")))))))</f>
        <v>2.6019999999999997E-3</v>
      </c>
      <c r="M23" s="26" t="str">
        <f>IF(D23="Kg","gr",IF(D23="gr","gr",IF(D23="Lt","ml",IF(D23="ml","ml",IF(D23="dl","ml",IF(D23="cl","ml",IF(D23="U","gr","")))))))</f>
        <v>ml</v>
      </c>
    </row>
    <row r="24" spans="1:18">
      <c r="A24" s="4" t="s">
        <v>71</v>
      </c>
      <c r="B24" s="4" t="s">
        <v>72</v>
      </c>
      <c r="C24" s="5">
        <v>1</v>
      </c>
      <c r="D24" s="6" t="s">
        <v>10</v>
      </c>
      <c r="E24" s="9">
        <v>3.7000000000000002E-3</v>
      </c>
      <c r="F24" s="19">
        <f>IF(D24="Kg",E24/C24,IF(D24="gr",E24/C24*1000,IF(D24="Lt",E24/C24,IF(D24="ml",E24/C24*1000,IF(D24="cl",E24/C24*100,IF(D24="dl",E24/C24*10,IF(D24="U",E24/C24,IF(D24="pièce",E24/C24,""))))))))</f>
        <v>3.7000000000000002E-3</v>
      </c>
      <c r="G24" s="17" t="str">
        <f>IF(D24="Kg","Kg",IF(D24="gr","Kg",IF(D24="Lt","Lt",IF(D24="ml","Lt",IF(D24="dl","Lt",IF(D24="cl","Lt",IF(D24="U","U",IF(D24="pièce","pièce",""))))))))</f>
        <v>Lt</v>
      </c>
      <c r="H24" s="30">
        <f>IF(D24="Lt",E24/C24/10,IF(D24="dl",E24/C24,IF(D24="cl",E24/C24*10,IF(D24="ml",E24/C24*100,""))))</f>
        <v>3.6999999999999999E-4</v>
      </c>
      <c r="I24" s="17" t="str">
        <f>IF(D24="Lt","dl",IF(D24="dl","dl",IF(D24="cl","dl",IF(D24="ml","dl",""))))</f>
        <v>dl</v>
      </c>
      <c r="J24" s="30">
        <f>IF(D24="Lt",E24/C24/100,IF(D24="dl",E24/C24/10,IF(D24="cl",E24/C24,IF(D24="ml",E24/C24*10,""))))</f>
        <v>3.7000000000000005E-5</v>
      </c>
      <c r="K24" s="17" t="str">
        <f>IF(D24="Lt","cl",IF(D24="dl","cl",IF(D24="cl","cl",IF(D24="ml","cl",""))))</f>
        <v>cl</v>
      </c>
      <c r="L24" s="25">
        <f>IF(D24="Kg",E24/C24/1000,IF(D24="gr",E24/C24,IF(D24="Lt",E24/C24/1000,IF(D24="ml",E24/C24,IF(D24="cl",E24/C24/10,IF(D24="dl",E24/C24/100,IF(D24="U",E24/C24/55,"")))))))</f>
        <v>3.7000000000000002E-6</v>
      </c>
      <c r="M24" s="26" t="str">
        <f>IF(D24="Kg","gr",IF(D24="gr","gr",IF(D24="Lt","ml",IF(D24="ml","ml",IF(D24="dl","ml",IF(D24="cl","ml",IF(D24="U","gr","")))))))</f>
        <v>ml</v>
      </c>
    </row>
    <row r="25" spans="1:18">
      <c r="A25" s="8"/>
      <c r="B25" s="4" t="s">
        <v>2</v>
      </c>
      <c r="C25" s="5">
        <v>1</v>
      </c>
      <c r="D25" s="6" t="s">
        <v>8</v>
      </c>
      <c r="E25" s="9">
        <v>0.6</v>
      </c>
      <c r="F25" s="19">
        <f>IF(D25="Kg",E25/C25,IF(D25="gr",E25/C25*1000,IF(D25="Lt",E25/C25,IF(D25="ml",E25/C25*1000,IF(D25="cl",E25/C25*100,IF(D25="dl",E25/C25*10,IF(D25="U",E25/C25,IF(D25="pièce",E25/C25,""))))))))</f>
        <v>0.6</v>
      </c>
      <c r="G25" s="17" t="str">
        <f>IF(D25="Kg","Kg",IF(D25="gr","Kg",IF(D25="Lt","Lt",IF(D25="ml","Lt",IF(D25="dl","Lt",IF(D25="cl","Lt",IF(D25="U","U",IF(D25="pièce","pièce",""))))))))</f>
        <v>Kg</v>
      </c>
      <c r="H25" s="30" t="str">
        <f>IF(D25="Lt",E25/C25/10,IF(D25="dl",E25/C25,IF(D25="cl",E25/C25*10,IF(D25="ml",E25/C25*100,""))))</f>
        <v/>
      </c>
      <c r="I25" s="17" t="str">
        <f>IF(D25="Lt","dl",IF(D25="dl","dl",IF(D25="cl","dl",IF(D25="ml","dl",""))))</f>
        <v/>
      </c>
      <c r="J25" s="30" t="str">
        <f>IF(D25="Lt",E25/C25/100,IF(D25="dl",E25/C25/10,IF(D25="cl",E25/C25,IF(D25="ml",E25/C25*10,""))))</f>
        <v/>
      </c>
      <c r="K25" s="17" t="str">
        <f>IF(D25="Lt","cl",IF(D25="dl","cl",IF(D25="cl","cl",IF(D25="ml","cl",""))))</f>
        <v/>
      </c>
      <c r="L25" s="25">
        <f>IF(D25="Kg",E25/C25/1000,IF(D25="gr",E25/C25,IF(D25="Lt",E25/C25/1000,IF(D25="ml",E25/C25,IF(D25="cl",E25/C25/10,IF(D25="dl",E25/C25/100,IF(D25="U",E25/C25/55,"")))))))</f>
        <v>5.9999999999999995E-4</v>
      </c>
      <c r="M25" s="26" t="str">
        <f>IF(D25="Kg","gr",IF(D25="gr","gr",IF(D25="Lt","ml",IF(D25="ml","ml",IF(D25="dl","ml",IF(D25="cl","ml",IF(D25="U","gr","")))))))</f>
        <v>gr</v>
      </c>
    </row>
    <row r="26" spans="1:18">
      <c r="A26" s="4" t="s">
        <v>41</v>
      </c>
      <c r="B26" s="4" t="s">
        <v>52</v>
      </c>
      <c r="C26" s="5">
        <v>1</v>
      </c>
      <c r="D26" s="6" t="s">
        <v>8</v>
      </c>
      <c r="E26" s="9">
        <v>27.927</v>
      </c>
      <c r="F26" s="19">
        <f>IF(D26="Kg",E26/C26,IF(D26="gr",E26/C26*1000,IF(D26="Lt",E26/C26,IF(D26="ml",E26/C26*1000,IF(D26="cl",E26/C26*100,IF(D26="dl",E26/C26*10,IF(D26="U",E26/C26,IF(D26="pièce",E26/C26,""))))))))</f>
        <v>27.927</v>
      </c>
      <c r="G26" s="17" t="str">
        <f>IF(D26="Kg","Kg",IF(D26="gr","Kg",IF(D26="Lt","Lt",IF(D26="ml","Lt",IF(D26="dl","Lt",IF(D26="cl","Lt",IF(D26="U","U",IF(D26="pièce","pièce",""))))))))</f>
        <v>Kg</v>
      </c>
      <c r="H26" s="30" t="str">
        <f>IF(D26="Lt",E26/C26/10,IF(D26="dl",E26/C26,IF(D26="cl",E26/C26*10,IF(D26="ml",E26/C26*100,""))))</f>
        <v/>
      </c>
      <c r="I26" s="17" t="str">
        <f>IF(D26="Lt","dl",IF(D26="dl","dl",IF(D26="cl","dl",IF(D26="ml","dl",""))))</f>
        <v/>
      </c>
      <c r="J26" s="30" t="str">
        <f>IF(D26="Lt",E26/C26/100,IF(D26="dl",E26/C26/10,IF(D26="cl",E26/C26,IF(D26="ml",E26/C26*10,""))))</f>
        <v/>
      </c>
      <c r="K26" s="17" t="str">
        <f>IF(D26="Lt","cl",IF(D26="dl","cl",IF(D26="cl","cl",IF(D26="ml","cl",""))))</f>
        <v/>
      </c>
      <c r="L26" s="25">
        <f>IF(D26="Kg",E26/C26/1000,IF(D26="gr",E26/C26,IF(D26="Lt",E26/C26/1000,IF(D26="ml",E26/C26,IF(D26="cl",E26/C26/10,IF(D26="dl",E26/C26/100,IF(D26="U",E26/C26/55,"")))))))</f>
        <v>2.7927E-2</v>
      </c>
      <c r="M26" s="26" t="str">
        <f>IF(D26="Kg","gr",IF(D26="gr","gr",IF(D26="Lt","ml",IF(D26="ml","ml",IF(D26="dl","ml",IF(D26="cl","ml",IF(D26="U","gr","")))))))</f>
        <v>gr</v>
      </c>
    </row>
    <row r="27" spans="1:18">
      <c r="A27" s="4" t="s">
        <v>54</v>
      </c>
      <c r="B27" s="4" t="s">
        <v>53</v>
      </c>
      <c r="C27" s="5">
        <v>1</v>
      </c>
      <c r="D27" s="6" t="s">
        <v>10</v>
      </c>
      <c r="E27" s="9">
        <v>2.1579999999999999</v>
      </c>
      <c r="F27" s="19">
        <f>IF(D27="Kg",E27/C27,IF(D27="gr",E27/C27*1000,IF(D27="Lt",E27/C27,IF(D27="ml",E27/C27*1000,IF(D27="cl",E27/C27*100,IF(D27="dl",E27/C27*10,IF(D27="U",E27/C27,IF(D27="pièce",E27/C27,""))))))))</f>
        <v>2.1579999999999999</v>
      </c>
      <c r="G27" s="17" t="str">
        <f>IF(D27="Kg","Kg",IF(D27="gr","Kg",IF(D27="Lt","Lt",IF(D27="ml","Lt",IF(D27="dl","Lt",IF(D27="cl","Lt",IF(D27="U","U",IF(D27="pièce","pièce",""))))))))</f>
        <v>Lt</v>
      </c>
      <c r="H27" s="30">
        <f>IF(D27="Lt",E27/C27/10,IF(D27="dl",E27/C27,IF(D27="cl",E27/C27*10,IF(D27="ml",E27/C27*100,""))))</f>
        <v>0.21579999999999999</v>
      </c>
      <c r="I27" s="17" t="str">
        <f>IF(D27="Lt","dl",IF(D27="dl","dl",IF(D27="cl","dl",IF(D27="ml","dl",""))))</f>
        <v>dl</v>
      </c>
      <c r="J27" s="30">
        <f>IF(D27="Lt",E27/C27/100,IF(D27="dl",E27/C27/10,IF(D27="cl",E27/C27,IF(D27="ml",E27/C27*10,""))))</f>
        <v>2.1579999999999998E-2</v>
      </c>
      <c r="K27" s="17" t="str">
        <f>IF(D27="Lt","cl",IF(D27="dl","cl",IF(D27="cl","cl",IF(D27="ml","cl",""))))</f>
        <v>cl</v>
      </c>
      <c r="L27" s="25">
        <f>IF(D27="Kg",E27/C27/1000,IF(D27="gr",E27/C27,IF(D27="Lt",E27/C27/1000,IF(D27="ml",E27/C27,IF(D27="cl",E27/C27/10,IF(D27="dl",E27/C27/100,IF(D27="U",E27/C27/55,"")))))))</f>
        <v>2.1579999999999998E-3</v>
      </c>
      <c r="M27" s="26" t="str">
        <f>IF(D27="Kg","gr",IF(D27="gr","gr",IF(D27="Lt","ml",IF(D27="ml","ml",IF(D27="dl","ml",IF(D27="cl","ml",IF(D27="U","gr","")))))))</f>
        <v>ml</v>
      </c>
    </row>
    <row r="28" spans="1:18">
      <c r="A28" s="4" t="s">
        <v>54</v>
      </c>
      <c r="B28" s="4" t="s">
        <v>53</v>
      </c>
      <c r="C28" s="5">
        <v>25</v>
      </c>
      <c r="D28" s="6" t="s">
        <v>10</v>
      </c>
      <c r="E28" s="9">
        <v>43.883000000000003</v>
      </c>
      <c r="F28" s="19">
        <f>IF(D28="Kg",E28/C28,IF(D28="gr",E28/C28*1000,IF(D28="Lt",E28/C28,IF(D28="ml",E28/C28*1000,IF(D28="cl",E28/C28*100,IF(D28="dl",E28/C28*10,IF(D28="U",E28/C28,IF(D28="pièce",E28/C28,""))))))))</f>
        <v>1.7553200000000002</v>
      </c>
      <c r="G28" s="17" t="str">
        <f>IF(D28="Kg","Kg",IF(D28="gr","Kg",IF(D28="Lt","Lt",IF(D28="ml","Lt",IF(D28="dl","Lt",IF(D28="cl","Lt",IF(D28="U","U",IF(D28="pièce","pièce",""))))))))</f>
        <v>Lt</v>
      </c>
      <c r="H28" s="30">
        <f>IF(D28="Lt",E28/C28/10,IF(D28="dl",E28/C28,IF(D28="cl",E28/C28*10,IF(D28="ml",E28/C28*100,""))))</f>
        <v>0.17553200000000002</v>
      </c>
      <c r="I28" s="17" t="str">
        <f>IF(D28="Lt","dl",IF(D28="dl","dl",IF(D28="cl","dl",IF(D28="ml","dl",""))))</f>
        <v>dl</v>
      </c>
      <c r="J28" s="30">
        <f>IF(D28="Lt",E28/C28/100,IF(D28="dl",E28/C28/10,IF(D28="cl",E28/C28,IF(D28="ml",E28/C28*10,""))))</f>
        <v>1.7553200000000001E-2</v>
      </c>
      <c r="K28" s="17" t="str">
        <f>IF(D28="Lt","cl",IF(D28="dl","cl",IF(D28="cl","cl",IF(D28="ml","cl",""))))</f>
        <v>cl</v>
      </c>
      <c r="L28" s="25">
        <f>IF(D28="Kg",E28/C28/1000,IF(D28="gr",E28/C28,IF(D28="Lt",E28/C28/1000,IF(D28="ml",E28/C28,IF(D28="cl",E28/C28/10,IF(D28="dl",E28/C28/100,IF(D28="U",E28/C28/55,"")))))))</f>
        <v>1.7553200000000003E-3</v>
      </c>
      <c r="M28" s="26" t="str">
        <f>IF(D28="Kg","gr",IF(D28="gr","gr",IF(D28="Lt","ml",IF(D28="ml","ml",IF(D28="dl","ml",IF(D28="cl","ml",IF(D28="U","gr","")))))))</f>
        <v>ml</v>
      </c>
    </row>
    <row r="29" spans="1:18">
      <c r="A29" s="4" t="s">
        <v>54</v>
      </c>
      <c r="B29" s="4" t="s">
        <v>53</v>
      </c>
      <c r="C29" s="5">
        <v>5</v>
      </c>
      <c r="D29" s="6" t="s">
        <v>10</v>
      </c>
      <c r="E29" s="9">
        <v>10.448</v>
      </c>
      <c r="F29" s="19">
        <f>IF(D29="Kg",E29/C29,IF(D29="gr",E29/C29*1000,IF(D29="Lt",E29/C29,IF(D29="ml",E29/C29*1000,IF(D29="cl",E29/C29*100,IF(D29="dl",E29/C29*10,IF(D29="U",E29/C29,IF(D29="pièce",E29/C29,""))))))))</f>
        <v>2.0895999999999999</v>
      </c>
      <c r="G29" s="17" t="str">
        <f>IF(D29="Kg","Kg",IF(D29="gr","Kg",IF(D29="Lt","Lt",IF(D29="ml","Lt",IF(D29="dl","Lt",IF(D29="cl","Lt",IF(D29="U","U",IF(D29="pièce","pièce",""))))))))</f>
        <v>Lt</v>
      </c>
      <c r="H29" s="30">
        <f>IF(D29="Lt",E29/C29/10,IF(D29="dl",E29/C29,IF(D29="cl",E29/C29*10,IF(D29="ml",E29/C29*100,""))))</f>
        <v>0.20895999999999998</v>
      </c>
      <c r="I29" s="17" t="str">
        <f>IF(D29="Lt","dl",IF(D29="dl","dl",IF(D29="cl","dl",IF(D29="ml","dl",""))))</f>
        <v>dl</v>
      </c>
      <c r="J29" s="30">
        <f>IF(D29="Lt",E29/C29/100,IF(D29="dl",E29/C29/10,IF(D29="cl",E29/C29,IF(D29="ml",E29/C29*10,""))))</f>
        <v>2.0895999999999998E-2</v>
      </c>
      <c r="K29" s="17" t="str">
        <f>IF(D29="Lt","cl",IF(D29="dl","cl",IF(D29="cl","cl",IF(D29="ml","cl",""))))</f>
        <v>cl</v>
      </c>
      <c r="L29" s="25">
        <f>IF(D29="Kg",E29/C29/1000,IF(D29="gr",E29/C29,IF(D29="Lt",E29/C29/1000,IF(D29="ml",E29/C29,IF(D29="cl",E29/C29/10,IF(D29="dl",E29/C29/100,IF(D29="U",E29/C29/55,"")))))))</f>
        <v>2.0896000000000001E-3</v>
      </c>
      <c r="M29" s="26" t="str">
        <f>IF(D29="Kg","gr",IF(D29="gr","gr",IF(D29="Lt","ml",IF(D29="ml","ml",IF(D29="dl","ml",IF(D29="cl","ml",IF(D29="U","gr","")))))))</f>
        <v>ml</v>
      </c>
    </row>
    <row r="30" spans="1:18">
      <c r="A30" s="4" t="s">
        <v>71</v>
      </c>
      <c r="B30" s="4" t="s">
        <v>77</v>
      </c>
      <c r="C30" s="5">
        <v>1</v>
      </c>
      <c r="D30" s="6" t="s">
        <v>10</v>
      </c>
      <c r="E30" s="9">
        <v>4</v>
      </c>
      <c r="F30" s="19">
        <f>IF(D30="Kg",E30/C30,IF(D30="gr",E30/C30*1000,IF(D30="Lt",E30/C30,IF(D30="ml",E30/C30*1000,IF(D30="cl",E30/C30*100,IF(D30="dl",E30/C30*10,IF(D30="U",E30/C30,IF(D30="pièce",E30/C30,""))))))))</f>
        <v>4</v>
      </c>
      <c r="G30" s="17" t="str">
        <f>IF(D30="Kg","Kg",IF(D30="gr","Kg",IF(D30="Lt","Lt",IF(D30="ml","Lt",IF(D30="dl","Lt",IF(D30="cl","Lt",IF(D30="U","U",IF(D30="pièce","pièce",""))))))))</f>
        <v>Lt</v>
      </c>
      <c r="H30" s="30">
        <f>IF(D30="Lt",E30/C30/10,IF(D30="dl",E30/C30,IF(D30="cl",E30/C30*10,IF(D30="ml",E30/C30*100,""))))</f>
        <v>0.4</v>
      </c>
      <c r="I30" s="17" t="str">
        <f>IF(D30="Lt","dl",IF(D30="dl","dl",IF(D30="cl","dl",IF(D30="ml","dl",""))))</f>
        <v>dl</v>
      </c>
      <c r="J30" s="30">
        <f>IF(D30="Lt",E30/C30/100,IF(D30="dl",E30/C30/10,IF(D30="cl",E30/C30,IF(D30="ml",E30/C30*10,""))))</f>
        <v>0.04</v>
      </c>
      <c r="K30" s="17" t="str">
        <f>IF(D30="Lt","cl",IF(D30="dl","cl",IF(D30="cl","cl",IF(D30="ml","cl",""))))</f>
        <v>cl</v>
      </c>
      <c r="L30" s="25">
        <f>IF(D30="Kg",E30/C30/1000,IF(D30="gr",E30/C30,IF(D30="Lt",E30/C30/1000,IF(D30="ml",E30/C30,IF(D30="cl",E30/C30/10,IF(D30="dl",E30/C30/100,IF(D30="U",E30/C30/55,"")))))))</f>
        <v>4.0000000000000001E-3</v>
      </c>
      <c r="M30" s="26" t="str">
        <f>IF(D30="Kg","gr",IF(D30="gr","gr",IF(D30="Lt","ml",IF(D30="ml","ml",IF(D30="dl","ml",IF(D30="cl","ml",IF(D30="U","gr","")))))))</f>
        <v>ml</v>
      </c>
    </row>
    <row r="31" spans="1:18">
      <c r="A31" s="8" t="s">
        <v>22</v>
      </c>
      <c r="B31" s="4" t="s">
        <v>6</v>
      </c>
      <c r="C31" s="5">
        <v>1</v>
      </c>
      <c r="D31" s="6" t="s">
        <v>10</v>
      </c>
      <c r="E31" s="9">
        <v>0.83799999999999997</v>
      </c>
      <c r="F31" s="19">
        <f>IF(D31="Kg",E31/C31,IF(D31="gr",E31/C31*1000,IF(D31="Lt",E31/C31,IF(D31="ml",E31/C31*1000,IF(D31="cl",E31/C31*100,IF(D31="dl",E31/C31*10,IF(D31="U",E31/C31,IF(D31="pièce",E31/C31,""))))))))</f>
        <v>0.83799999999999997</v>
      </c>
      <c r="G31" s="17" t="str">
        <f>IF(D31="Kg","Kg",IF(D31="gr","Kg",IF(D31="Lt","Lt",IF(D31="ml","Lt",IF(D31="dl","Lt",IF(D31="cl","Lt",IF(D31="U","U",IF(D31="pièce","pièce",""))))))))</f>
        <v>Lt</v>
      </c>
      <c r="H31" s="30">
        <f>IF(D31="Lt",E31/C31/10,IF(D31="dl",E31/C31,IF(D31="cl",E31/C31*10,IF(D31="ml",E31/C31*100,""))))</f>
        <v>8.3799999999999999E-2</v>
      </c>
      <c r="I31" s="17" t="str">
        <f>IF(D31="Lt","dl",IF(D31="dl","dl",IF(D31="cl","dl",IF(D31="ml","dl",""))))</f>
        <v>dl</v>
      </c>
      <c r="J31" s="30">
        <f>IF(D31="Lt",E31/C31/100,IF(D31="dl",E31/C31/10,IF(D31="cl",E31/C31,IF(D31="ml",E31/C31*10,""))))</f>
        <v>8.3800000000000003E-3</v>
      </c>
      <c r="K31" s="17" t="str">
        <f>IF(D31="Lt","cl",IF(D31="dl","cl",IF(D31="cl","cl",IF(D31="ml","cl",""))))</f>
        <v>cl</v>
      </c>
      <c r="L31" s="25">
        <f>IF(D31="Kg",E31/C31/1000,IF(D31="gr",E31/C31,IF(D31="Lt",E31/C31/1000,IF(D31="ml",E31/C31,IF(D31="cl",E31/C31/10,IF(D31="dl",E31/C31/100,IF(D31="U",E31/C31/55,"")))))))</f>
        <v>8.3799999999999999E-4</v>
      </c>
      <c r="M31" s="26" t="str">
        <f>IF(D31="Kg","gr",IF(D31="gr","gr",IF(D31="Lt","ml",IF(D31="ml","ml",IF(D31="dl","ml",IF(D31="cl","ml",IF(D31="U","gr","")))))))</f>
        <v>ml</v>
      </c>
    </row>
    <row r="32" spans="1:18">
      <c r="A32" s="8" t="s">
        <v>41</v>
      </c>
      <c r="B32" s="4" t="s">
        <v>25</v>
      </c>
      <c r="C32" s="5">
        <v>42</v>
      </c>
      <c r="D32" s="6" t="s">
        <v>11</v>
      </c>
      <c r="E32" s="9">
        <v>0.18099999999999999</v>
      </c>
      <c r="F32" s="19">
        <f>IF(D32="Kg",E32/C32,IF(D32="gr",E32/C32*1000,IF(D32="Lt",E32/C32,IF(D32="ml",E32/C32*1000,IF(D32="cl",E32/C32*100,IF(D32="dl",E32/C32*10,IF(D32="U",E32/C32,IF(D32="pièce",E32/C32,""))))))))</f>
        <v>4.3095238095238093</v>
      </c>
      <c r="G32" s="17" t="str">
        <f>IF(D32="Kg","Kg",IF(D32="gr","Kg",IF(D32="Lt","Lt",IF(D32="ml","Lt",IF(D32="dl","Lt",IF(D32="cl","Lt",IF(D32="U","U",IF(D32="pièce","pièce",""))))))))</f>
        <v>Kg</v>
      </c>
      <c r="H32" s="30" t="str">
        <f>IF(D32="Lt",E32/C32/10,IF(D32="dl",E32/C32,IF(D32="cl",E32/C32*10,IF(D32="ml",E32/C32*100,""))))</f>
        <v/>
      </c>
      <c r="I32" s="17" t="str">
        <f>IF(D32="Lt","dl",IF(D32="dl","dl",IF(D32="cl","dl",IF(D32="ml","dl",""))))</f>
        <v/>
      </c>
      <c r="J32" s="30" t="str">
        <f>IF(D32="Lt",E32/C32/100,IF(D32="dl",E32/C32/10,IF(D32="cl",E32/C32,IF(D32="ml",E32/C32*10,""))))</f>
        <v/>
      </c>
      <c r="K32" s="17" t="str">
        <f>IF(D32="Lt","cl",IF(D32="dl","cl",IF(D32="cl","cl",IF(D32="ml","cl",""))))</f>
        <v/>
      </c>
      <c r="L32" s="25">
        <f>IF(D32="Kg",E32/C32/1000,IF(D32="gr",E32/C32,IF(D32="Lt",E32/C32/1000,IF(D32="ml",E32/C32,IF(D32="cl",E32/C32/10,IF(D32="dl",E32/C32/100,IF(D32="U",E32/C32/55,"")))))))</f>
        <v>4.3095238095238091E-3</v>
      </c>
      <c r="M32" s="26" t="str">
        <f>IF(D32="Kg","gr",IF(D32="gr","gr",IF(D32="Lt","ml",IF(D32="ml","ml",IF(D32="dl","ml",IF(D32="cl","ml",IF(D32="U","gr","")))))))</f>
        <v>gr</v>
      </c>
    </row>
    <row r="33" spans="1:13">
      <c r="A33" s="4" t="s">
        <v>22</v>
      </c>
      <c r="B33" s="4" t="s">
        <v>55</v>
      </c>
      <c r="C33" s="5">
        <v>500</v>
      </c>
      <c r="D33" s="6" t="s">
        <v>11</v>
      </c>
      <c r="E33" s="9">
        <v>3.6059999999999999</v>
      </c>
      <c r="F33" s="19">
        <f>IF(D33="Kg",E33/C33,IF(D33="gr",E33/C33*1000,IF(D33="Lt",E33/C33,IF(D33="ml",E33/C33*1000,IF(D33="cl",E33/C33*100,IF(D33="dl",E33/C33*10,IF(D33="U",E33/C33,IF(D33="pièce",E33/C33,""))))))))</f>
        <v>7.2119999999999997</v>
      </c>
      <c r="G33" s="17" t="str">
        <f>IF(D33="Kg","Kg",IF(D33="gr","Kg",IF(D33="Lt","Lt",IF(D33="ml","Lt",IF(D33="dl","Lt",IF(D33="cl","Lt",IF(D33="U","U",IF(D33="pièce","pièce",""))))))))</f>
        <v>Kg</v>
      </c>
      <c r="H33" s="30" t="str">
        <f>IF(D33="Lt",E33/C33/10,IF(D33="dl",E33/C33,IF(D33="cl",E33/C33*10,IF(D33="ml",E33/C33*100,""))))</f>
        <v/>
      </c>
      <c r="I33" s="17" t="str">
        <f>IF(D33="Lt","dl",IF(D33="dl","dl",IF(D33="cl","dl",IF(D33="ml","dl",""))))</f>
        <v/>
      </c>
      <c r="J33" s="30" t="str">
        <f>IF(D33="Lt",E33/C33/100,IF(D33="dl",E33/C33/10,IF(D33="cl",E33/C33,IF(D33="ml",E33/C33*10,""))))</f>
        <v/>
      </c>
      <c r="K33" s="17" t="str">
        <f>IF(D33="Lt","cl",IF(D33="dl","cl",IF(D33="cl","cl",IF(D33="ml","cl",""))))</f>
        <v/>
      </c>
      <c r="L33" s="25">
        <f>IF(D33="Kg",E33/C33/1000,IF(D33="gr",E33/C33,IF(D33="Lt",E33/C33/1000,IF(D33="ml",E33/C33,IF(D33="cl",E33/C33/10,IF(D33="dl",E33/C33/100,IF(D33="U",E33/C33/55,"")))))))</f>
        <v>7.2119999999999997E-3</v>
      </c>
      <c r="M33" s="26" t="str">
        <f>IF(D33="Kg","gr",IF(D33="gr","gr",IF(D33="Lt","ml",IF(D33="ml","ml",IF(D33="dl","ml",IF(D33="cl","ml",IF(D33="U","gr","")))))))</f>
        <v>gr</v>
      </c>
    </row>
    <row r="34" spans="1:13">
      <c r="A34" s="4"/>
      <c r="B34" s="4" t="s">
        <v>56</v>
      </c>
      <c r="C34" s="5">
        <v>1</v>
      </c>
      <c r="D34" s="6" t="s">
        <v>8</v>
      </c>
      <c r="E34" s="9">
        <v>5.9320000000000004</v>
      </c>
      <c r="F34" s="19">
        <f>IF(D34="Kg",E34/C34,IF(D34="gr",E34/C34*1000,IF(D34="Lt",E34/C34,IF(D34="ml",E34/C34*1000,IF(D34="cl",E34/C34*100,IF(D34="dl",E34/C34*10,IF(D34="U",E34/C34,IF(D34="pièce",E34/C34,""))))))))</f>
        <v>5.9320000000000004</v>
      </c>
      <c r="G34" s="17" t="str">
        <f>IF(D34="Kg","Kg",IF(D34="gr","Kg",IF(D34="Lt","Lt",IF(D34="ml","Lt",IF(D34="dl","Lt",IF(D34="cl","Lt",IF(D34="U","U",IF(D34="pièce","pièce",""))))))))</f>
        <v>Kg</v>
      </c>
      <c r="H34" s="30" t="str">
        <f>IF(D34="Lt",E34/C34/10,IF(D34="dl",E34/C34,IF(D34="cl",E34/C34*10,IF(D34="ml",E34/C34*100,""))))</f>
        <v/>
      </c>
      <c r="I34" s="17" t="str">
        <f>IF(D34="Lt","dl",IF(D34="dl","dl",IF(D34="cl","dl",IF(D34="ml","dl",""))))</f>
        <v/>
      </c>
      <c r="J34" s="30" t="str">
        <f>IF(D34="Lt",E34/C34/100,IF(D34="dl",E34/C34/10,IF(D34="cl",E34/C34,IF(D34="ml",E34/C34*10,""))))</f>
        <v/>
      </c>
      <c r="K34" s="17" t="str">
        <f>IF(D34="Lt","cl",IF(D34="dl","cl",IF(D34="cl","cl",IF(D34="ml","cl",""))))</f>
        <v/>
      </c>
      <c r="L34" s="25">
        <f>IF(D34="Kg",E34/C34/1000,IF(D34="gr",E34/C34,IF(D34="Lt",E34/C34/1000,IF(D34="ml",E34/C34,IF(D34="cl",E34/C34/10,IF(D34="dl",E34/C34/100,IF(D34="U",E34/C34/55,"")))))))</f>
        <v>5.9320000000000006E-3</v>
      </c>
      <c r="M34" s="26" t="str">
        <f>IF(D34="Kg","gr",IF(D34="gr","gr",IF(D34="Lt","ml",IF(D34="ml","ml",IF(D34="dl","ml",IF(D34="cl","ml",IF(D34="U","gr","")))))))</f>
        <v>gr</v>
      </c>
    </row>
    <row r="35" spans="1:13">
      <c r="A35" s="4" t="s">
        <v>41</v>
      </c>
      <c r="B35" s="4" t="s">
        <v>57</v>
      </c>
      <c r="C35" s="5">
        <v>7</v>
      </c>
      <c r="D35" s="6" t="s">
        <v>8</v>
      </c>
      <c r="E35" s="9">
        <v>16.09</v>
      </c>
      <c r="F35" s="19">
        <f>IF(D35="Kg",E35/C35,IF(D35="gr",E35/C35*1000,IF(D35="Lt",E35/C35,IF(D35="ml",E35/C35*1000,IF(D35="cl",E35/C35*100,IF(D35="dl",E35/C35*10,IF(D35="U",E35/C35,IF(D35="pièce",E35/C35,""))))))))</f>
        <v>2.2985714285714285</v>
      </c>
      <c r="G35" s="17" t="str">
        <f>IF(D35="Kg","Kg",IF(D35="gr","Kg",IF(D35="Lt","Lt",IF(D35="ml","Lt",IF(D35="dl","Lt",IF(D35="cl","Lt",IF(D35="U","U",IF(D35="pièce","pièce",""))))))))</f>
        <v>Kg</v>
      </c>
      <c r="H35" s="30" t="str">
        <f>IF(D35="Lt",E35/C35/10,IF(D35="dl",E35/C35,IF(D35="cl",E35/C35*10,IF(D35="ml",E35/C35*100,""))))</f>
        <v/>
      </c>
      <c r="I35" s="17" t="str">
        <f>IF(D35="Lt","dl",IF(D35="dl","dl",IF(D35="cl","dl",IF(D35="ml","dl",""))))</f>
        <v/>
      </c>
      <c r="J35" s="30" t="str">
        <f>IF(D35="Lt",E35/C35/100,IF(D35="dl",E35/C35/10,IF(D35="cl",E35/C35,IF(D35="ml",E35/C35*10,""))))</f>
        <v/>
      </c>
      <c r="K35" s="17" t="str">
        <f>IF(D35="Lt","cl",IF(D35="dl","cl",IF(D35="cl","cl",IF(D35="ml","cl",""))))</f>
        <v/>
      </c>
      <c r="L35" s="25">
        <f>IF(D35="Kg",E35/C35/1000,IF(D35="gr",E35/C35,IF(D35="Lt",E35/C35/1000,IF(D35="ml",E35/C35,IF(D35="cl",E35/C35/10,IF(D35="dl",E35/C35/100,IF(D35="U",E35/C35/55,"")))))))</f>
        <v>2.2985714285714285E-3</v>
      </c>
      <c r="M35" s="26" t="str">
        <f>IF(D35="Kg","gr",IF(D35="gr","gr",IF(D35="Lt","ml",IF(D35="ml","ml",IF(D35="dl","ml",IF(D35="cl","ml",IF(D35="U","gr","")))))))</f>
        <v>gr</v>
      </c>
    </row>
    <row r="36" spans="1:13">
      <c r="A36" s="4" t="s">
        <v>40</v>
      </c>
      <c r="B36" s="4" t="s">
        <v>38</v>
      </c>
      <c r="C36" s="5">
        <v>1</v>
      </c>
      <c r="D36" s="6" t="s">
        <v>8</v>
      </c>
      <c r="E36" s="9">
        <v>11.12</v>
      </c>
      <c r="F36" s="19">
        <f>IF(D36="Kg",E36/C36,IF(D36="gr",E36/C36*1000,IF(D36="Lt",E36/C36,IF(D36="ml",E36/C36*1000,IF(D36="cl",E36/C36*100,IF(D36="dl",E36/C36*10,IF(D36="U",E36/C36,IF(D36="pièce",E36/C36,""))))))))</f>
        <v>11.12</v>
      </c>
      <c r="G36" s="17" t="str">
        <f>IF(D36="Kg","Kg",IF(D36="gr","Kg",IF(D36="Lt","Lt",IF(D36="ml","Lt",IF(D36="dl","Lt",IF(D36="cl","Lt",IF(D36="U","U",IF(D36="pièce","pièce",""))))))))</f>
        <v>Kg</v>
      </c>
      <c r="H36" s="30" t="str">
        <f>IF(D36="Lt",E36/C36/10,IF(D36="dl",E36/C36,IF(D36="cl",E36/C36*10,IF(D36="ml",E36/C36*100,""))))</f>
        <v/>
      </c>
      <c r="I36" s="17" t="str">
        <f>IF(D36="Lt","dl",IF(D36="dl","dl",IF(D36="cl","dl",IF(D36="ml","dl",""))))</f>
        <v/>
      </c>
      <c r="J36" s="30" t="str">
        <f>IF(D36="Lt",E36/C36/100,IF(D36="dl",E36/C36/10,IF(D36="cl",E36/C36,IF(D36="ml",E36/C36*10,""))))</f>
        <v/>
      </c>
      <c r="K36" s="17" t="str">
        <f>IF(D36="Lt","cl",IF(D36="dl","cl",IF(D36="cl","cl",IF(D36="ml","cl",""))))</f>
        <v/>
      </c>
      <c r="L36" s="25">
        <f>IF(D36="Kg",E36/C36/1000,IF(D36="gr",E36/C36,IF(D36="Lt",E36/C36/1000,IF(D36="ml",E36/C36,IF(D36="cl",E36/C36/10,IF(D36="dl",E36/C36/100,IF(D36="U",E36/C36/55,"")))))))</f>
        <v>1.112E-2</v>
      </c>
      <c r="M36" s="26" t="str">
        <f>IF(D36="Kg","gr",IF(D36="gr","gr",IF(D36="Lt","ml",IF(D36="ml","ml",IF(D36="dl","ml",IF(D36="cl","ml",IF(D36="U","gr","")))))))</f>
        <v>gr</v>
      </c>
    </row>
    <row r="37" spans="1:13">
      <c r="A37" s="4" t="s">
        <v>40</v>
      </c>
      <c r="B37" s="4" t="s">
        <v>58</v>
      </c>
      <c r="C37" s="5">
        <v>1</v>
      </c>
      <c r="D37" s="6" t="s">
        <v>8</v>
      </c>
      <c r="E37" s="9"/>
      <c r="F37" s="19">
        <f>IF(D37="Kg",E37/C37,IF(D37="gr",E37/C37*1000,IF(D37="Lt",E37/C37,IF(D37="ml",E37/C37*1000,IF(D37="cl",E37/C37*100,IF(D37="dl",E37/C37*10,IF(D37="U",E37/C37,IF(D37="pièce",E37/C37,""))))))))</f>
        <v>0</v>
      </c>
      <c r="G37" s="17" t="str">
        <f>IF(D37="Kg","Kg",IF(D37="gr","Kg",IF(D37="Lt","Lt",IF(D37="ml","Lt",IF(D37="dl","Lt",IF(D37="cl","Lt",IF(D37="U","U",IF(D37="pièce","pièce",""))))))))</f>
        <v>Kg</v>
      </c>
      <c r="H37" s="30" t="str">
        <f>IF(D37="Lt",E37/C37/10,IF(D37="dl",E37/C37,IF(D37="cl",E37/C37*10,IF(D37="ml",E37/C37*100,""))))</f>
        <v/>
      </c>
      <c r="I37" s="17" t="str">
        <f>IF(D37="Lt","dl",IF(D37="dl","dl",IF(D37="cl","dl",IF(D37="ml","dl",""))))</f>
        <v/>
      </c>
      <c r="J37" s="30" t="str">
        <f>IF(D37="Lt",E37/C37/100,IF(D37="dl",E37/C37/10,IF(D37="cl",E37/C37,IF(D37="ml",E37/C37*10,""))))</f>
        <v/>
      </c>
      <c r="K37" s="17" t="str">
        <f>IF(D37="Lt","cl",IF(D37="dl","cl",IF(D37="cl","cl",IF(D37="ml","cl",""))))</f>
        <v/>
      </c>
      <c r="L37" s="25">
        <f>IF(D37="Kg",E37/C37/1000,IF(D37="gr",E37/C37,IF(D37="Lt",E37/C37/1000,IF(D37="ml",E37/C37,IF(D37="cl",E37/C37/10,IF(D37="dl",E37/C37/100,IF(D37="U",E37/C37/55,"")))))))</f>
        <v>0</v>
      </c>
      <c r="M37" s="26" t="str">
        <f>IF(D37="Kg","gr",IF(D37="gr","gr",IF(D37="Lt","ml",IF(D37="ml","ml",IF(D37="dl","ml",IF(D37="cl","ml",IF(D37="U","gr","")))))))</f>
        <v>gr</v>
      </c>
    </row>
    <row r="38" spans="1:13">
      <c r="A38" s="4" t="s">
        <v>40</v>
      </c>
      <c r="B38" s="4" t="s">
        <v>37</v>
      </c>
      <c r="C38" s="5">
        <v>1</v>
      </c>
      <c r="D38" s="6" t="s">
        <v>8</v>
      </c>
      <c r="E38" s="9">
        <v>4.944</v>
      </c>
      <c r="F38" s="19">
        <f>IF(D38="Kg",E38/C38,IF(D38="gr",E38/C38*1000,IF(D38="Lt",E38/C38,IF(D38="ml",E38/C38*1000,IF(D38="cl",E38/C38*100,IF(D38="dl",E38/C38*10,IF(D38="U",E38/C38,IF(D38="pièce",E38/C38,""))))))))</f>
        <v>4.944</v>
      </c>
      <c r="G38" s="17" t="str">
        <f>IF(D38="Kg","Kg",IF(D38="gr","Kg",IF(D38="Lt","Lt",IF(D38="ml","Lt",IF(D38="dl","Lt",IF(D38="cl","Lt",IF(D38="U","U",IF(D38="pièce","pièce",""))))))))</f>
        <v>Kg</v>
      </c>
      <c r="H38" s="30" t="str">
        <f>IF(D38="Lt",E38/C38/10,IF(D38="dl",E38/C38,IF(D38="cl",E38/C38*10,IF(D38="ml",E38/C38*100,""))))</f>
        <v/>
      </c>
      <c r="I38" s="17" t="str">
        <f>IF(D38="Lt","dl",IF(D38="dl","dl",IF(D38="cl","dl",IF(D38="ml","dl",""))))</f>
        <v/>
      </c>
      <c r="J38" s="30" t="str">
        <f>IF(D38="Lt",E38/C38/100,IF(D38="dl",E38/C38/10,IF(D38="cl",E38/C38,IF(D38="ml",E38/C38*10,""))))</f>
        <v/>
      </c>
      <c r="K38" s="17" t="str">
        <f>IF(D38="Lt","cl",IF(D38="dl","cl",IF(D38="cl","cl",IF(D38="ml","cl",""))))</f>
        <v/>
      </c>
      <c r="L38" s="25">
        <f>IF(D38="Kg",E38/C38/1000,IF(D38="gr",E38/C38,IF(D38="Lt",E38/C38/1000,IF(D38="ml",E38/C38,IF(D38="cl",E38/C38/10,IF(D38="dl",E38/C38/100,IF(D38="U",E38/C38/55,"")))))))</f>
        <v>4.9439999999999996E-3</v>
      </c>
      <c r="M38" s="26" t="str">
        <f>IF(D38="Kg","gr",IF(D38="gr","gr",IF(D38="Lt","ml",IF(D38="ml","ml",IF(D38="dl","ml",IF(D38="cl","ml",IF(D38="U","gr","")))))))</f>
        <v>gr</v>
      </c>
    </row>
    <row r="39" spans="1:13">
      <c r="A39" s="4"/>
      <c r="B39" s="4" t="s">
        <v>92</v>
      </c>
      <c r="C39" s="5"/>
      <c r="D39" s="6"/>
      <c r="E39" s="9"/>
      <c r="F39" s="19" t="str">
        <f>IF(D39="Kg",E39/C39,IF(D39="gr",E39/C39*1000,IF(D39="Lt",E39/C39,IF(D39="ml",E39/C39*1000,IF(D39="cl",E39/C39*100,IF(D39="dl",E39/C39*10,IF(D39="U",E39/C39,IF(D39="pièce",E39/C39,""))))))))</f>
        <v/>
      </c>
      <c r="G39" s="17" t="str">
        <f>IF(D39="Kg","Kg",IF(D39="gr","Kg",IF(D39="Lt","Lt",IF(D39="ml","Lt",IF(D39="dl","Lt",IF(D39="cl","Lt",IF(D39="U","U",IF(D39="pièce","pièce",""))))))))</f>
        <v/>
      </c>
      <c r="H39" s="30" t="str">
        <f>IF(D39="Lt",E39/C39/10,IF(D39="dl",E39/C39,IF(D39="cl",E39/C39*10,IF(D39="ml",E39/C39*100,""))))</f>
        <v/>
      </c>
      <c r="I39" s="17" t="str">
        <f>IF(D39="Lt","dl",IF(D39="dl","dl",IF(D39="cl","dl",IF(D39="ml","dl",""))))</f>
        <v/>
      </c>
      <c r="J39" s="30" t="str">
        <f>IF(D39="Lt",E39/C39/100,IF(D39="dl",E39/C39/10,IF(D39="cl",E39/C39,IF(D39="ml",E39/C39*10,""))))</f>
        <v/>
      </c>
      <c r="K39" s="17" t="str">
        <f>IF(D39="Lt","cl",IF(D39="dl","cl",IF(D39="cl","cl",IF(D39="ml","cl",""))))</f>
        <v/>
      </c>
      <c r="L39" s="25" t="str">
        <f>IF(D39="Kg",E39/C39/1000,IF(D39="gr",E39/C39,IF(D39="Lt",E39/C39/1000,IF(D39="ml",E39/C39,IF(D39="cl",E39/C39/10,IF(D39="dl",E39/C39/100,IF(D39="U",E39/C39/55,"")))))))</f>
        <v/>
      </c>
      <c r="M39" s="26" t="str">
        <f>IF(D39="Kg","gr",IF(D39="gr","gr",IF(D39="Lt","ml",IF(D39="ml","ml",IF(D39="dl","ml",IF(D39="cl","ml",IF(D39="U","gr","")))))))</f>
        <v/>
      </c>
    </row>
    <row r="40" spans="1:13">
      <c r="A40" s="8"/>
      <c r="B40" s="4" t="s">
        <v>67</v>
      </c>
      <c r="C40" s="5">
        <v>180</v>
      </c>
      <c r="D40" s="6" t="s">
        <v>9</v>
      </c>
      <c r="E40" s="9">
        <v>14.724</v>
      </c>
      <c r="F40" s="19">
        <f>IF(D40="Kg",E40/C40,IF(D40="gr",E40/C40*1000,IF(D40="Lt",E40/C40,IF(D40="ml",E40/C40*1000,IF(D40="cl",E40/C40*100,IF(D40="dl",E40/C40*10,IF(D40="U",E40/C40,IF(D40="pièce",E40/C40,""))))))))</f>
        <v>8.1799999999999998E-2</v>
      </c>
      <c r="G40" s="17" t="str">
        <f>IF(D40="Kg","Kg",IF(D40="gr","Kg",IF(D40="Lt","Lt",IF(D40="ml","Lt",IF(D40="dl","Lt",IF(D40="cl","Lt",IF(D40="U","U",IF(D40="pièce","pièce",""))))))))</f>
        <v>U</v>
      </c>
      <c r="H40" s="30" t="str">
        <f>IF(D40="Lt",E40/C40/10,IF(D40="dl",E40/C40,IF(D40="cl",E40/C40*10,IF(D40="ml",E40/C40*100,""))))</f>
        <v/>
      </c>
      <c r="I40" s="17" t="str">
        <f>IF(D40="Lt","dl",IF(D40="dl","dl",IF(D40="cl","dl",IF(D40="ml","dl",""))))</f>
        <v/>
      </c>
      <c r="J40" s="30" t="str">
        <f>IF(D40="Lt",E40/C40/100,IF(D40="dl",E40/C40/10,IF(D40="cl",E40/C40,IF(D40="ml",E40/C40*10,""))))</f>
        <v/>
      </c>
      <c r="K40" s="17" t="str">
        <f>IF(D40="Lt","cl",IF(D40="dl","cl",IF(D40="cl","cl",IF(D40="ml","cl",""))))</f>
        <v/>
      </c>
      <c r="L40" s="25">
        <f>IF(D40="Kg",E40/C40/1000,IF(D40="gr",E40/C40,IF(D40="Lt",E40/C40/1000,IF(D40="ml",E40/C40,IF(D40="cl",E40/C40/10,IF(D40="dl",E40/C40/100,IF(D40="U",E40/C40/55,"")))))))</f>
        <v>1.4872727272727273E-3</v>
      </c>
      <c r="M40" s="26" t="str">
        <f>IF(D40="Kg","gr",IF(D40="gr","gr",IF(D40="Lt","ml",IF(D40="ml","ml",IF(D40="dl","ml",IF(D40="cl","ml",IF(D40="U","gr","")))))))</f>
        <v>gr</v>
      </c>
    </row>
    <row r="41" spans="1:13">
      <c r="A41" s="4"/>
      <c r="B41" s="4" t="s">
        <v>67</v>
      </c>
      <c r="C41" s="5">
        <v>90</v>
      </c>
      <c r="D41" s="6" t="s">
        <v>9</v>
      </c>
      <c r="E41" s="9">
        <v>8.0839999999999996</v>
      </c>
      <c r="F41" s="19">
        <f>IF(D41="Kg",E41/C41,IF(D41="gr",E41/C41*1000,IF(D41="Lt",E41/C41,IF(D41="ml",E41/C41*1000,IF(D41="cl",E41/C41*100,IF(D41="dl",E41/C41*10,IF(D41="U",E41/C41,IF(D41="pièce",E41/C41,""))))))))</f>
        <v>8.982222222222222E-2</v>
      </c>
      <c r="G41" s="17" t="str">
        <f>IF(D41="Kg","Kg",IF(D41="gr","Kg",IF(D41="Lt","Lt",IF(D41="ml","Lt",IF(D41="dl","Lt",IF(D41="cl","Lt",IF(D41="U","U",IF(D41="pièce","pièce",""))))))))</f>
        <v>U</v>
      </c>
      <c r="H41" s="30" t="str">
        <f>IF(D41="Lt",E41/C41/10,IF(D41="dl",E41/C41,IF(D41="cl",E41/C41*10,IF(D41="ml",E41/C41*100,""))))</f>
        <v/>
      </c>
      <c r="I41" s="17" t="str">
        <f>IF(D41="Lt","dl",IF(D41="dl","dl",IF(D41="cl","dl",IF(D41="ml","dl",""))))</f>
        <v/>
      </c>
      <c r="J41" s="30" t="str">
        <f>IF(D41="Lt",E41/C41/100,IF(D41="dl",E41/C41/10,IF(D41="cl",E41/C41,IF(D41="ml",E41/C41*10,""))))</f>
        <v/>
      </c>
      <c r="K41" s="17" t="str">
        <f>IF(D41="Lt","cl",IF(D41="dl","cl",IF(D41="cl","cl",IF(D41="ml","cl",""))))</f>
        <v/>
      </c>
      <c r="L41" s="25">
        <f>IF(D41="Kg",E41/C41/1000,IF(D41="gr",E41/C41,IF(D41="Lt",E41/C41/1000,IF(D41="ml",E41/C41,IF(D41="cl",E41/C41/10,IF(D41="dl",E41/C41/100,IF(D41="U",E41/C41/55,"")))))))</f>
        <v>1.6331313131313131E-3</v>
      </c>
      <c r="M41" s="26" t="str">
        <f>IF(D41="Kg","gr",IF(D41="gr","gr",IF(D41="Lt","ml",IF(D41="ml","ml",IF(D41="dl","ml",IF(D41="cl","ml",IF(D41="U","gr","")))))))</f>
        <v>gr</v>
      </c>
    </row>
    <row r="42" spans="1:13">
      <c r="A42" s="4" t="s">
        <v>59</v>
      </c>
      <c r="B42" s="4" t="s">
        <v>61</v>
      </c>
      <c r="C42" s="5">
        <v>800</v>
      </c>
      <c r="D42" s="6" t="s">
        <v>11</v>
      </c>
      <c r="E42" s="9">
        <v>1.1779999999999999</v>
      </c>
      <c r="F42" s="19">
        <f>IF(D42="Kg",E42/C42,IF(D42="gr",E42/C42*1000,IF(D42="Lt",E42/C42,IF(D42="ml",E42/C42*1000,IF(D42="cl",E42/C42*100,IF(D42="dl",E42/C42*10,IF(D42="U",E42/C42,IF(D42="pièce",E42/C42,""))))))))</f>
        <v>1.4724999999999999</v>
      </c>
      <c r="G42" s="17" t="str">
        <f>IF(D42="Kg","Kg",IF(D42="gr","Kg",IF(D42="Lt","Lt",IF(D42="ml","Lt",IF(D42="dl","Lt",IF(D42="cl","Lt",IF(D42="U","U",IF(D42="pièce","pièce",""))))))))</f>
        <v>Kg</v>
      </c>
      <c r="H42" s="30" t="str">
        <f>IF(D42="Lt",E42/C42/10,IF(D42="dl",E42/C42,IF(D42="cl",E42/C42*10,IF(D42="ml",E42/C42*100,""))))</f>
        <v/>
      </c>
      <c r="I42" s="17" t="str">
        <f>IF(D42="Lt","dl",IF(D42="dl","dl",IF(D42="cl","dl",IF(D42="ml","dl",""))))</f>
        <v/>
      </c>
      <c r="J42" s="30" t="str">
        <f>IF(D42="Lt",E42/C42/100,IF(D42="dl",E42/C42/10,IF(D42="cl",E42/C42,IF(D42="ml",E42/C42*10,""))))</f>
        <v/>
      </c>
      <c r="K42" s="17" t="str">
        <f>IF(D42="Lt","cl",IF(D42="dl","cl",IF(D42="cl","cl",IF(D42="ml","cl",""))))</f>
        <v/>
      </c>
      <c r="L42" s="25">
        <f>IF(D42="Kg",E42/C42/1000,IF(D42="gr",E42/C42,IF(D42="Lt",E42/C42/1000,IF(D42="ml",E42/C42,IF(D42="cl",E42/C42/10,IF(D42="dl",E42/C42/100,IF(D42="U",E42/C42/55,"")))))))</f>
        <v>1.4724999999999999E-3</v>
      </c>
      <c r="M42" s="26" t="str">
        <f>IF(D42="Kg","gr",IF(D42="gr","gr",IF(D42="Lt","ml",IF(D42="ml","ml",IF(D42="dl","ml",IF(D42="cl","ml",IF(D42="U","gr","")))))))</f>
        <v>gr</v>
      </c>
    </row>
    <row r="43" spans="1:13">
      <c r="A43" s="4" t="s">
        <v>59</v>
      </c>
      <c r="B43" s="4" t="s">
        <v>62</v>
      </c>
      <c r="C43" s="5">
        <v>3.8</v>
      </c>
      <c r="D43" s="6" t="s">
        <v>8</v>
      </c>
      <c r="E43" s="9">
        <v>4.2489999999999997</v>
      </c>
      <c r="F43" s="19">
        <f>IF(D43="Kg",E43/C43,IF(D43="gr",E43/C43*1000,IF(D43="Lt",E43/C43,IF(D43="ml",E43/C43*1000,IF(D43="cl",E43/C43*100,IF(D43="dl",E43/C43*10,IF(D43="U",E43/C43,IF(D43="pièce",E43/C43,""))))))))</f>
        <v>1.118157894736842</v>
      </c>
      <c r="G43" s="17" t="str">
        <f>IF(D43="Kg","Kg",IF(D43="gr","Kg",IF(D43="Lt","Lt",IF(D43="ml","Lt",IF(D43="dl","Lt",IF(D43="cl","Lt",IF(D43="U","U",IF(D43="pièce","pièce",""))))))))</f>
        <v>Kg</v>
      </c>
      <c r="H43" s="30" t="str">
        <f>IF(D43="Lt",E43/C43/10,IF(D43="dl",E43/C43,IF(D43="cl",E43/C43*10,IF(D43="ml",E43/C43*100,""))))</f>
        <v/>
      </c>
      <c r="I43" s="17" t="str">
        <f>IF(D43="Lt","dl",IF(D43="dl","dl",IF(D43="cl","dl",IF(D43="ml","dl",""))))</f>
        <v/>
      </c>
      <c r="J43" s="30" t="str">
        <f>IF(D43="Lt",E43/C43/100,IF(D43="dl",E43/C43/10,IF(D43="cl",E43/C43,IF(D43="ml",E43/C43*10,""))))</f>
        <v/>
      </c>
      <c r="K43" s="17" t="str">
        <f>IF(D43="Lt","cl",IF(D43="dl","cl",IF(D43="cl","cl",IF(D43="ml","cl",""))))</f>
        <v/>
      </c>
      <c r="L43" s="25">
        <f>IF(D43="Kg",E43/C43/1000,IF(D43="gr",E43/C43,IF(D43="Lt",E43/C43/1000,IF(D43="ml",E43/C43,IF(D43="cl",E43/C43/10,IF(D43="dl",E43/C43/100,IF(D43="U",E43/C43/55,"")))))))</f>
        <v>1.118157894736842E-3</v>
      </c>
      <c r="M43" s="26" t="str">
        <f>IF(D43="Kg","gr",IF(D43="gr","gr",IF(D43="Lt","ml",IF(D43="ml","ml",IF(D43="dl","ml",IF(D43="cl","ml",IF(D43="U","gr","")))))))</f>
        <v>gr</v>
      </c>
    </row>
    <row r="44" spans="1:13">
      <c r="A44" s="4" t="s">
        <v>41</v>
      </c>
      <c r="B44" s="4" t="s">
        <v>78</v>
      </c>
      <c r="C44" s="5"/>
      <c r="D44" s="6"/>
      <c r="E44" s="9"/>
      <c r="F44" s="19" t="str">
        <f>IF(D44="Kg",E44/C44,IF(D44="gr",E44/C44*1000,IF(D44="Lt",E44/C44,IF(D44="ml",E44/C44*1000,IF(D44="cl",E44/C44*100,IF(D44="dl",E44/C44*10,IF(D44="U",E44/C44,IF(D44="pièce",E44/C44,""))))))))</f>
        <v/>
      </c>
      <c r="G44" s="17" t="str">
        <f>IF(D44="Kg","Kg",IF(D44="gr","Kg",IF(D44="Lt","Lt",IF(D44="ml","Lt",IF(D44="dl","Lt",IF(D44="cl","Lt",IF(D44="U","U",IF(D44="pièce","pièce",""))))))))</f>
        <v/>
      </c>
      <c r="H44" s="30" t="str">
        <f>IF(D44="Lt",E44/C44/10,IF(D44="dl",E44/C44,IF(D44="cl",E44/C44*10,IF(D44="ml",E44/C44*100,""))))</f>
        <v/>
      </c>
      <c r="I44" s="17" t="str">
        <f>IF(D44="Lt","dl",IF(D44="dl","dl",IF(D44="cl","dl",IF(D44="ml","dl",""))))</f>
        <v/>
      </c>
      <c r="J44" s="30" t="str">
        <f>IF(D44="Lt",E44/C44/100,IF(D44="dl",E44/C44/10,IF(D44="cl",E44/C44,IF(D44="ml",E44/C44*10,""))))</f>
        <v/>
      </c>
      <c r="K44" s="17" t="str">
        <f>IF(D44="Lt","cl",IF(D44="dl","cl",IF(D44="cl","cl",IF(D44="ml","cl",""))))</f>
        <v/>
      </c>
      <c r="L44" s="25" t="str">
        <f>IF(D44="Kg",E44/C44/1000,IF(D44="gr",E44/C44,IF(D44="Lt",E44/C44/1000,IF(D44="ml",E44/C44,IF(D44="cl",E44/C44/10,IF(D44="dl",E44/C44/100,IF(D44="U",E44/C44/55,"")))))))</f>
        <v/>
      </c>
      <c r="M44" s="26" t="str">
        <f>IF(D44="Kg","gr",IF(D44="gr","gr",IF(D44="Lt","ml",IF(D44="ml","ml",IF(D44="dl","ml",IF(D44="cl","ml",IF(D44="U","gr","")))))))</f>
        <v/>
      </c>
    </row>
    <row r="45" spans="1:13">
      <c r="A45" s="4" t="s">
        <v>40</v>
      </c>
      <c r="B45" s="4" t="s">
        <v>65</v>
      </c>
      <c r="C45" s="5">
        <v>1</v>
      </c>
      <c r="D45" s="6" t="s">
        <v>8</v>
      </c>
      <c r="E45" s="9">
        <v>5.2</v>
      </c>
      <c r="F45" s="19">
        <f>IF(D45="Kg",E45/C45,IF(D45="gr",E45/C45*1000,IF(D45="Lt",E45/C45,IF(D45="ml",E45/C45*1000,IF(D45="cl",E45/C45*100,IF(D45="dl",E45/C45*10,IF(D45="U",E45/C45,IF(D45="pièce",E45/C45,""))))))))</f>
        <v>5.2</v>
      </c>
      <c r="G45" s="17" t="str">
        <f>IF(D45="Kg","Kg",IF(D45="gr","Kg",IF(D45="Lt","Lt",IF(D45="ml","Lt",IF(D45="dl","Lt",IF(D45="cl","Lt",IF(D45="U","U",IF(D45="pièce","pièce",""))))))))</f>
        <v>Kg</v>
      </c>
      <c r="H45" s="30" t="str">
        <f>IF(D45="Lt",E45/C45/10,IF(D45="dl",E45/C45,IF(D45="cl",E45/C45*10,IF(D45="ml",E45/C45*100,""))))</f>
        <v/>
      </c>
      <c r="I45" s="17" t="str">
        <f>IF(D45="Lt","dl",IF(D45="dl","dl",IF(D45="cl","dl",IF(D45="ml","dl",""))))</f>
        <v/>
      </c>
      <c r="J45" s="30" t="str">
        <f>IF(D45="Lt",E45/C45/100,IF(D45="dl",E45/C45/10,IF(D45="cl",E45/C45,IF(D45="ml",E45/C45*10,""))))</f>
        <v/>
      </c>
      <c r="K45" s="17" t="str">
        <f>IF(D45="Lt","cl",IF(D45="dl","cl",IF(D45="cl","cl",IF(D45="ml","cl",""))))</f>
        <v/>
      </c>
      <c r="L45" s="25">
        <f>IF(D45="Kg",E45/C45/1000,IF(D45="gr",E45/C45,IF(D45="Lt",E45/C45/1000,IF(D45="ml",E45/C45,IF(D45="cl",E45/C45/10,IF(D45="dl",E45/C45/100,IF(D45="U",E45/C45/55,"")))))))</f>
        <v>5.1999999999999998E-3</v>
      </c>
      <c r="M45" s="26" t="str">
        <f>IF(D45="Kg","gr",IF(D45="gr","gr",IF(D45="Lt","ml",IF(D45="ml","ml",IF(D45="dl","ml",IF(D45="cl","ml",IF(D45="U","gr","")))))))</f>
        <v>gr</v>
      </c>
    </row>
    <row r="46" spans="1:13">
      <c r="A46" s="8" t="s">
        <v>34</v>
      </c>
      <c r="B46" s="4" t="s">
        <v>26</v>
      </c>
      <c r="C46" s="5">
        <v>5</v>
      </c>
      <c r="D46" s="6" t="s">
        <v>8</v>
      </c>
      <c r="E46" s="9">
        <v>5.9669999999999996</v>
      </c>
      <c r="F46" s="19">
        <f>IF(D46="Kg",E46/C46,IF(D46="gr",E46/C46*1000,IF(D46="Lt",E46/C46,IF(D46="ml",E46/C46*1000,IF(D46="cl",E46/C46*100,IF(D46="dl",E46/C46*10,IF(D46="U",E46/C46,IF(D46="pièce",E46/C46,""))))))))</f>
        <v>1.1934</v>
      </c>
      <c r="G46" s="17" t="str">
        <f>IF(D46="Kg","Kg",IF(D46="gr","Kg",IF(D46="Lt","Lt",IF(D46="ml","Lt",IF(D46="dl","Lt",IF(D46="cl","Lt",IF(D46="U","U",IF(D46="pièce","pièce",""))))))))</f>
        <v>Kg</v>
      </c>
      <c r="H46" s="30" t="str">
        <f>IF(D46="Lt",E46/C46/10,IF(D46="dl",E46/C46,IF(D46="cl",E46/C46*10,IF(D46="ml",E46/C46*100,""))))</f>
        <v/>
      </c>
      <c r="I46" s="17" t="str">
        <f>IF(D46="Lt","dl",IF(D46="dl","dl",IF(D46="cl","dl",IF(D46="ml","dl",""))))</f>
        <v/>
      </c>
      <c r="J46" s="30" t="str">
        <f>IF(D46="Lt",E46/C46/100,IF(D46="dl",E46/C46/10,IF(D46="cl",E46/C46,IF(D46="ml",E46/C46*10,""))))</f>
        <v/>
      </c>
      <c r="K46" s="17" t="str">
        <f>IF(D46="Lt","cl",IF(D46="dl","cl",IF(D46="cl","cl",IF(D46="ml","cl",""))))</f>
        <v/>
      </c>
      <c r="L46" s="25">
        <f>IF(D46="Kg",E46/C46/1000,IF(D46="gr",E46/C46,IF(D46="Lt",E46/C46/1000,IF(D46="ml",E46/C46,IF(D46="cl",E46/C46/10,IF(D46="dl",E46/C46/100,IF(D46="U",E46/C46/55,"")))))))</f>
        <v>1.1934000000000001E-3</v>
      </c>
      <c r="M46" s="26" t="str">
        <f>IF(D46="Kg","gr",IF(D46="gr","gr",IF(D46="Lt","ml",IF(D46="ml","ml",IF(D46="dl","ml",IF(D46="cl","ml",IF(D46="U","gr","")))))))</f>
        <v>gr</v>
      </c>
    </row>
    <row r="47" spans="1:13">
      <c r="A47" s="4" t="s">
        <v>31</v>
      </c>
      <c r="B47" s="4" t="s">
        <v>30</v>
      </c>
      <c r="C47" s="5">
        <v>1</v>
      </c>
      <c r="D47" s="6" t="s">
        <v>8</v>
      </c>
      <c r="E47" s="9"/>
      <c r="F47" s="19">
        <f>IF(D47="Kg",E47/C47,IF(D47="gr",E47/C47*1000,IF(D47="Lt",E47/C47,IF(D47="ml",E47/C47*1000,IF(D47="cl",E47/C47*100,IF(D47="dl",E47/C47*10,IF(D47="U",E47/C47,IF(D47="pièce",E47/C47,""))))))))</f>
        <v>0</v>
      </c>
      <c r="G47" s="17" t="str">
        <f>IF(D47="Kg","Kg",IF(D47="gr","Kg",IF(D47="Lt","Lt",IF(D47="ml","Lt",IF(D47="dl","Lt",IF(D47="cl","Lt",IF(D47="U","U",IF(D47="pièce","pièce",""))))))))</f>
        <v>Kg</v>
      </c>
      <c r="H47" s="30" t="str">
        <f>IF(D47="Lt",E47/C47/10,IF(D47="dl",E47/C47,IF(D47="cl",E47/C47*10,IF(D47="ml",E47/C47*100,""))))</f>
        <v/>
      </c>
      <c r="I47" s="17" t="str">
        <f>IF(D47="Lt","dl",IF(D47="dl","dl",IF(D47="cl","dl",IF(D47="ml","dl",""))))</f>
        <v/>
      </c>
      <c r="J47" s="30" t="str">
        <f>IF(D47="Lt",E47/C47/100,IF(D47="dl",E47/C47/10,IF(D47="cl",E47/C47,IF(D47="ml",E47/C47*10,""))))</f>
        <v/>
      </c>
      <c r="K47" s="17" t="str">
        <f>IF(D47="Lt","cl",IF(D47="dl","cl",IF(D47="cl","cl",IF(D47="ml","cl",""))))</f>
        <v/>
      </c>
      <c r="L47" s="25">
        <f>IF(D47="Kg",E47/C47/1000,IF(D47="gr",E47/C47,IF(D47="Lt",E47/C47/1000,IF(D47="ml",E47/C47,IF(D47="cl",E47/C47/10,IF(D47="dl",E47/C47/100,IF(D47="U",E47/C47/55,"")))))))</f>
        <v>0</v>
      </c>
      <c r="M47" s="26" t="str">
        <f>IF(D47="Kg","gr",IF(D47="gr","gr",IF(D47="Lt","ml",IF(D47="ml","ml",IF(D47="dl","ml",IF(D47="cl","ml",IF(D47="U","gr","")))))))</f>
        <v>gr</v>
      </c>
    </row>
    <row r="48" spans="1:13">
      <c r="A48" s="4" t="s">
        <v>31</v>
      </c>
      <c r="B48" s="4" t="s">
        <v>29</v>
      </c>
      <c r="C48" s="5">
        <v>1</v>
      </c>
      <c r="D48" s="6" t="s">
        <v>8</v>
      </c>
      <c r="E48" s="9"/>
      <c r="F48" s="19">
        <f>IF(D48="Kg",E48/C48,IF(D48="gr",E48/C48*1000,IF(D48="Lt",E48/C48,IF(D48="ml",E48/C48*1000,IF(D48="cl",E48/C48*100,IF(D48="dl",E48/C48*10,IF(D48="U",E48/C48,IF(D48="pièce",E48/C48,""))))))))</f>
        <v>0</v>
      </c>
      <c r="G48" s="17" t="str">
        <f>IF(D48="Kg","Kg",IF(D48="gr","Kg",IF(D48="Lt","Lt",IF(D48="ml","Lt",IF(D48="dl","Lt",IF(D48="cl","Lt",IF(D48="U","U",IF(D48="pièce","pièce",""))))))))</f>
        <v>Kg</v>
      </c>
      <c r="H48" s="30" t="str">
        <f>IF(D48="Lt",E48/C48/10,IF(D48="dl",E48/C48,IF(D48="cl",E48/C48*10,IF(D48="ml",E48/C48*100,""))))</f>
        <v/>
      </c>
      <c r="I48" s="17" t="str">
        <f>IF(D48="Lt","dl",IF(D48="dl","dl",IF(D48="cl","dl",IF(D48="ml","dl",""))))</f>
        <v/>
      </c>
      <c r="J48" s="30" t="str">
        <f>IF(D48="Lt",E48/C48/100,IF(D48="dl",E48/C48/10,IF(D48="cl",E48/C48,IF(D48="ml",E48/C48*10,""))))</f>
        <v/>
      </c>
      <c r="K48" s="17" t="str">
        <f>IF(D48="Lt","cl",IF(D48="dl","cl",IF(D48="cl","cl",IF(D48="ml","cl",""))))</f>
        <v/>
      </c>
      <c r="L48" s="25">
        <f>IF(D48="Kg",E48/C48/1000,IF(D48="gr",E48/C48,IF(D48="Lt",E48/C48/1000,IF(D48="ml",E48/C48,IF(D48="cl",E48/C48/10,IF(D48="dl",E48/C48/100,IF(D48="U",E48/C48/55,"")))))))</f>
        <v>0</v>
      </c>
      <c r="M48" s="26" t="str">
        <f>IF(D48="Kg","gr",IF(D48="gr","gr",IF(D48="Lt","ml",IF(D48="ml","ml",IF(D48="dl","ml",IF(D48="cl","ml",IF(D48="U","gr","")))))))</f>
        <v>gr</v>
      </c>
    </row>
    <row r="49" spans="1:13">
      <c r="A49" s="4" t="s">
        <v>31</v>
      </c>
      <c r="B49" s="4" t="s">
        <v>28</v>
      </c>
      <c r="C49" s="5">
        <v>1</v>
      </c>
      <c r="D49" s="6" t="s">
        <v>8</v>
      </c>
      <c r="E49" s="9">
        <v>2.7149999999999999</v>
      </c>
      <c r="F49" s="19">
        <f>IF(D49="Kg",E49/C49,IF(D49="gr",E49/C49*1000,IF(D49="Lt",E49/C49,IF(D49="ml",E49/C49*1000,IF(D49="cl",E49/C49*100,IF(D49="dl",E49/C49*10,IF(D49="U",E49/C49,IF(D49="pièce",E49/C49,""))))))))</f>
        <v>2.7149999999999999</v>
      </c>
      <c r="G49" s="17" t="str">
        <f>IF(D49="Kg","Kg",IF(D49="gr","Kg",IF(D49="Lt","Lt",IF(D49="ml","Lt",IF(D49="dl","Lt",IF(D49="cl","Lt",IF(D49="U","U",IF(D49="pièce","pièce",""))))))))</f>
        <v>Kg</v>
      </c>
      <c r="H49" s="30" t="str">
        <f>IF(D49="Lt",E49/C49/10,IF(D49="dl",E49/C49,IF(D49="cl",E49/C49*10,IF(D49="ml",E49/C49*100,""))))</f>
        <v/>
      </c>
      <c r="I49" s="17" t="str">
        <f>IF(D49="Lt","dl",IF(D49="dl","dl",IF(D49="cl","dl",IF(D49="ml","dl",""))))</f>
        <v/>
      </c>
      <c r="J49" s="30" t="str">
        <f>IF(D49="Lt",E49/C49/100,IF(D49="dl",E49/C49/10,IF(D49="cl",E49/C49,IF(D49="ml",E49/C49*10,""))))</f>
        <v/>
      </c>
      <c r="K49" s="17" t="str">
        <f>IF(D49="Lt","cl",IF(D49="dl","cl",IF(D49="cl","cl",IF(D49="ml","cl",""))))</f>
        <v/>
      </c>
      <c r="L49" s="25">
        <f>IF(D49="Kg",E49/C49/1000,IF(D49="gr",E49/C49,IF(D49="Lt",E49/C49/1000,IF(D49="ml",E49/C49,IF(D49="cl",E49/C49/10,IF(D49="dl",E49/C49/100,IF(D49="U",E49/C49/55,"")))))))</f>
        <v>2.715E-3</v>
      </c>
      <c r="M49" s="26" t="str">
        <f>IF(D49="Kg","gr",IF(D49="gr","gr",IF(D49="Lt","ml",IF(D49="ml","ml",IF(D49="dl","ml",IF(D49="cl","ml",IF(D49="U","gr","")))))))</f>
        <v>gr</v>
      </c>
    </row>
    <row r="50" spans="1:13">
      <c r="A50" s="8" t="s">
        <v>31</v>
      </c>
      <c r="B50" s="4" t="s">
        <v>27</v>
      </c>
      <c r="C50" s="5">
        <v>1</v>
      </c>
      <c r="D50" s="6" t="s">
        <v>8</v>
      </c>
      <c r="E50" s="9">
        <v>1.1220000000000001</v>
      </c>
      <c r="F50" s="19">
        <f>IF(D50="Kg",E50/C50,IF(D50="gr",E50/C50*1000,IF(D50="Lt",E50/C50,IF(D50="ml",E50/C50*1000,IF(D50="cl",E50/C50*100,IF(D50="dl",E50/C50*10,IF(D50="U",E50/C50,IF(D50="pièce",E50/C50,""))))))))</f>
        <v>1.1220000000000001</v>
      </c>
      <c r="G50" s="17" t="str">
        <f>IF(D50="Kg","Kg",IF(D50="gr","Kg",IF(D50="Lt","Lt",IF(D50="ml","Lt",IF(D50="dl","Lt",IF(D50="cl","Lt",IF(D50="U","U",IF(D50="pièce","pièce",""))))))))</f>
        <v>Kg</v>
      </c>
      <c r="H50" s="30" t="str">
        <f>IF(D50="Lt",E50/C50/10,IF(D50="dl",E50/C50,IF(D50="cl",E50/C50*10,IF(D50="ml",E50/C50*100,""))))</f>
        <v/>
      </c>
      <c r="I50" s="17" t="str">
        <f>IF(D50="Lt","dl",IF(D50="dl","dl",IF(D50="cl","dl",IF(D50="ml","dl",""))))</f>
        <v/>
      </c>
      <c r="J50" s="30" t="str">
        <f>IF(D50="Lt",E50/C50/100,IF(D50="dl",E50/C50/10,IF(D50="cl",E50/C50,IF(D50="ml",E50/C50*10,""))))</f>
        <v/>
      </c>
      <c r="K50" s="17" t="str">
        <f>IF(D50="Lt","cl",IF(D50="dl","cl",IF(D50="cl","cl",IF(D50="ml","cl",""))))</f>
        <v/>
      </c>
      <c r="L50" s="25">
        <f>IF(D50="Kg",E50/C50/1000,IF(D50="gr",E50/C50,IF(D50="Lt",E50/C50/1000,IF(D50="ml",E50/C50,IF(D50="cl",E50/C50/10,IF(D50="dl",E50/C50/100,IF(D50="U",E50/C50/55,"")))))))</f>
        <v>1.1220000000000002E-3</v>
      </c>
      <c r="M50" s="26" t="str">
        <f>IF(D50="Kg","gr",IF(D50="gr","gr",IF(D50="Lt","ml",IF(D50="ml","ml",IF(D50="dl","ml",IF(D50="cl","ml",IF(D50="U","gr","")))))))</f>
        <v>gr</v>
      </c>
    </row>
    <row r="51" spans="1:13">
      <c r="A51" s="4"/>
      <c r="B51" s="4"/>
      <c r="C51" s="5"/>
      <c r="D51" s="6"/>
      <c r="E51" s="9"/>
      <c r="F51" s="19" t="str">
        <f>IF(D51="Kg",E51/C51,IF(D51="gr",E51/C51*1000,IF(D51="Lt",E51/C51,IF(D51="ml",E51/C51*1000,IF(D51="cl",E51/C51*100,IF(D51="dl",E51/C51*10,IF(D51="U",E51/C51,IF(D51="pièce",E51/C51,""))))))))</f>
        <v/>
      </c>
      <c r="G51" s="17" t="str">
        <f>IF(D51="Kg","Kg",IF(D51="gr","Kg",IF(D51="Lt","Lt",IF(D51="ml","Lt",IF(D51="dl","Lt",IF(D51="cl","Lt",IF(D51="U","U",IF(D51="pièce","pièce",""))))))))</f>
        <v/>
      </c>
      <c r="H51" s="30" t="str">
        <f>IF(D51="Lt",E51/C51/10,IF(D51="dl",E51/C51,IF(D51="cl",E51/C51*10,IF(D51="ml",E51/C51*100,""))))</f>
        <v/>
      </c>
      <c r="I51" s="17" t="str">
        <f>IF(D51="Lt","dl",IF(D51="dl","dl",IF(D51="cl","dl",IF(D51="ml","dl",""))))</f>
        <v/>
      </c>
      <c r="J51" s="30" t="str">
        <f>IF(D51="Lt",E51/C51/100,IF(D51="dl",E51/C51/10,IF(D51="cl",E51/C51,IF(D51="ml",E51/C51*10,""))))</f>
        <v/>
      </c>
      <c r="K51" s="17" t="str">
        <f>IF(D51="Lt","cl",IF(D51="dl","cl",IF(D51="cl","cl",IF(D51="ml","cl",""))))</f>
        <v/>
      </c>
      <c r="L51" s="25" t="str">
        <f>IF(D51="Kg",E51/C51/1000,IF(D51="gr",E51/C51,IF(D51="Lt",E51/C51/1000,IF(D51="ml",E51/C51,IF(D51="cl",E51/C51/10,IF(D51="dl",E51/C51/100,IF(D51="U",E51/C51/55,"")))))))</f>
        <v/>
      </c>
      <c r="M51" s="26" t="str">
        <f>IF(D51="Kg","gr",IF(D51="gr","gr",IF(D51="Lt","ml",IF(D51="ml","ml",IF(D51="dl","ml",IF(D51="cl","ml",IF(D51="U","gr","")))))))</f>
        <v/>
      </c>
    </row>
    <row r="52" spans="1:13">
      <c r="A52" s="4"/>
      <c r="B52" s="4"/>
      <c r="C52" s="5"/>
      <c r="D52" s="6"/>
      <c r="E52" s="9"/>
      <c r="F52" s="19" t="str">
        <f>IF(D52="Kg",E52/C52,IF(D52="gr",E52/C52*1000,IF(D52="Lt",E52/C52,IF(D52="ml",E52/C52*1000,IF(D52="cl",E52/C52*100,IF(D52="dl",E52/C52*10,IF(D52="U",E52/C52,IF(D52="pièce",E52/C52,""))))))))</f>
        <v/>
      </c>
      <c r="G52" s="17" t="str">
        <f>IF(D52="Kg","Kg",IF(D52="gr","Kg",IF(D52="Lt","Lt",IF(D52="ml","Lt",IF(D52="dl","Lt",IF(D52="cl","Lt",IF(D52="U","U",IF(D52="pièce","pièce",""))))))))</f>
        <v/>
      </c>
      <c r="H52" s="30" t="str">
        <f>IF(D52="Lt",E52/C52/10,IF(D52="dl",E52/C52,IF(D52="cl",E52/C52*10,IF(D52="ml",E52/C52*100,""))))</f>
        <v/>
      </c>
      <c r="I52" s="17" t="str">
        <f>IF(D52="Lt","dl",IF(D52="dl","dl",IF(D52="cl","dl",IF(D52="ml","dl",""))))</f>
        <v/>
      </c>
      <c r="J52" s="30" t="str">
        <f>IF(D52="Lt",E52/C52/100,IF(D52="dl",E52/C52/10,IF(D52="cl",E52/C52,IF(D52="ml",E52/C52*10,""))))</f>
        <v/>
      </c>
      <c r="K52" s="17" t="str">
        <f>IF(D52="Lt","cl",IF(D52="dl","cl",IF(D52="cl","cl",IF(D52="ml","cl",""))))</f>
        <v/>
      </c>
      <c r="L52" s="25" t="str">
        <f>IF(D52="Kg",E52/C52/1000,IF(D52="gr",E52/C52,IF(D52="Lt",E52/C52/1000,IF(D52="ml",E52/C52,IF(D52="cl",E52/C52/10,IF(D52="dl",E52/C52/100,IF(D52="U",E52/C52/55,"")))))))</f>
        <v/>
      </c>
      <c r="M52" s="26" t="str">
        <f>IF(D52="Kg","gr",IF(D52="gr","gr",IF(D52="Lt","ml",IF(D52="ml","ml",IF(D52="dl","ml",IF(D52="cl","ml",IF(D52="U","gr","")))))))</f>
        <v/>
      </c>
    </row>
    <row r="53" spans="1:13">
      <c r="A53" s="4"/>
      <c r="B53" s="4"/>
      <c r="C53" s="5"/>
      <c r="D53" s="6"/>
      <c r="E53" s="9"/>
      <c r="F53" s="19" t="str">
        <f>IF(D53="Kg",E53/C53,IF(D53="gr",E53/C53*1000,IF(D53="Lt",E53/C53,IF(D53="ml",E53/C53*1000,IF(D53="cl",E53/C53*100,IF(D53="dl",E53/C53*10,IF(D53="U",E53/C53,IF(D53="pièce",E53/C53,""))))))))</f>
        <v/>
      </c>
      <c r="G53" s="17" t="str">
        <f>IF(D53="Kg","Kg",IF(D53="gr","Kg",IF(D53="Lt","Lt",IF(D53="ml","Lt",IF(D53="dl","Lt",IF(D53="cl","Lt",IF(D53="U","U",IF(D53="pièce","pièce",""))))))))</f>
        <v/>
      </c>
      <c r="H53" s="30" t="str">
        <f>IF(D53="Lt",E53/C53/10,IF(D53="dl",E53/C53,IF(D53="cl",E53/C53*10,IF(D53="ml",E53/C53*100,""))))</f>
        <v/>
      </c>
      <c r="I53" s="17" t="str">
        <f>IF(D53="Lt","dl",IF(D53="dl","dl",IF(D53="cl","dl",IF(D53="ml","dl",""))))</f>
        <v/>
      </c>
      <c r="J53" s="30" t="str">
        <f>IF(D53="Lt",E53/C53/100,IF(D53="dl",E53/C53/10,IF(D53="cl",E53/C53,IF(D53="ml",E53/C53*10,""))))</f>
        <v/>
      </c>
      <c r="K53" s="17" t="str">
        <f>IF(D53="Lt","cl",IF(D53="dl","cl",IF(D53="cl","cl",IF(D53="ml","cl",""))))</f>
        <v/>
      </c>
      <c r="L53" s="25" t="str">
        <f>IF(D53="Kg",E53/C53/1000,IF(D53="gr",E53/C53,IF(D53="Lt",E53/C53/1000,IF(D53="ml",E53/C53,IF(D53="cl",E53/C53/10,IF(D53="dl",E53/C53/100,IF(D53="U",E53/C53/55,"")))))))</f>
        <v/>
      </c>
      <c r="M53" s="26" t="str">
        <f>IF(D53="Kg","gr",IF(D53="gr","gr",IF(D53="Lt","ml",IF(D53="ml","ml",IF(D53="dl","ml",IF(D53="cl","ml",IF(D53="U","gr","")))))))</f>
        <v/>
      </c>
    </row>
    <row r="54" spans="1:13">
      <c r="A54" s="4"/>
      <c r="B54" s="4"/>
      <c r="C54" s="5"/>
      <c r="D54" s="6"/>
      <c r="E54" s="9"/>
      <c r="F54" s="19" t="str">
        <f>IF(D54="Kg",E54/C54,IF(D54="gr",E54/C54*1000,IF(D54="Lt",E54/C54,IF(D54="ml",E54/C54*1000,IF(D54="cl",E54/C54*100,IF(D54="dl",E54/C54*10,IF(D54="U",E54/C54,IF(D54="pièce",E54/C54,""))))))))</f>
        <v/>
      </c>
      <c r="G54" s="17" t="str">
        <f>IF(D54="Kg","Kg",IF(D54="gr","Kg",IF(D54="Lt","Lt",IF(D54="ml","Lt",IF(D54="dl","Lt",IF(D54="cl","Lt",IF(D54="U","U",IF(D54="pièce","pièce",""))))))))</f>
        <v/>
      </c>
      <c r="H54" s="30" t="str">
        <f>IF(D54="Lt",E54/C54/10,IF(D54="dl",E54/C54,IF(D54="cl",E54/C54*10,IF(D54="ml",E54/C54*100,""))))</f>
        <v/>
      </c>
      <c r="I54" s="17" t="str">
        <f>IF(D54="Lt","dl",IF(D54="dl","dl",IF(D54="cl","dl",IF(D54="ml","dl",""))))</f>
        <v/>
      </c>
      <c r="J54" s="30" t="str">
        <f>IF(D54="Lt",E54/C54/100,IF(D54="dl",E54/C54/10,IF(D54="cl",E54/C54,IF(D54="ml",E54/C54*10,""))))</f>
        <v/>
      </c>
      <c r="K54" s="17" t="str">
        <f>IF(D54="Lt","cl",IF(D54="dl","cl",IF(D54="cl","cl",IF(D54="ml","cl",""))))</f>
        <v/>
      </c>
      <c r="L54" s="25" t="str">
        <f>IF(D54="Kg",E54/C54/1000,IF(D54="gr",E54/C54,IF(D54="Lt",E54/C54/1000,IF(D54="ml",E54/C54,IF(D54="cl",E54/C54/10,IF(D54="dl",E54/C54/100,IF(D54="U",E54/C54/55,"")))))))</f>
        <v/>
      </c>
      <c r="M54" s="26" t="str">
        <f>IF(D54="Kg","gr",IF(D54="gr","gr",IF(D54="Lt","ml",IF(D54="ml","ml",IF(D54="dl","ml",IF(D54="cl","ml",IF(D54="U","gr","")))))))</f>
        <v/>
      </c>
    </row>
    <row r="55" spans="1:13">
      <c r="A55" s="8"/>
      <c r="B55" s="8"/>
      <c r="C55" s="20"/>
      <c r="D55" s="21"/>
      <c r="E55" s="22"/>
      <c r="F55" s="19" t="str">
        <f>IF(D55="Kg",E55/C55,IF(D55="gr",E55/C55*1000,IF(D55="Lt",E55/C55,IF(D55="ml",E55/C55*1000,IF(D55="cl",E55/C55*100,IF(D55="dl",E55/C55*10,IF(D55="U",E55/C55,IF(D55="pièce",E55/C55,""))))))))</f>
        <v/>
      </c>
      <c r="G55" s="24" t="str">
        <f>IF(D55="Kg","Kg",IF(D55="gr","Kg",IF(D55="Lt","Lt",IF(D55="ml","Lt",IF(D55="dl","Lt",IF(D55="cl","Lt",IF(D55="U","U",IF(D55="pièce","pièce",""))))))))</f>
        <v/>
      </c>
      <c r="H55" s="30" t="str">
        <f>IF(D55="Lt",E55/C55/10,IF(D55="dl",E55/C55,IF(D55="cl",E55/C55*10,IF(D55="ml",E55/C55*100,""))))</f>
        <v/>
      </c>
      <c r="I55" s="24" t="str">
        <f>IF(D55="Lt","dl",IF(D55="dl","dl",IF(D55="cl","dl",IF(D55="ml","dl",""))))</f>
        <v/>
      </c>
      <c r="J55" s="30" t="str">
        <f>IF(D55="Lt",E55/C55/100,IF(D55="dl",E55/C55/10,IF(D55="cl",E55/C55,IF(D55="ml",E55/C55*10,""))))</f>
        <v/>
      </c>
      <c r="K55" s="27" t="str">
        <f>IF(D55="Lt","cl",IF(D55="dl","cl",IF(D55="cl","cl",IF(D55="ml","cl",""))))</f>
        <v/>
      </c>
      <c r="L55" s="28" t="str">
        <f>IF(D55="Kg",E55/C55/1000,IF(D55="gr",E55/C55,IF(D55="Lt",E55/C55/1000,IF(D55="ml",E55/C55,IF(D55="cl",E55/C55/10,IF(D55="dl",E55/C55/100,IF(D55="U",E55/C55/55,"")))))))</f>
        <v/>
      </c>
      <c r="M55" s="29" t="str">
        <f>IF(D55="Kg","gr",IF(D55="gr","gr",IF(D55="Lt","ml",IF(D55="ml","ml",IF(D55="dl","ml",IF(D55="cl","ml",IF(D55="U","gr","")))))))</f>
        <v/>
      </c>
    </row>
    <row r="56" spans="1:13">
      <c r="A56" s="8"/>
      <c r="B56" s="8"/>
      <c r="C56" s="20"/>
      <c r="D56" s="21"/>
      <c r="E56" s="22"/>
      <c r="F56" s="19" t="str">
        <f>IF(D56="Kg",E56/C56,IF(D56="gr",E56/C56*1000,IF(D56="Lt",E56/C56,IF(D56="ml",E56/C56*1000,IF(D56="cl",E56/C56*100,IF(D56="dl",E56/C56*10,IF(D56="U",E56/C56,IF(D56="pièce",E56/C56,""))))))))</f>
        <v/>
      </c>
      <c r="G56" s="24" t="str">
        <f>IF(D56="Kg","Kg",IF(D56="gr","Kg",IF(D56="Lt","Lt",IF(D56="ml","Lt",IF(D56="dl","Lt",IF(D56="cl","Lt",IF(D56="U","U",IF(D56="pièce","pièce",""))))))))</f>
        <v/>
      </c>
      <c r="H56" s="30" t="str">
        <f>IF(D56="Lt",E56/C56/10,IF(D56="dl",E56/C56,IF(D56="cl",E56/C56*10,IF(D56="ml",E56/C56*100,""))))</f>
        <v/>
      </c>
      <c r="I56" s="24" t="str">
        <f>IF(D56="Lt","dl",IF(D56="dl","dl",IF(D56="cl","dl",IF(D56="ml","dl",""))))</f>
        <v/>
      </c>
      <c r="J56" s="30" t="str">
        <f>IF(D56="Lt",E56/C56/100,IF(D56="dl",E56/C56/10,IF(D56="cl",E56/C56,IF(D56="ml",E56/C56*10,""))))</f>
        <v/>
      </c>
      <c r="K56" s="27" t="str">
        <f>IF(D56="Lt","cl",IF(D56="dl","cl",IF(D56="cl","cl",IF(D56="ml","cl",""))))</f>
        <v/>
      </c>
      <c r="L56" s="28" t="str">
        <f>IF(D56="Kg",E56/C56/1000,IF(D56="gr",E56/C56,IF(D56="Lt",E56/C56/1000,IF(D56="ml",E56/C56,IF(D56="cl",E56/C56/10,IF(D56="dl",E56/C56/100,IF(D56="U",E56/C56/55,"")))))))</f>
        <v/>
      </c>
      <c r="M56" s="29" t="str">
        <f>IF(D56="Kg","gr",IF(D56="gr","gr",IF(D56="Lt","ml",IF(D56="ml","ml",IF(D56="dl","ml",IF(D56="cl","ml",IF(D56="U","gr","")))))))</f>
        <v/>
      </c>
    </row>
    <row r="57" spans="1:13">
      <c r="A57" s="4"/>
      <c r="B57" s="4"/>
      <c r="C57" s="5"/>
      <c r="D57" s="6"/>
      <c r="E57" s="9"/>
      <c r="F57" s="19" t="str">
        <f>IF(D57="Kg",E57/C57,IF(D57="gr",E57/C57*1000,IF(D57="Lt",E57/C57,IF(D57="ml",E57/C57*1000,IF(D57="cl",E57/C57*100,IF(D57="dl",E57/C57*10,IF(D57="U",E57/C57,IF(D57="pièce",E57/C57,""))))))))</f>
        <v/>
      </c>
      <c r="G57" s="24" t="str">
        <f>IF(D57="Kg","Kg",IF(D57="gr","Kg",IF(D57="Lt","Lt",IF(D57="ml","Lt",IF(D57="dl","Lt",IF(D57="cl","Lt",IF(D57="U","U",IF(D57="pièce","pièce",""))))))))</f>
        <v/>
      </c>
      <c r="H57" s="30" t="str">
        <f>IF(D57="Lt",E57/C57/10,IF(D57="dl",E57/C57,IF(D57="cl",E57/C57*10,IF(D57="ml",E57/C57*100,""))))</f>
        <v/>
      </c>
      <c r="I57" s="24" t="str">
        <f>IF(D57="Lt","dl",IF(D57="dl","dl",IF(D57="cl","dl",IF(D57="ml","dl",""))))</f>
        <v/>
      </c>
      <c r="J57" s="30" t="str">
        <f>IF(D57="Lt",E57/C57/100,IF(D57="dl",E57/C57/10,IF(D57="cl",E57/C57,IF(D57="ml",E57/C57*10,""))))</f>
        <v/>
      </c>
      <c r="K57" s="24" t="str">
        <f>IF(D57="Lt","cl",IF(D57="dl","cl",IF(D57="cl","cl",IF(D57="ml","cl",""))))</f>
        <v/>
      </c>
      <c r="L57" s="30" t="str">
        <f>IF(D57="Kg",E57/C57/1000,IF(D57="gr",E57/C57,IF(D57="Lt",E57/C57/1000,IF(D57="ml",E57/C57,IF(D57="cl",E57/C57/10,IF(D57="dl",E57/C57/100,IF(D57="U",E57/C57/55,"")))))))</f>
        <v/>
      </c>
      <c r="M57" s="26" t="str">
        <f>IF(D57="Kg","gr",IF(D57="gr","gr",IF(D57="Lt","ml",IF(D57="ml","ml",IF(D57="dl","ml",IF(D57="cl","ml",IF(D57="U","gr","")))))))</f>
        <v/>
      </c>
    </row>
    <row r="58" spans="1:13">
      <c r="A58" s="4"/>
      <c r="B58" s="4"/>
      <c r="C58" s="5"/>
      <c r="D58" s="6"/>
      <c r="E58" s="9"/>
      <c r="F58" s="19" t="str">
        <f>IF(D58="Kg",E58/C58,IF(D58="gr",E58/C58*1000,IF(D58="Lt",E58/C58,IF(D58="ml",E58/C58*1000,IF(D58="cl",E58/C58*100,IF(D58="dl",E58/C58*10,IF(D58="U",E58/C58,IF(D58="pièce",E58/C58,""))))))))</f>
        <v/>
      </c>
      <c r="G58" s="24" t="str">
        <f>IF(D58="Kg","Kg",IF(D58="gr","Kg",IF(D58="Lt","Lt",IF(D58="ml","Lt",IF(D58="dl","Lt",IF(D58="cl","Lt",IF(D58="U","U",IF(D58="pièce","pièce",""))))))))</f>
        <v/>
      </c>
      <c r="H58" s="30" t="str">
        <f>IF(D58="Lt",E58/C58/10,IF(D58="dl",E58/C58,IF(D58="cl",E58/C58*10,IF(D58="ml",E58/C58*100,""))))</f>
        <v/>
      </c>
      <c r="I58" s="24" t="str">
        <f>IF(D58="Lt","dl",IF(D58="dl","dl",IF(D58="cl","dl",IF(D58="ml","dl",""))))</f>
        <v/>
      </c>
      <c r="J58" s="30" t="str">
        <f>IF(D58="Lt",E58/C58/100,IF(D58="dl",E58/C58/10,IF(D58="cl",E58/C58,IF(D58="ml",E58/C58*10,""))))</f>
        <v/>
      </c>
      <c r="K58" s="24" t="str">
        <f>IF(D58="Lt","cl",IF(D58="dl","cl",IF(D58="cl","cl",IF(D58="ml","cl",""))))</f>
        <v/>
      </c>
      <c r="L58" s="30" t="str">
        <f>IF(D58="Kg",E58/C58/1000,IF(D58="gr",E58/C58,IF(D58="Lt",E58/C58/1000,IF(D58="ml",E58/C58,IF(D58="cl",E58/C58/10,IF(D58="dl",E58/C58/100,IF(D58="U",E58/C58/55,"")))))))</f>
        <v/>
      </c>
      <c r="M58" s="26" t="str">
        <f>IF(D58="Kg","gr",IF(D58="gr","gr",IF(D58="Lt","ml",IF(D58="ml","ml",IF(D58="dl","ml",IF(D58="cl","ml",IF(D58="U","gr","")))))))</f>
        <v/>
      </c>
    </row>
    <row r="63" spans="1:13">
      <c r="K63" s="32"/>
    </row>
  </sheetData>
  <sortState ref="R3:R19">
    <sortCondition ref="R3"/>
  </sortState>
  <mergeCells count="3">
    <mergeCell ref="C1:D1"/>
    <mergeCell ref="A1:B1"/>
    <mergeCell ref="F1:M1"/>
  </mergeCells>
  <dataValidations count="2">
    <dataValidation type="list" allowBlank="1" showInputMessage="1" showErrorMessage="1" sqref="D3:D58">
      <formula1>$Q$3:$Q$10</formula1>
    </dataValidation>
    <dataValidation type="list" allowBlank="1" showInputMessage="1" showErrorMessage="1" sqref="A3:A58">
      <formula1>$R$3:$R$19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46"/>
  <sheetViews>
    <sheetView tabSelected="1" workbookViewId="0">
      <selection activeCell="D11" sqref="D11"/>
    </sheetView>
  </sheetViews>
  <sheetFormatPr baseColWidth="10" defaultRowHeight="15"/>
  <cols>
    <col min="1" max="1" width="20.140625" style="1" bestFit="1" customWidth="1"/>
    <col min="2" max="16384" width="11.42578125" style="1"/>
  </cols>
  <sheetData>
    <row r="1" spans="1:5">
      <c r="A1" s="44" t="s">
        <v>91</v>
      </c>
      <c r="B1" s="44"/>
      <c r="C1" s="44"/>
      <c r="D1" s="44"/>
      <c r="E1" s="44"/>
    </row>
    <row r="2" spans="1:5">
      <c r="A2" s="51" t="s">
        <v>90</v>
      </c>
      <c r="B2" s="51"/>
      <c r="C2" s="51"/>
      <c r="D2" s="51"/>
      <c r="E2" s="51"/>
    </row>
    <row r="3" spans="1:5" s="2" customFormat="1" ht="30">
      <c r="A3" s="37"/>
      <c r="B3" s="38" t="s">
        <v>85</v>
      </c>
      <c r="C3" s="38" t="s">
        <v>84</v>
      </c>
      <c r="D3" s="38" t="s">
        <v>83</v>
      </c>
      <c r="E3" s="37" t="s">
        <v>82</v>
      </c>
    </row>
    <row r="4" spans="1:5">
      <c r="A4" s="36" t="s">
        <v>2</v>
      </c>
      <c r="B4" s="35" t="s">
        <v>8</v>
      </c>
      <c r="C4" s="34">
        <v>1</v>
      </c>
      <c r="D4" s="39">
        <f>Feuil1!F25</f>
        <v>0.6</v>
      </c>
      <c r="E4" s="33">
        <f t="shared" ref="E4:E26" si="0">IF(D4&lt;&gt;0,C4*D4,"")</f>
        <v>0.6</v>
      </c>
    </row>
    <row r="5" spans="1:5">
      <c r="A5" s="36" t="s">
        <v>5</v>
      </c>
      <c r="B5" s="35" t="s">
        <v>11</v>
      </c>
      <c r="C5" s="34">
        <v>500</v>
      </c>
      <c r="D5" s="39">
        <f>Feuil1!L13</f>
        <v>5.6950000000000004E-3</v>
      </c>
      <c r="E5" s="33">
        <f t="shared" si="0"/>
        <v>2.8475000000000001</v>
      </c>
    </row>
    <row r="6" spans="1:5">
      <c r="A6" s="36" t="s">
        <v>89</v>
      </c>
      <c r="B6" s="35" t="s">
        <v>11</v>
      </c>
      <c r="C6" s="34">
        <v>3</v>
      </c>
      <c r="D6" s="39">
        <f>Feuil1!L46</f>
        <v>1.1934000000000001E-3</v>
      </c>
      <c r="E6" s="33">
        <f t="shared" si="0"/>
        <v>3.5802000000000004E-3</v>
      </c>
    </row>
    <row r="7" spans="1:5">
      <c r="A7" s="36" t="s">
        <v>81</v>
      </c>
      <c r="B7" s="35" t="s">
        <v>14</v>
      </c>
      <c r="C7" s="34">
        <v>30</v>
      </c>
      <c r="D7" s="39">
        <f>Feuil1!J24</f>
        <v>3.7000000000000005E-5</v>
      </c>
      <c r="E7" s="33">
        <f t="shared" si="0"/>
        <v>1.1100000000000001E-3</v>
      </c>
    </row>
    <row r="8" spans="1:5">
      <c r="A8" s="36" t="s">
        <v>27</v>
      </c>
      <c r="B8" s="35" t="s">
        <v>11</v>
      </c>
      <c r="C8" s="34">
        <v>50</v>
      </c>
      <c r="D8" s="39">
        <f>Feuil1!L50</f>
        <v>1.1220000000000002E-3</v>
      </c>
      <c r="E8" s="33">
        <f t="shared" si="0"/>
        <v>5.6100000000000011E-2</v>
      </c>
    </row>
    <row r="9" spans="1:5">
      <c r="A9" s="36"/>
      <c r="B9" s="35"/>
      <c r="C9" s="34"/>
      <c r="D9" s="39"/>
      <c r="E9" s="33" t="str">
        <f t="shared" si="0"/>
        <v/>
      </c>
    </row>
    <row r="10" spans="1:5">
      <c r="A10" s="36" t="s">
        <v>88</v>
      </c>
      <c r="B10" s="35" t="s">
        <v>11</v>
      </c>
      <c r="C10" s="34">
        <v>80</v>
      </c>
      <c r="D10" s="39">
        <f>Feuil1!L25</f>
        <v>5.9999999999999995E-4</v>
      </c>
      <c r="E10" s="33">
        <f t="shared" si="0"/>
        <v>4.7999999999999994E-2</v>
      </c>
    </row>
    <row r="11" spans="1:5">
      <c r="A11" s="36"/>
      <c r="B11" s="35"/>
      <c r="C11" s="34"/>
      <c r="D11" s="39"/>
      <c r="E11" s="33" t="str">
        <f t="shared" si="0"/>
        <v/>
      </c>
    </row>
    <row r="12" spans="1:5">
      <c r="A12" s="36"/>
      <c r="B12" s="35"/>
      <c r="C12" s="34"/>
      <c r="D12" s="39"/>
      <c r="E12" s="33" t="str">
        <f t="shared" si="0"/>
        <v/>
      </c>
    </row>
    <row r="13" spans="1:5">
      <c r="A13" s="36"/>
      <c r="B13" s="35"/>
      <c r="C13" s="34"/>
      <c r="D13" s="39"/>
      <c r="E13" s="33" t="str">
        <f t="shared" si="0"/>
        <v/>
      </c>
    </row>
    <row r="14" spans="1:5">
      <c r="A14" s="36"/>
      <c r="B14" s="35"/>
      <c r="C14" s="34"/>
      <c r="D14" s="39"/>
      <c r="E14" s="33" t="str">
        <f t="shared" si="0"/>
        <v/>
      </c>
    </row>
    <row r="15" spans="1:5">
      <c r="A15" s="36"/>
      <c r="B15" s="35"/>
      <c r="C15" s="34"/>
      <c r="D15" s="39"/>
      <c r="E15" s="33" t="str">
        <f t="shared" si="0"/>
        <v/>
      </c>
    </row>
    <row r="16" spans="1:5">
      <c r="A16" s="36"/>
      <c r="B16" s="35"/>
      <c r="C16" s="34"/>
      <c r="D16" s="39"/>
      <c r="E16" s="33" t="str">
        <f t="shared" si="0"/>
        <v/>
      </c>
    </row>
    <row r="17" spans="1:5">
      <c r="A17" s="36"/>
      <c r="B17" s="35"/>
      <c r="C17" s="34"/>
      <c r="D17" s="39"/>
      <c r="E17" s="33" t="str">
        <f t="shared" si="0"/>
        <v/>
      </c>
    </row>
    <row r="18" spans="1:5">
      <c r="A18" s="36"/>
      <c r="B18" s="35"/>
      <c r="C18" s="34"/>
      <c r="D18" s="39"/>
      <c r="E18" s="33" t="str">
        <f t="shared" si="0"/>
        <v/>
      </c>
    </row>
    <row r="19" spans="1:5">
      <c r="A19" s="36"/>
      <c r="B19" s="35"/>
      <c r="C19" s="34"/>
      <c r="D19" s="39"/>
      <c r="E19" s="33" t="str">
        <f t="shared" si="0"/>
        <v/>
      </c>
    </row>
    <row r="20" spans="1:5">
      <c r="A20" s="36"/>
      <c r="B20" s="35"/>
      <c r="C20" s="34"/>
      <c r="D20" s="39"/>
      <c r="E20" s="33" t="str">
        <f t="shared" si="0"/>
        <v/>
      </c>
    </row>
    <row r="21" spans="1:5">
      <c r="A21" s="36"/>
      <c r="B21" s="35"/>
      <c r="C21" s="34"/>
      <c r="D21" s="39"/>
      <c r="E21" s="33" t="str">
        <f t="shared" si="0"/>
        <v/>
      </c>
    </row>
    <row r="22" spans="1:5">
      <c r="A22" s="36"/>
      <c r="B22" s="35"/>
      <c r="C22" s="34"/>
      <c r="D22" s="39"/>
      <c r="E22" s="33" t="str">
        <f t="shared" si="0"/>
        <v/>
      </c>
    </row>
    <row r="23" spans="1:5">
      <c r="A23" s="36"/>
      <c r="B23" s="35"/>
      <c r="C23" s="34"/>
      <c r="D23" s="39"/>
      <c r="E23" s="33" t="str">
        <f t="shared" si="0"/>
        <v/>
      </c>
    </row>
    <row r="24" spans="1:5">
      <c r="A24" s="36"/>
      <c r="B24" s="35"/>
      <c r="C24" s="34"/>
      <c r="D24" s="39"/>
      <c r="E24" s="33" t="str">
        <f t="shared" si="0"/>
        <v/>
      </c>
    </row>
    <row r="25" spans="1:5">
      <c r="A25" s="36"/>
      <c r="B25" s="35"/>
      <c r="C25" s="34"/>
      <c r="D25" s="39"/>
      <c r="E25" s="33" t="str">
        <f t="shared" si="0"/>
        <v/>
      </c>
    </row>
    <row r="26" spans="1:5">
      <c r="A26" s="36"/>
      <c r="B26" s="35"/>
      <c r="C26" s="34"/>
      <c r="D26" s="39"/>
      <c r="E26" s="33" t="str">
        <f t="shared" si="0"/>
        <v/>
      </c>
    </row>
    <row r="27" spans="1:5">
      <c r="A27" s="52" t="s">
        <v>87</v>
      </c>
      <c r="B27" s="53"/>
      <c r="C27" s="53"/>
      <c r="D27" s="56">
        <f>SUM(E4:E26)</f>
        <v>3.5562902000000003</v>
      </c>
      <c r="E27" s="57"/>
    </row>
    <row r="28" spans="1:5">
      <c r="A28" s="54" t="s">
        <v>86</v>
      </c>
      <c r="B28" s="55"/>
      <c r="C28" s="55"/>
      <c r="D28" s="58">
        <f>D27/5</f>
        <v>0.71125804000000004</v>
      </c>
      <c r="E28" s="59"/>
    </row>
    <row r="29" spans="1:5">
      <c r="A29" s="60" t="s">
        <v>80</v>
      </c>
      <c r="B29" s="61"/>
      <c r="C29" s="61"/>
      <c r="D29" s="47">
        <v>20</v>
      </c>
      <c r="E29" s="48"/>
    </row>
    <row r="30" spans="1:5">
      <c r="A30" s="45" t="s">
        <v>79</v>
      </c>
      <c r="B30" s="46"/>
      <c r="C30" s="46"/>
      <c r="D30" s="49"/>
      <c r="E30" s="50"/>
    </row>
    <row r="39" spans="1:1">
      <c r="A39" s="15" t="s">
        <v>11</v>
      </c>
    </row>
    <row r="40" spans="1:1">
      <c r="A40" s="13" t="s">
        <v>8</v>
      </c>
    </row>
    <row r="41" spans="1:1">
      <c r="A41" s="13" t="s">
        <v>12</v>
      </c>
    </row>
    <row r="42" spans="1:1">
      <c r="A42" s="13" t="s">
        <v>13</v>
      </c>
    </row>
    <row r="43" spans="1:1">
      <c r="A43" s="13" t="s">
        <v>14</v>
      </c>
    </row>
    <row r="44" spans="1:1">
      <c r="A44" s="13" t="s">
        <v>10</v>
      </c>
    </row>
    <row r="45" spans="1:1">
      <c r="A45" s="13" t="s">
        <v>9</v>
      </c>
    </row>
    <row r="46" spans="1:1">
      <c r="A46" s="14" t="s">
        <v>68</v>
      </c>
    </row>
  </sheetData>
  <mergeCells count="10">
    <mergeCell ref="A1:E1"/>
    <mergeCell ref="A30:C30"/>
    <mergeCell ref="D29:E29"/>
    <mergeCell ref="D30:E30"/>
    <mergeCell ref="A2:E2"/>
    <mergeCell ref="A27:C27"/>
    <mergeCell ref="A28:C28"/>
    <mergeCell ref="D27:E27"/>
    <mergeCell ref="D28:E28"/>
    <mergeCell ref="A29:C29"/>
  </mergeCells>
  <dataValidations count="1">
    <dataValidation type="list" allowBlank="1" showInputMessage="1" showErrorMessage="1" sqref="B4:B26">
      <formula1>$A$39:$A$46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2011-03-03T11:57:58Z</dcterms:created>
  <dcterms:modified xsi:type="dcterms:W3CDTF">2011-03-04T21:08:31Z</dcterms:modified>
</cp:coreProperties>
</file>