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.tir\Desktop\"/>
    </mc:Choice>
  </mc:AlternateContent>
  <xr:revisionPtr revIDLastSave="0" documentId="13_ncr:1_{D36C6CC7-C7CE-44BE-BB42-ACAA647FA97C}" xr6:coauthVersionLast="47" xr6:coauthVersionMax="47" xr10:uidLastSave="{00000000-0000-0000-0000-000000000000}"/>
  <bookViews>
    <workbookView xWindow="28680" yWindow="-120" windowWidth="38640" windowHeight="21240" xr2:uid="{1F7214DE-7A91-42B7-BE58-BEC8C90DF7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C9" i="1" a="1"/>
  <c r="C9" i="1" s="1"/>
  <c r="C8" i="1" a="1"/>
  <c r="C8" i="1" s="1"/>
  <c r="E7" i="1"/>
  <c r="G7" i="1"/>
  <c r="H7" i="1"/>
  <c r="I7" i="1" a="1"/>
  <c r="I7" i="1" s="1"/>
  <c r="F9" i="1" a="1"/>
  <c r="F9" i="1" s="1"/>
  <c r="F8" i="1" a="1"/>
  <c r="F8" i="1" s="1"/>
  <c r="I8" i="1" a="1"/>
  <c r="I8" i="1" s="1"/>
  <c r="I9" i="1" a="1"/>
  <c r="I9" i="1" s="1"/>
  <c r="H8" i="1" l="1"/>
  <c r="H9" i="1"/>
  <c r="G8" i="1"/>
  <c r="G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tc={13A5660C-D1BE-40A4-ACC1-8D2652F138C7}</author>
  </authors>
  <commentList>
    <comment ref="AG8" authorId="0" shapeId="0" xr:uid="{13A5660C-D1BE-40A4-ACC1-8D2652F138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Part à charge FERIEL non récupéré au compte prorata uniquement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<sst xmlns="http://schemas.openxmlformats.org/spreadsheetml/2006/main" count="123" uniqueCount="20">
  <si>
    <t>DESIGNATION</t>
  </si>
  <si>
    <t>Min Brut</t>
  </si>
  <si>
    <t>Ecart-type</t>
  </si>
  <si>
    <t>Moy arithmétique</t>
  </si>
  <si>
    <t>Max Brut</t>
  </si>
  <si>
    <t>Unité</t>
  </si>
  <si>
    <t>U</t>
  </si>
  <si>
    <t>Qté</t>
  </si>
  <si>
    <t>P.U</t>
  </si>
  <si>
    <t>TACHES GENERALES</t>
  </si>
  <si>
    <t>mois</t>
  </si>
  <si>
    <t>inclut ci-dessous</t>
  </si>
  <si>
    <t>cis ci-dessous</t>
  </si>
  <si>
    <t>NB des types différents</t>
  </si>
  <si>
    <t>cis</t>
  </si>
  <si>
    <t>A</t>
  </si>
  <si>
    <t>B</t>
  </si>
  <si>
    <t xml:space="preserve">FRAIS </t>
  </si>
  <si>
    <t>N°</t>
  </si>
  <si>
    <t>Nombre d'échantillon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</si>
</sst>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[$€-40C]_-;\-* #,##0.00\ [$€-40C]_-;_-* &quot;-&quot;??\ [$€-40C]_-;_-@_-"/>
    <numFmt numFmtId="165" formatCode="_-* #,##0.00\ _€_-;\-* #,##0.00\ _€_-;_-* &quot;-&quot;??\ _€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3"/>
      <color indexed="30"/>
      <name val="Arial"/>
      <family val="2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43" fontId="2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4" fontId="6" fillId="5" borderId="1" xfId="2" applyNumberFormat="1" applyFont="1" applyFill="1" applyBorder="1" applyAlignment="1">
      <alignment horizontal="center" vertical="center"/>
    </xf>
    <xf numFmtId="3" fontId="6" fillId="5" borderId="1" xfId="2" applyNumberFormat="1" applyFont="1" applyFill="1" applyBorder="1" applyAlignment="1">
      <alignment horizontal="center" vertical="center"/>
    </xf>
    <xf numFmtId="43" fontId="6" fillId="5" borderId="1" xfId="1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4" fontId="6" fillId="0" borderId="1" xfId="2" applyNumberFormat="1" applyFont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3" fontId="5" fillId="4" borderId="1" xfId="2" applyNumberFormat="1" applyFont="1" applyFill="1" applyBorder="1" applyAlignment="1">
      <alignment horizontal="left" vertical="top" wrapText="1"/>
    </xf>
    <xf numFmtId="3" fontId="6" fillId="5" borderId="1" xfId="2" applyNumberFormat="1" applyFont="1" applyFill="1" applyBorder="1" applyAlignment="1">
      <alignment vertical="top" wrapText="1"/>
    </xf>
    <xf numFmtId="3" fontId="6" fillId="5" borderId="1" xfId="2" applyNumberFormat="1" applyFont="1" applyFill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5" fillId="6" borderId="1" xfId="2" applyNumberFormat="1" applyFont="1" applyFill="1" applyBorder="1" applyAlignment="1">
      <alignment horizontal="left" vertical="top" wrapText="1"/>
    </xf>
    <xf numFmtId="3" fontId="6" fillId="6" borderId="1" xfId="2" applyNumberFormat="1" applyFont="1" applyFill="1" applyBorder="1" applyAlignment="1">
      <alignment vertical="top" wrapText="1"/>
    </xf>
    <xf numFmtId="0" fontId="2" fillId="3" borderId="1" xfId="0" quotePrefix="1" applyFont="1" applyFill="1" applyBorder="1" applyAlignment="1">
      <alignment horizontal="left"/>
    </xf>
    <xf numFmtId="3" fontId="6" fillId="5" borderId="1" xfId="2" applyNumberFormat="1" applyFont="1" applyFill="1" applyBorder="1" applyAlignment="1">
      <alignment horizontal="center" vertical="top" wrapText="1"/>
    </xf>
  </cellXfs>
  <cellStyles count="3">
    <cellStyle name="Milliers" xfId="1" builtinId="3"/>
    <cellStyle name="Normal" xfId="0" builtinId="0"/>
    <cellStyle name="Normal_avec reprise ESTIMATION LOT 1A v1" xfId="2" xr:uid="{B87C0260-58F7-4434-BF2F-23BED57B8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IR Mehdi" id="{FC15F520-E342-403B-A871-1A9796458469}" userId="S::mehdi.tir@egis-group.com::a7fcfa9f-8051-4c8a-8c42-4e63cb2853a3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G8" dT="2024-04-11T15:21:37.81" personId="{FC15F520-E342-403B-A871-1A9796458469}" id="{13A5660C-D1BE-40A4-ACC1-8D2652F138C7}">
    <text>Part à charge FERIEL non récupéré au compte prorata uniquement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74AFE-BE44-491D-9A9B-73B22B703E1D}">
  <dimension ref="A5:BZ9"/>
  <sheetViews>
    <sheetView tabSelected="1" workbookViewId="0">
      <selection activeCell="C17" sqref="C17"/>
    </sheetView>
  </sheetViews>
  <sheetFormatPr baseColWidth="10" defaultRowHeight="14.5" x14ac:dyDescent="0.35"/>
  <cols>
    <col min="2" max="2" width="56.54296875" customWidth="1"/>
    <col min="3" max="3" width="17.36328125" customWidth="1"/>
    <col min="4" max="4" width="12.36328125" customWidth="1"/>
  </cols>
  <sheetData>
    <row r="5" spans="1:78" s="25" customFormat="1" ht="43.5" x14ac:dyDescent="0.35">
      <c r="A5" s="2" t="s">
        <v>18</v>
      </c>
      <c r="B5" s="23" t="s">
        <v>0</v>
      </c>
      <c r="C5" s="23" t="s">
        <v>19</v>
      </c>
      <c r="D5" s="26" t="s">
        <v>13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  <c r="J5" s="2" t="s">
        <v>6</v>
      </c>
      <c r="K5" s="3" t="s">
        <v>7</v>
      </c>
      <c r="L5" s="3" t="s">
        <v>8</v>
      </c>
      <c r="M5" s="2" t="s">
        <v>6</v>
      </c>
      <c r="N5" s="3" t="s">
        <v>7</v>
      </c>
      <c r="O5" s="3" t="s">
        <v>8</v>
      </c>
      <c r="P5" s="2" t="s">
        <v>6</v>
      </c>
      <c r="Q5" s="3" t="s">
        <v>7</v>
      </c>
      <c r="R5" s="3" t="s">
        <v>8</v>
      </c>
      <c r="S5" s="2" t="s">
        <v>6</v>
      </c>
      <c r="T5" s="3" t="s">
        <v>7</v>
      </c>
      <c r="U5" s="3" t="s">
        <v>8</v>
      </c>
      <c r="V5" s="2" t="s">
        <v>6</v>
      </c>
      <c r="W5" s="3" t="s">
        <v>7</v>
      </c>
      <c r="X5" s="3" t="s">
        <v>8</v>
      </c>
      <c r="Y5" s="2" t="s">
        <v>6</v>
      </c>
      <c r="Z5" s="4" t="s">
        <v>7</v>
      </c>
      <c r="AA5" s="5" t="s">
        <v>8</v>
      </c>
      <c r="AB5" s="2" t="s">
        <v>6</v>
      </c>
      <c r="AC5" s="5" t="s">
        <v>7</v>
      </c>
      <c r="AD5" s="5" t="s">
        <v>8</v>
      </c>
      <c r="AE5" s="2" t="s">
        <v>6</v>
      </c>
      <c r="AF5" s="4" t="s">
        <v>7</v>
      </c>
      <c r="AG5" s="5" t="s">
        <v>8</v>
      </c>
      <c r="AH5" s="2" t="s">
        <v>6</v>
      </c>
      <c r="AI5" s="4" t="s">
        <v>7</v>
      </c>
      <c r="AJ5" s="5" t="s">
        <v>8</v>
      </c>
      <c r="AK5" s="2" t="s">
        <v>6</v>
      </c>
      <c r="AL5" s="4" t="s">
        <v>7</v>
      </c>
      <c r="AM5" s="5" t="s">
        <v>8</v>
      </c>
      <c r="AN5" s="2" t="s">
        <v>6</v>
      </c>
      <c r="AO5" s="4" t="s">
        <v>7</v>
      </c>
      <c r="AP5" s="4" t="s">
        <v>8</v>
      </c>
      <c r="AQ5" s="2" t="s">
        <v>6</v>
      </c>
      <c r="AR5" s="4" t="s">
        <v>7</v>
      </c>
      <c r="AS5" s="4" t="s">
        <v>8</v>
      </c>
      <c r="AT5" s="2" t="s">
        <v>6</v>
      </c>
      <c r="AU5" s="4" t="s">
        <v>7</v>
      </c>
      <c r="AV5" s="4" t="s">
        <v>8</v>
      </c>
      <c r="AW5" s="2" t="s">
        <v>6</v>
      </c>
      <c r="AX5" s="5" t="s">
        <v>7</v>
      </c>
      <c r="AY5" s="24" t="s">
        <v>8</v>
      </c>
      <c r="AZ5" s="2" t="s">
        <v>6</v>
      </c>
      <c r="BA5" s="4" t="s">
        <v>7</v>
      </c>
      <c r="BB5" s="5" t="s">
        <v>8</v>
      </c>
      <c r="BC5" s="2" t="s">
        <v>6</v>
      </c>
      <c r="BD5" s="4" t="s">
        <v>7</v>
      </c>
      <c r="BE5" s="4" t="s">
        <v>8</v>
      </c>
      <c r="BF5" s="2" t="s">
        <v>6</v>
      </c>
      <c r="BG5" s="4" t="s">
        <v>7</v>
      </c>
      <c r="BH5" s="4" t="s">
        <v>8</v>
      </c>
      <c r="BI5" s="2" t="s">
        <v>6</v>
      </c>
      <c r="BJ5" s="4" t="s">
        <v>7</v>
      </c>
      <c r="BK5" s="5" t="s">
        <v>8</v>
      </c>
      <c r="BL5" s="2" t="s">
        <v>6</v>
      </c>
      <c r="BM5" s="4" t="s">
        <v>7</v>
      </c>
      <c r="BN5" s="5" t="s">
        <v>8</v>
      </c>
      <c r="BO5" s="19" t="s">
        <v>6</v>
      </c>
      <c r="BP5" s="4" t="s">
        <v>7</v>
      </c>
      <c r="BQ5" s="5" t="s">
        <v>8</v>
      </c>
      <c r="BR5" s="2" t="s">
        <v>6</v>
      </c>
      <c r="BS5" s="4" t="s">
        <v>7</v>
      </c>
      <c r="BT5" s="5" t="s">
        <v>8</v>
      </c>
      <c r="BU5" s="2" t="s">
        <v>6</v>
      </c>
      <c r="BV5" s="4" t="s">
        <v>7</v>
      </c>
      <c r="BW5" s="5" t="s">
        <v>8</v>
      </c>
      <c r="BX5" s="2" t="s">
        <v>6</v>
      </c>
      <c r="BY5" s="4" t="s">
        <v>7</v>
      </c>
      <c r="BZ5" s="5" t="s">
        <v>8</v>
      </c>
    </row>
    <row r="6" spans="1:78" x14ac:dyDescent="0.35">
      <c r="A6" s="29" t="s">
        <v>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</row>
    <row r="7" spans="1:78" x14ac:dyDescent="0.35">
      <c r="A7" s="6"/>
      <c r="B7" s="20" t="s">
        <v>17</v>
      </c>
      <c r="C7" s="20"/>
      <c r="D7" s="27"/>
      <c r="E7" s="7">
        <f>_xlfn.MINIFS($J7:$XFD7,$J$5:$XFD$5,"P.U")</f>
        <v>0</v>
      </c>
      <c r="F7" s="7"/>
      <c r="G7" s="7" t="str">
        <f>IFERROR(AVERAGEIFS(7:7,$5:$5,"P.U"), "-")</f>
        <v>-</v>
      </c>
      <c r="H7" s="7">
        <f>_xlfn.MAXIFS(7:7,$5:$5,"P.U")</f>
        <v>0</v>
      </c>
      <c r="I7" s="8" t="str" cm="1">
        <f t="array" ref="I7">_xlfn.LET(_xlpm.p,_xlfn.UNIQUE(_xlfn._xlws.FILTER(J7:BX7,$J$5:$BX$5="U"),1),_xlpm.f,_xlfn._xlws.FILTER(_xlpm.p,_xlpm.p&lt;&gt;"",""),IF(COUNTA(_xlpm.f)=1,_xlpm.f,"différentes"))</f>
        <v/>
      </c>
      <c r="J7" s="9"/>
      <c r="K7" s="10"/>
      <c r="L7" s="10"/>
      <c r="M7" s="9"/>
      <c r="N7" s="10"/>
      <c r="O7" s="10"/>
      <c r="P7" s="9"/>
      <c r="Q7" s="10"/>
      <c r="R7" s="10"/>
      <c r="S7" s="9"/>
      <c r="T7" s="10"/>
      <c r="U7" s="10"/>
      <c r="V7" s="9"/>
      <c r="W7" s="10"/>
      <c r="X7" s="10"/>
      <c r="Y7" s="9"/>
      <c r="Z7" s="11"/>
      <c r="AA7" s="12"/>
      <c r="AB7" s="9"/>
      <c r="AC7" s="12"/>
      <c r="AD7" s="12"/>
      <c r="AE7" s="9"/>
      <c r="AF7" s="11"/>
      <c r="AG7" s="12"/>
      <c r="AH7" s="9"/>
      <c r="AI7" s="11"/>
      <c r="AJ7" s="12"/>
      <c r="AK7" s="9"/>
      <c r="AL7" s="11"/>
      <c r="AM7" s="12"/>
      <c r="AN7" s="9"/>
      <c r="AO7" s="11"/>
      <c r="AP7" s="11"/>
      <c r="AQ7" s="9"/>
      <c r="AR7" s="11"/>
      <c r="AS7" s="11"/>
      <c r="AT7" s="11"/>
      <c r="AU7" s="11"/>
      <c r="AV7" s="11"/>
      <c r="AW7" s="11"/>
      <c r="AX7" s="12"/>
      <c r="AY7" s="12"/>
      <c r="AZ7" s="11"/>
      <c r="BA7" s="11"/>
      <c r="BB7" s="12"/>
      <c r="BC7" s="11"/>
      <c r="BD7" s="11"/>
      <c r="BE7" s="11"/>
      <c r="BF7" s="11"/>
      <c r="BG7" s="11"/>
      <c r="BH7" s="11"/>
      <c r="BI7" s="9"/>
      <c r="BJ7" s="11"/>
      <c r="BK7" s="12"/>
      <c r="BL7" s="9"/>
      <c r="BM7" s="11"/>
      <c r="BN7" s="12"/>
      <c r="BO7" s="13"/>
      <c r="BP7" s="11"/>
      <c r="BQ7" s="12"/>
      <c r="BR7" s="11"/>
      <c r="BS7" s="11"/>
      <c r="BT7" s="12"/>
      <c r="BU7" s="11"/>
      <c r="BV7" s="11"/>
      <c r="BW7" s="12"/>
      <c r="BX7" s="9"/>
      <c r="BY7" s="11"/>
      <c r="BZ7" s="12"/>
    </row>
    <row r="8" spans="1:78" x14ac:dyDescent="0.35">
      <c r="A8" s="6">
        <v>1</v>
      </c>
      <c r="B8" s="21" t="s">
        <v>15</v>
      </c>
      <c r="C8" s="30" cm="1">
        <f t="array" ref="C8">COUNT(_xlfn._xlws.FILTER(W8:CM8,($W$5:$CM$5="P.U")*(ISNUMBER(W8:CM8)),""))</f>
        <v>14</v>
      </c>
      <c r="D8" s="28"/>
      <c r="E8" s="7">
        <f t="shared" ref="E8:E9" si="0">_xlfn.MINIFS($J8:$XFD8,$J$5:$XFD$5,"P.U")</f>
        <v>5631.7</v>
      </c>
      <c r="F8" s="7" cm="1">
        <f t="array" ref="F8">_xlfn.STDEV.S(_xlfn._xlws.FILTER($J8:$BZ8,$J$5:$BZ$5="P.U"))</f>
        <v>5161.1971588652441</v>
      </c>
      <c r="G8" s="7">
        <f>IFERROR(AVERAGEIFS(8:8,$5:$5,"P.U"), "-")</f>
        <v>10602.876066666668</v>
      </c>
      <c r="H8" s="7">
        <f>_xlfn.MAXIFS(8:8,$5:$5,"P.U")</f>
        <v>29754.1188</v>
      </c>
      <c r="I8" s="8" t="str" cm="1">
        <f t="array" ref="I8">_xlfn.LET(_xlpm.p,_xlfn.UNIQUE(_xlfn._xlws.FILTER(J8:BX8,$J$5:$BX$5="U"),1),_xlpm.f,_xlfn._xlws.FILTER(_xlpm.p,_xlpm.p&lt;&gt;"",""),IF(COUNTA(_xlpm.f)=1,_xlpm.f,"différentes"))</f>
        <v>mois</v>
      </c>
      <c r="J8" s="9" t="s">
        <v>10</v>
      </c>
      <c r="K8" s="10">
        <v>14</v>
      </c>
      <c r="L8" s="14">
        <v>29754.1188</v>
      </c>
      <c r="M8" s="15" t="s">
        <v>10</v>
      </c>
      <c r="N8" s="10">
        <v>17</v>
      </c>
      <c r="O8" s="14">
        <v>10333.837600000001</v>
      </c>
      <c r="P8" s="15" t="s">
        <v>10</v>
      </c>
      <c r="Q8" s="14">
        <v>11</v>
      </c>
      <c r="R8" s="14">
        <v>10333.837600000001</v>
      </c>
      <c r="S8" s="15" t="s">
        <v>10</v>
      </c>
      <c r="T8" s="14">
        <v>17</v>
      </c>
      <c r="U8" s="14">
        <v>10333.837600000001</v>
      </c>
      <c r="V8" s="14" t="s">
        <v>10</v>
      </c>
      <c r="W8" s="14">
        <v>12</v>
      </c>
      <c r="X8" s="14">
        <v>10333.837600000001</v>
      </c>
      <c r="Y8" s="9" t="s">
        <v>10</v>
      </c>
      <c r="Z8" s="11">
        <v>34</v>
      </c>
      <c r="AA8" s="16">
        <v>12548.5</v>
      </c>
      <c r="AB8" s="9" t="s">
        <v>10</v>
      </c>
      <c r="AC8" s="16">
        <v>22</v>
      </c>
      <c r="AD8" s="16">
        <v>11764.2</v>
      </c>
      <c r="AE8" s="9" t="s">
        <v>10</v>
      </c>
      <c r="AF8" s="11">
        <v>11</v>
      </c>
      <c r="AG8" s="16">
        <v>11764.2</v>
      </c>
      <c r="AH8" s="9" t="s">
        <v>10</v>
      </c>
      <c r="AI8" s="11">
        <v>24</v>
      </c>
      <c r="AJ8" s="16">
        <v>11764.2</v>
      </c>
      <c r="AK8" s="9" t="s">
        <v>10</v>
      </c>
      <c r="AL8" s="11">
        <v>32</v>
      </c>
      <c r="AM8" s="16">
        <v>9029.7000000000007</v>
      </c>
      <c r="AN8" s="9" t="s">
        <v>10</v>
      </c>
      <c r="AO8" s="15">
        <v>28</v>
      </c>
      <c r="AP8" s="14">
        <v>7524.8</v>
      </c>
      <c r="AQ8" s="9" t="s">
        <v>10</v>
      </c>
      <c r="AR8" s="11">
        <v>17</v>
      </c>
      <c r="AS8" s="14">
        <v>9935.7999999999993</v>
      </c>
      <c r="AT8" s="11" t="s">
        <v>10</v>
      </c>
      <c r="AU8" s="11">
        <v>25</v>
      </c>
      <c r="AV8" s="14">
        <v>8560.7999999999993</v>
      </c>
      <c r="AW8" s="11" t="s">
        <v>10</v>
      </c>
      <c r="AX8" s="12">
        <v>12</v>
      </c>
      <c r="AY8" s="16">
        <v>5631.7</v>
      </c>
      <c r="AZ8" s="11" t="s">
        <v>10</v>
      </c>
      <c r="BA8" s="11">
        <v>18</v>
      </c>
      <c r="BB8" s="16">
        <v>8484.6</v>
      </c>
      <c r="BC8" s="11" t="s">
        <v>10</v>
      </c>
      <c r="BD8" s="11">
        <v>24</v>
      </c>
      <c r="BE8" s="14">
        <v>8484.6</v>
      </c>
      <c r="BF8" s="11" t="s">
        <v>10</v>
      </c>
      <c r="BG8" s="11">
        <v>12</v>
      </c>
      <c r="BH8" s="11">
        <v>5784.6</v>
      </c>
      <c r="BI8" s="9" t="s">
        <v>10</v>
      </c>
      <c r="BJ8" s="11">
        <v>14</v>
      </c>
      <c r="BK8" s="16">
        <v>8484.6</v>
      </c>
      <c r="BL8" s="15" t="s">
        <v>10</v>
      </c>
      <c r="BM8" s="11">
        <v>27</v>
      </c>
      <c r="BN8" s="12" t="s">
        <v>11</v>
      </c>
      <c r="BO8" s="13" t="s">
        <v>10</v>
      </c>
      <c r="BP8" s="11">
        <v>26</v>
      </c>
      <c r="BQ8" s="11" t="s">
        <v>12</v>
      </c>
      <c r="BR8" s="11" t="s">
        <v>10</v>
      </c>
      <c r="BS8" s="11">
        <v>22</v>
      </c>
      <c r="BT8" s="12" t="s">
        <v>12</v>
      </c>
      <c r="BU8" s="11" t="s">
        <v>10</v>
      </c>
      <c r="BV8" s="14">
        <v>31</v>
      </c>
      <c r="BW8" s="12" t="s">
        <v>12</v>
      </c>
      <c r="BX8" s="17" t="s">
        <v>10</v>
      </c>
      <c r="BY8" s="11">
        <v>1</v>
      </c>
      <c r="BZ8" s="12" t="s">
        <v>12</v>
      </c>
    </row>
    <row r="9" spans="1:78" x14ac:dyDescent="0.35">
      <c r="A9" s="6">
        <v>2</v>
      </c>
      <c r="B9" s="22" t="s">
        <v>16</v>
      </c>
      <c r="C9" s="30" cm="1">
        <f t="array" ref="C9">COUNT(_xlfn._xlws.FILTER(W9:CM9,($W$5:$CM$5="P.U")*(ISNUMBER(W9:CM9)),""))</f>
        <v>7</v>
      </c>
      <c r="D9" s="28"/>
      <c r="E9" s="7">
        <f t="shared" si="0"/>
        <v>5584.6</v>
      </c>
      <c r="F9" s="7" cm="1">
        <f t="array" ref="F9">_xlfn.STDEV.S(_xlfn._xlws.FILTER($J9:$BZ9,$J$5:$BZ$5="P.U"))</f>
        <v>9.8236655479435601E-13</v>
      </c>
      <c r="G9" s="7">
        <f>IFERROR(AVERAGEIFS(9:9,$5:$5,"P.U"), "-")</f>
        <v>5584.5999999999995</v>
      </c>
      <c r="H9" s="7">
        <f>_xlfn.MAXIFS(9:9,$5:$5,"P.U")</f>
        <v>5584.6</v>
      </c>
      <c r="I9" s="8" t="str" cm="1">
        <f t="array" ref="I9">_xlfn.LET(_xlpm.p,_xlfn.UNIQUE(_xlfn._xlws.FILTER(J9:BX9,$J$5:$BX$5="U"),1),_xlpm.f,_xlfn._xlws.FILTER(_xlpm.p,_xlpm.p&lt;&gt;"",""),IF(COUNTA(_xlpm.f)=1,_xlpm.f,"différentes"))</f>
        <v>mois</v>
      </c>
      <c r="J9" s="15" t="s">
        <v>10</v>
      </c>
      <c r="K9" s="10"/>
      <c r="L9" s="14"/>
      <c r="M9" s="15"/>
      <c r="N9" s="10"/>
      <c r="O9" s="14"/>
      <c r="P9" s="9"/>
      <c r="Q9" s="10"/>
      <c r="R9" s="10"/>
      <c r="S9" s="9"/>
      <c r="T9" s="10"/>
      <c r="U9" s="10"/>
      <c r="V9" s="14"/>
      <c r="W9" s="10"/>
      <c r="X9" s="10"/>
      <c r="Y9" s="9"/>
      <c r="Z9" s="11"/>
      <c r="AA9" s="12"/>
      <c r="AB9" s="9"/>
      <c r="AC9" s="12"/>
      <c r="AD9" s="12"/>
      <c r="AE9" s="9"/>
      <c r="AF9" s="11"/>
      <c r="AG9" s="12"/>
      <c r="AH9" s="9"/>
      <c r="AI9" s="11"/>
      <c r="AJ9" s="12"/>
      <c r="AK9" s="9"/>
      <c r="AL9" s="11"/>
      <c r="AM9" s="12"/>
      <c r="AN9" s="9"/>
      <c r="AO9" s="11"/>
      <c r="AP9" s="11"/>
      <c r="AQ9" s="9" t="s">
        <v>10</v>
      </c>
      <c r="AR9" s="11">
        <v>8</v>
      </c>
      <c r="AS9" s="18">
        <v>5584.6</v>
      </c>
      <c r="AT9" s="11" t="s">
        <v>10</v>
      </c>
      <c r="AU9" s="11">
        <v>14</v>
      </c>
      <c r="AV9" s="14">
        <v>5584.6</v>
      </c>
      <c r="AW9" s="11" t="s">
        <v>10</v>
      </c>
      <c r="AX9" s="12">
        <v>7</v>
      </c>
      <c r="AY9" s="16">
        <v>5584.6</v>
      </c>
      <c r="AZ9" s="11" t="s">
        <v>10</v>
      </c>
      <c r="BA9" s="11">
        <v>14</v>
      </c>
      <c r="BB9" s="16">
        <v>5584.6</v>
      </c>
      <c r="BC9" s="11" t="s">
        <v>10</v>
      </c>
      <c r="BD9" s="11">
        <v>12</v>
      </c>
      <c r="BE9" s="14">
        <v>5584.6</v>
      </c>
      <c r="BF9" s="11" t="s">
        <v>10</v>
      </c>
      <c r="BG9" s="11">
        <v>6</v>
      </c>
      <c r="BH9" s="11">
        <v>5584.6</v>
      </c>
      <c r="BI9" s="9" t="s">
        <v>10</v>
      </c>
      <c r="BJ9" s="11">
        <v>8</v>
      </c>
      <c r="BK9" s="16">
        <v>5584.6</v>
      </c>
      <c r="BL9" s="9"/>
      <c r="BM9" s="11"/>
      <c r="BN9" s="12" t="s">
        <v>14</v>
      </c>
      <c r="BO9" s="13"/>
      <c r="BP9" s="11"/>
      <c r="BQ9" s="12" t="s">
        <v>14</v>
      </c>
      <c r="BR9" s="11"/>
      <c r="BS9" s="11"/>
      <c r="BT9" s="12" t="s">
        <v>14</v>
      </c>
      <c r="BU9" s="11"/>
      <c r="BV9" s="11"/>
      <c r="BW9" s="12" t="s">
        <v>14</v>
      </c>
      <c r="BX9" s="17"/>
      <c r="BY9" s="11"/>
      <c r="BZ9" s="12" t="s">
        <v>14</v>
      </c>
    </row>
  </sheetData>
  <mergeCells count="1">
    <mergeCell ref="A6:BZ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 Mehdi</dc:creator>
  <cp:lastModifiedBy>TIR Mehdi</cp:lastModifiedBy>
  <dcterms:created xsi:type="dcterms:W3CDTF">2024-06-07T13:57:10Z</dcterms:created>
  <dcterms:modified xsi:type="dcterms:W3CDTF">2024-06-12T07:46:35Z</dcterms:modified>
</cp:coreProperties>
</file>