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odor\Desktop\JP 2023\JP oct.2024\"/>
    </mc:Choice>
  </mc:AlternateContent>
  <xr:revisionPtr revIDLastSave="0" documentId="13_ncr:1_{7B0DC9AA-BDE9-48C6-94F6-6F6DD5B0F01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Classement COURSES" sheetId="1" r:id="rId1"/>
    <sheet name="Classement général" sheetId="5" r:id="rId2"/>
    <sheet name="Concordance Classmt &amp; Points" sheetId="2" r:id="rId3"/>
  </sheets>
  <definedNames>
    <definedName name="_xlnm._FilterDatabase" localSheetId="0" hidden="1">'Classement COURSES'!$A$2:$AB$109</definedName>
    <definedName name="_xlnm._FilterDatabase" localSheetId="1" hidden="1">'Classement général'!$A$2:$H$41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X4" i="1" l="1"/>
  <c r="X5" i="1"/>
  <c r="X6" i="1"/>
  <c r="X7" i="1"/>
  <c r="X8" i="1"/>
  <c r="X9" i="1"/>
  <c r="X10" i="1"/>
  <c r="X11" i="1"/>
  <c r="X12" i="1"/>
  <c r="X13" i="1"/>
  <c r="X14" i="1"/>
  <c r="X15" i="1"/>
  <c r="X16" i="1"/>
  <c r="X17" i="1"/>
  <c r="X18" i="1"/>
  <c r="X19" i="1"/>
  <c r="X20" i="1"/>
  <c r="X21" i="1"/>
  <c r="X22" i="1"/>
  <c r="X23" i="1"/>
  <c r="X24" i="1"/>
  <c r="X25" i="1"/>
  <c r="X26" i="1"/>
  <c r="X27" i="1"/>
  <c r="X28" i="1"/>
  <c r="X29" i="1"/>
  <c r="X30" i="1"/>
  <c r="X31" i="1"/>
  <c r="X32" i="1"/>
  <c r="X33" i="1"/>
  <c r="X34" i="1"/>
  <c r="X35" i="1"/>
  <c r="X36" i="1"/>
  <c r="X37" i="1"/>
  <c r="X38" i="1"/>
  <c r="X39" i="1"/>
  <c r="X40" i="1"/>
  <c r="X41" i="1"/>
  <c r="X42" i="1"/>
  <c r="X43" i="1"/>
  <c r="X44" i="1"/>
  <c r="X45" i="1"/>
  <c r="X46" i="1"/>
  <c r="X47" i="1"/>
  <c r="X48" i="1"/>
  <c r="X49" i="1"/>
  <c r="X50" i="1"/>
  <c r="X51" i="1"/>
  <c r="X52" i="1"/>
  <c r="X53" i="1"/>
  <c r="X54" i="1"/>
  <c r="X55" i="1"/>
  <c r="X56" i="1"/>
  <c r="X57" i="1"/>
  <c r="X58" i="1"/>
  <c r="X59" i="1"/>
  <c r="X60" i="1"/>
  <c r="X61" i="1"/>
  <c r="X62" i="1"/>
  <c r="X63" i="1"/>
  <c r="X64" i="1"/>
  <c r="X65" i="1"/>
  <c r="X66" i="1"/>
  <c r="X67" i="1"/>
  <c r="X68" i="1"/>
  <c r="X69" i="1"/>
  <c r="X70" i="1"/>
  <c r="X71" i="1"/>
  <c r="X72" i="1"/>
  <c r="X73" i="1"/>
  <c r="X74" i="1"/>
  <c r="X75" i="1"/>
  <c r="X76" i="1"/>
  <c r="X77" i="1"/>
  <c r="X78" i="1"/>
  <c r="X79" i="1"/>
  <c r="X80" i="1"/>
  <c r="X81" i="1"/>
  <c r="X82" i="1"/>
  <c r="X83" i="1"/>
  <c r="X84" i="1"/>
  <c r="X85" i="1"/>
  <c r="X86" i="1"/>
  <c r="X87" i="1"/>
  <c r="X88" i="1"/>
  <c r="X89" i="1"/>
  <c r="X90" i="1"/>
  <c r="X91" i="1"/>
  <c r="X92" i="1"/>
  <c r="X93" i="1"/>
  <c r="X94" i="1"/>
  <c r="X95" i="1"/>
  <c r="X96" i="1"/>
  <c r="X97" i="1"/>
  <c r="X98" i="1"/>
  <c r="X99" i="1"/>
  <c r="X100" i="1"/>
  <c r="X101" i="1"/>
  <c r="X102" i="1"/>
  <c r="X103" i="1"/>
  <c r="X104" i="1"/>
  <c r="X105" i="1"/>
  <c r="X106" i="1"/>
  <c r="X107" i="1"/>
  <c r="X108" i="1"/>
  <c r="X3" i="1"/>
  <c r="T4" i="1"/>
  <c r="T5" i="1"/>
  <c r="T6" i="1"/>
  <c r="T7" i="1"/>
  <c r="T8" i="1"/>
  <c r="T9" i="1"/>
  <c r="T10" i="1"/>
  <c r="T11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28" i="1"/>
  <c r="T29" i="1"/>
  <c r="T30" i="1"/>
  <c r="T31" i="1"/>
  <c r="T32" i="1"/>
  <c r="T33" i="1"/>
  <c r="T34" i="1"/>
  <c r="T35" i="1"/>
  <c r="T36" i="1"/>
  <c r="T37" i="1"/>
  <c r="T38" i="1"/>
  <c r="T39" i="1"/>
  <c r="T40" i="1"/>
  <c r="T41" i="1"/>
  <c r="T42" i="1"/>
  <c r="T43" i="1"/>
  <c r="T44" i="1"/>
  <c r="T45" i="1"/>
  <c r="T46" i="1"/>
  <c r="T47" i="1"/>
  <c r="T48" i="1"/>
  <c r="T49" i="1"/>
  <c r="T50" i="1"/>
  <c r="T51" i="1"/>
  <c r="T52" i="1"/>
  <c r="T53" i="1"/>
  <c r="T54" i="1"/>
  <c r="T55" i="1"/>
  <c r="T56" i="1"/>
  <c r="T57" i="1"/>
  <c r="T58" i="1"/>
  <c r="T59" i="1"/>
  <c r="T60" i="1"/>
  <c r="T61" i="1"/>
  <c r="T62" i="1"/>
  <c r="T63" i="1"/>
  <c r="T64" i="1"/>
  <c r="T65" i="1"/>
  <c r="T66" i="1"/>
  <c r="T67" i="1"/>
  <c r="T68" i="1"/>
  <c r="T69" i="1"/>
  <c r="T70" i="1"/>
  <c r="T71" i="1"/>
  <c r="T72" i="1"/>
  <c r="T73" i="1"/>
  <c r="T74" i="1"/>
  <c r="T75" i="1"/>
  <c r="T76" i="1"/>
  <c r="T77" i="1"/>
  <c r="T78" i="1"/>
  <c r="T79" i="1"/>
  <c r="T80" i="1"/>
  <c r="T81" i="1"/>
  <c r="T82" i="1"/>
  <c r="T83" i="1"/>
  <c r="T84" i="1"/>
  <c r="T85" i="1"/>
  <c r="T86" i="1"/>
  <c r="T87" i="1"/>
  <c r="T88" i="1"/>
  <c r="T89" i="1"/>
  <c r="T90" i="1"/>
  <c r="T91" i="1"/>
  <c r="T92" i="1"/>
  <c r="T93" i="1"/>
  <c r="T94" i="1"/>
  <c r="T95" i="1"/>
  <c r="T96" i="1"/>
  <c r="T97" i="1"/>
  <c r="T98" i="1"/>
  <c r="T99" i="1"/>
  <c r="T100" i="1"/>
  <c r="T101" i="1"/>
  <c r="T102" i="1"/>
  <c r="T103" i="1"/>
  <c r="T104" i="1"/>
  <c r="T105" i="1"/>
  <c r="T106" i="1"/>
  <c r="T107" i="1"/>
  <c r="T108" i="1"/>
  <c r="T3" i="1"/>
  <c r="O4" i="1"/>
  <c r="O5" i="1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O97" i="1"/>
  <c r="O98" i="1"/>
  <c r="O99" i="1"/>
  <c r="O100" i="1"/>
  <c r="O101" i="1"/>
  <c r="O102" i="1"/>
  <c r="O103" i="1"/>
  <c r="O104" i="1"/>
  <c r="O105" i="1"/>
  <c r="O106" i="1"/>
  <c r="O107" i="1"/>
  <c r="O108" i="1"/>
  <c r="O3" i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3" i="1"/>
  <c r="R3" i="1"/>
  <c r="F4" i="1"/>
  <c r="H4" i="1" s="1"/>
  <c r="J4" i="1"/>
  <c r="N4" i="1"/>
  <c r="P4" i="1" s="1"/>
  <c r="R4" i="1"/>
  <c r="W4" i="1"/>
  <c r="F5" i="1"/>
  <c r="J5" i="1"/>
  <c r="N5" i="1"/>
  <c r="R5" i="1"/>
  <c r="W5" i="1"/>
  <c r="Y5" i="1" s="1"/>
  <c r="F6" i="1"/>
  <c r="J6" i="1"/>
  <c r="L6" i="1" s="1"/>
  <c r="N6" i="1"/>
  <c r="R6" i="1"/>
  <c r="W6" i="1"/>
  <c r="Y6" i="1" s="1"/>
  <c r="F7" i="1"/>
  <c r="H7" i="1" s="1"/>
  <c r="J7" i="1"/>
  <c r="N7" i="1"/>
  <c r="P7" i="1" s="1"/>
  <c r="R7" i="1"/>
  <c r="W7" i="1"/>
  <c r="Y7" i="1" s="1"/>
  <c r="F8" i="1"/>
  <c r="J8" i="1"/>
  <c r="N8" i="1"/>
  <c r="P8" i="1" s="1"/>
  <c r="R8" i="1"/>
  <c r="U8" i="1" s="1"/>
  <c r="W8" i="1"/>
  <c r="F9" i="1"/>
  <c r="H9" i="1" s="1"/>
  <c r="J9" i="1"/>
  <c r="N9" i="1"/>
  <c r="R9" i="1"/>
  <c r="U9" i="1" s="1"/>
  <c r="W9" i="1"/>
  <c r="F10" i="1"/>
  <c r="H10" i="1" s="1"/>
  <c r="J10" i="1"/>
  <c r="N10" i="1"/>
  <c r="R10" i="1"/>
  <c r="U10" i="1" s="1"/>
  <c r="W10" i="1"/>
  <c r="Y10" i="1" s="1"/>
  <c r="F11" i="1"/>
  <c r="H11" i="1" s="1"/>
  <c r="J11" i="1"/>
  <c r="L11" i="1" s="1"/>
  <c r="N11" i="1"/>
  <c r="P11" i="1" s="1"/>
  <c r="R11" i="1"/>
  <c r="U11" i="1" s="1"/>
  <c r="W11" i="1"/>
  <c r="F12" i="1"/>
  <c r="H12" i="1" s="1"/>
  <c r="J12" i="1"/>
  <c r="L12" i="1" s="1"/>
  <c r="N12" i="1"/>
  <c r="P12" i="1" s="1"/>
  <c r="R12" i="1"/>
  <c r="U12" i="1" s="1"/>
  <c r="W12" i="1"/>
  <c r="Y12" i="1" s="1"/>
  <c r="F13" i="1"/>
  <c r="H13" i="1" s="1"/>
  <c r="J13" i="1"/>
  <c r="N13" i="1"/>
  <c r="P13" i="1" s="1"/>
  <c r="R13" i="1"/>
  <c r="W13" i="1"/>
  <c r="Y13" i="1" s="1"/>
  <c r="F14" i="1"/>
  <c r="J14" i="1"/>
  <c r="L14" i="1" s="1"/>
  <c r="N14" i="1"/>
  <c r="P14" i="1" s="1"/>
  <c r="R14" i="1"/>
  <c r="U14" i="1" s="1"/>
  <c r="W14" i="1"/>
  <c r="Y14" i="1" s="1"/>
  <c r="F15" i="1"/>
  <c r="H15" i="1" s="1"/>
  <c r="J15" i="1"/>
  <c r="L15" i="1" s="1"/>
  <c r="N15" i="1"/>
  <c r="R15" i="1"/>
  <c r="W15" i="1"/>
  <c r="F16" i="1"/>
  <c r="J16" i="1"/>
  <c r="N16" i="1"/>
  <c r="P16" i="1" s="1"/>
  <c r="R16" i="1"/>
  <c r="U16" i="1" s="1"/>
  <c r="W16" i="1"/>
  <c r="F17" i="1"/>
  <c r="H17" i="1" s="1"/>
  <c r="J17" i="1"/>
  <c r="N17" i="1"/>
  <c r="P17" i="1" s="1"/>
  <c r="R17" i="1"/>
  <c r="W17" i="1"/>
  <c r="Y17" i="1" s="1"/>
  <c r="F18" i="1"/>
  <c r="H18" i="1" s="1"/>
  <c r="J18" i="1"/>
  <c r="L18" i="1" s="1"/>
  <c r="N18" i="1"/>
  <c r="P18" i="1" s="1"/>
  <c r="R18" i="1"/>
  <c r="W18" i="1"/>
  <c r="Y18" i="1" s="1"/>
  <c r="F19" i="1"/>
  <c r="H19" i="1" s="1"/>
  <c r="J19" i="1"/>
  <c r="L19" i="1" s="1"/>
  <c r="N19" i="1"/>
  <c r="R19" i="1"/>
  <c r="W19" i="1"/>
  <c r="F20" i="1"/>
  <c r="H20" i="1" s="1"/>
  <c r="J20" i="1"/>
  <c r="N20" i="1"/>
  <c r="P20" i="1" s="1"/>
  <c r="R20" i="1"/>
  <c r="U20" i="1" s="1"/>
  <c r="W20" i="1"/>
  <c r="F21" i="1"/>
  <c r="J21" i="1"/>
  <c r="N21" i="1"/>
  <c r="R21" i="1"/>
  <c r="U21" i="1" s="1"/>
  <c r="W21" i="1"/>
  <c r="Y21" i="1" s="1"/>
  <c r="F22" i="1"/>
  <c r="J22" i="1"/>
  <c r="L22" i="1" s="1"/>
  <c r="N22" i="1"/>
  <c r="R22" i="1"/>
  <c r="W22" i="1"/>
  <c r="Y22" i="1" s="1"/>
  <c r="F23" i="1"/>
  <c r="H23" i="1" s="1"/>
  <c r="J23" i="1"/>
  <c r="L23" i="1" s="1"/>
  <c r="N23" i="1"/>
  <c r="P23" i="1" s="1"/>
  <c r="R23" i="1"/>
  <c r="W23" i="1"/>
  <c r="Y23" i="1" s="1"/>
  <c r="F24" i="1"/>
  <c r="H24" i="1" s="1"/>
  <c r="J24" i="1"/>
  <c r="N24" i="1"/>
  <c r="P24" i="1" s="1"/>
  <c r="R24" i="1"/>
  <c r="U24" i="1" s="1"/>
  <c r="W24" i="1"/>
  <c r="F25" i="1"/>
  <c r="H25" i="1" s="1"/>
  <c r="J25" i="1"/>
  <c r="N25" i="1"/>
  <c r="R25" i="1"/>
  <c r="U25" i="1" s="1"/>
  <c r="W25" i="1"/>
  <c r="F26" i="1"/>
  <c r="H26" i="1" s="1"/>
  <c r="J26" i="1"/>
  <c r="L26" i="1" s="1"/>
  <c r="N26" i="1"/>
  <c r="R26" i="1"/>
  <c r="U26" i="1" s="1"/>
  <c r="W26" i="1"/>
  <c r="Y26" i="1" s="1"/>
  <c r="F27" i="1"/>
  <c r="H27" i="1" s="1"/>
  <c r="J27" i="1"/>
  <c r="L27" i="1" s="1"/>
  <c r="N27" i="1"/>
  <c r="P27" i="1" s="1"/>
  <c r="R27" i="1"/>
  <c r="U27" i="1" s="1"/>
  <c r="W27" i="1"/>
  <c r="F28" i="1"/>
  <c r="H28" i="1" s="1"/>
  <c r="J28" i="1"/>
  <c r="L28" i="1" s="1"/>
  <c r="N28" i="1"/>
  <c r="P28" i="1" s="1"/>
  <c r="R28" i="1"/>
  <c r="U28" i="1" s="1"/>
  <c r="W28" i="1"/>
  <c r="Y28" i="1" s="1"/>
  <c r="F29" i="1"/>
  <c r="H29" i="1" s="1"/>
  <c r="J29" i="1"/>
  <c r="N29" i="1"/>
  <c r="P29" i="1" s="1"/>
  <c r="R29" i="1"/>
  <c r="W29" i="1"/>
  <c r="Y29" i="1" s="1"/>
  <c r="F30" i="1"/>
  <c r="H30" i="1" s="1"/>
  <c r="J30" i="1"/>
  <c r="L30" i="1" s="1"/>
  <c r="N30" i="1"/>
  <c r="P30" i="1" s="1"/>
  <c r="R30" i="1"/>
  <c r="U30" i="1" s="1"/>
  <c r="W30" i="1"/>
  <c r="Y30" i="1" s="1"/>
  <c r="F31" i="1"/>
  <c r="H31" i="1" s="1"/>
  <c r="J31" i="1"/>
  <c r="N31" i="1"/>
  <c r="R31" i="1"/>
  <c r="W31" i="1"/>
  <c r="F32" i="1"/>
  <c r="J32" i="1"/>
  <c r="N32" i="1"/>
  <c r="P32" i="1" s="1"/>
  <c r="R32" i="1"/>
  <c r="U32" i="1" s="1"/>
  <c r="W32" i="1"/>
  <c r="F33" i="1"/>
  <c r="H33" i="1" s="1"/>
  <c r="J33" i="1"/>
  <c r="N33" i="1"/>
  <c r="P33" i="1" s="1"/>
  <c r="R33" i="1"/>
  <c r="W33" i="1"/>
  <c r="Y33" i="1" s="1"/>
  <c r="F34" i="1"/>
  <c r="H34" i="1" s="1"/>
  <c r="J34" i="1"/>
  <c r="L34" i="1" s="1"/>
  <c r="N34" i="1"/>
  <c r="P34" i="1" s="1"/>
  <c r="R34" i="1"/>
  <c r="W34" i="1"/>
  <c r="Y34" i="1" s="1"/>
  <c r="F35" i="1"/>
  <c r="J35" i="1"/>
  <c r="L35" i="1" s="1"/>
  <c r="N35" i="1"/>
  <c r="R35" i="1"/>
  <c r="W35" i="1"/>
  <c r="F36" i="1"/>
  <c r="H36" i="1" s="1"/>
  <c r="J36" i="1"/>
  <c r="L36" i="1" s="1"/>
  <c r="N36" i="1"/>
  <c r="P36" i="1" s="1"/>
  <c r="R36" i="1"/>
  <c r="U36" i="1" s="1"/>
  <c r="W36" i="1"/>
  <c r="F37" i="1"/>
  <c r="J37" i="1"/>
  <c r="N37" i="1"/>
  <c r="R37" i="1"/>
  <c r="U37" i="1" s="1"/>
  <c r="W37" i="1"/>
  <c r="Y37" i="1" s="1"/>
  <c r="F38" i="1"/>
  <c r="J38" i="1"/>
  <c r="L38" i="1" s="1"/>
  <c r="N38" i="1"/>
  <c r="R38" i="1"/>
  <c r="W38" i="1"/>
  <c r="Y38" i="1" s="1"/>
  <c r="F39" i="1"/>
  <c r="H39" i="1" s="1"/>
  <c r="J39" i="1"/>
  <c r="L39" i="1" s="1"/>
  <c r="N39" i="1"/>
  <c r="P39" i="1" s="1"/>
  <c r="R39" i="1"/>
  <c r="W39" i="1"/>
  <c r="Y39" i="1" s="1"/>
  <c r="F40" i="1"/>
  <c r="H40" i="1" s="1"/>
  <c r="J40" i="1"/>
  <c r="N40" i="1"/>
  <c r="P40" i="1" s="1"/>
  <c r="R40" i="1"/>
  <c r="U40" i="1" s="1"/>
  <c r="W40" i="1"/>
  <c r="F41" i="1"/>
  <c r="H41" i="1" s="1"/>
  <c r="J41" i="1"/>
  <c r="N41" i="1"/>
  <c r="R41" i="1"/>
  <c r="U41" i="1" s="1"/>
  <c r="W41" i="1"/>
  <c r="F42" i="1"/>
  <c r="H42" i="1" s="1"/>
  <c r="J42" i="1"/>
  <c r="L42" i="1" s="1"/>
  <c r="N42" i="1"/>
  <c r="R42" i="1"/>
  <c r="U42" i="1" s="1"/>
  <c r="W42" i="1"/>
  <c r="Y42" i="1" s="1"/>
  <c r="F43" i="1"/>
  <c r="H43" i="1" s="1"/>
  <c r="J43" i="1"/>
  <c r="L43" i="1" s="1"/>
  <c r="N43" i="1"/>
  <c r="P43" i="1" s="1"/>
  <c r="R43" i="1"/>
  <c r="U43" i="1" s="1"/>
  <c r="W43" i="1"/>
  <c r="F44" i="1"/>
  <c r="H44" i="1" s="1"/>
  <c r="J44" i="1"/>
  <c r="L44" i="1" s="1"/>
  <c r="N44" i="1"/>
  <c r="P44" i="1" s="1"/>
  <c r="R44" i="1"/>
  <c r="U44" i="1" s="1"/>
  <c r="W44" i="1"/>
  <c r="Y44" i="1" s="1"/>
  <c r="F45" i="1"/>
  <c r="H45" i="1" s="1"/>
  <c r="J45" i="1"/>
  <c r="N45" i="1"/>
  <c r="P45" i="1" s="1"/>
  <c r="R45" i="1"/>
  <c r="W45" i="1"/>
  <c r="Y45" i="1" s="1"/>
  <c r="F46" i="1"/>
  <c r="H46" i="1" s="1"/>
  <c r="J46" i="1"/>
  <c r="L46" i="1" s="1"/>
  <c r="N46" i="1"/>
  <c r="P46" i="1" s="1"/>
  <c r="R46" i="1"/>
  <c r="U46" i="1" s="1"/>
  <c r="W46" i="1"/>
  <c r="Y46" i="1" s="1"/>
  <c r="F47" i="1"/>
  <c r="H47" i="1" s="1"/>
  <c r="J47" i="1"/>
  <c r="L47" i="1" s="1"/>
  <c r="N47" i="1"/>
  <c r="R47" i="1"/>
  <c r="W47" i="1"/>
  <c r="F48" i="1"/>
  <c r="J48" i="1"/>
  <c r="N48" i="1"/>
  <c r="P48" i="1" s="1"/>
  <c r="R48" i="1"/>
  <c r="U48" i="1" s="1"/>
  <c r="W48" i="1"/>
  <c r="F49" i="1"/>
  <c r="H49" i="1" s="1"/>
  <c r="J49" i="1"/>
  <c r="L49" i="1" s="1"/>
  <c r="N49" i="1"/>
  <c r="P49" i="1" s="1"/>
  <c r="R49" i="1"/>
  <c r="W49" i="1"/>
  <c r="Y49" i="1" s="1"/>
  <c r="F50" i="1"/>
  <c r="H50" i="1" s="1"/>
  <c r="J50" i="1"/>
  <c r="L50" i="1" s="1"/>
  <c r="N50" i="1"/>
  <c r="P50" i="1" s="1"/>
  <c r="R50" i="1"/>
  <c r="W50" i="1"/>
  <c r="Y50" i="1" s="1"/>
  <c r="F51" i="1"/>
  <c r="J51" i="1"/>
  <c r="L51" i="1" s="1"/>
  <c r="N51" i="1"/>
  <c r="R51" i="1"/>
  <c r="W51" i="1"/>
  <c r="F52" i="1"/>
  <c r="H52" i="1" s="1"/>
  <c r="J52" i="1"/>
  <c r="L52" i="1" s="1"/>
  <c r="N52" i="1"/>
  <c r="P52" i="1" s="1"/>
  <c r="R52" i="1"/>
  <c r="U52" i="1" s="1"/>
  <c r="W52" i="1"/>
  <c r="F53" i="1"/>
  <c r="J53" i="1"/>
  <c r="N53" i="1"/>
  <c r="R53" i="1"/>
  <c r="U53" i="1" s="1"/>
  <c r="W53" i="1"/>
  <c r="Y53" i="1" s="1"/>
  <c r="F54" i="1"/>
  <c r="J54" i="1"/>
  <c r="L54" i="1" s="1"/>
  <c r="N54" i="1"/>
  <c r="R54" i="1"/>
  <c r="W54" i="1"/>
  <c r="Y54" i="1" s="1"/>
  <c r="F55" i="1"/>
  <c r="J55" i="1"/>
  <c r="L55" i="1" s="1"/>
  <c r="N55" i="1"/>
  <c r="P55" i="1" s="1"/>
  <c r="R55" i="1"/>
  <c r="W55" i="1"/>
  <c r="Y55" i="1" s="1"/>
  <c r="F56" i="1"/>
  <c r="H56" i="1" s="1"/>
  <c r="J56" i="1"/>
  <c r="N56" i="1"/>
  <c r="P56" i="1" s="1"/>
  <c r="R56" i="1"/>
  <c r="U56" i="1" s="1"/>
  <c r="W56" i="1"/>
  <c r="F57" i="1"/>
  <c r="H57" i="1" s="1"/>
  <c r="J57" i="1"/>
  <c r="N57" i="1"/>
  <c r="R57" i="1"/>
  <c r="U57" i="1" s="1"/>
  <c r="W57" i="1"/>
  <c r="F58" i="1"/>
  <c r="H58" i="1" s="1"/>
  <c r="J58" i="1"/>
  <c r="L58" i="1" s="1"/>
  <c r="N58" i="1"/>
  <c r="R58" i="1"/>
  <c r="U58" i="1" s="1"/>
  <c r="W58" i="1"/>
  <c r="Y58" i="1" s="1"/>
  <c r="F59" i="1"/>
  <c r="H59" i="1" s="1"/>
  <c r="J59" i="1"/>
  <c r="L59" i="1" s="1"/>
  <c r="N59" i="1"/>
  <c r="P59" i="1" s="1"/>
  <c r="R59" i="1"/>
  <c r="U59" i="1" s="1"/>
  <c r="W59" i="1"/>
  <c r="F60" i="1"/>
  <c r="H60" i="1" s="1"/>
  <c r="J60" i="1"/>
  <c r="L60" i="1" s="1"/>
  <c r="N60" i="1"/>
  <c r="P60" i="1" s="1"/>
  <c r="R60" i="1"/>
  <c r="U60" i="1" s="1"/>
  <c r="W60" i="1"/>
  <c r="Y60" i="1" s="1"/>
  <c r="F61" i="1"/>
  <c r="H61" i="1" s="1"/>
  <c r="J61" i="1"/>
  <c r="N61" i="1"/>
  <c r="P61" i="1" s="1"/>
  <c r="R61" i="1"/>
  <c r="W61" i="1"/>
  <c r="Y61" i="1" s="1"/>
  <c r="F62" i="1"/>
  <c r="H62" i="1" s="1"/>
  <c r="J62" i="1"/>
  <c r="L62" i="1" s="1"/>
  <c r="N62" i="1"/>
  <c r="P62" i="1" s="1"/>
  <c r="R62" i="1"/>
  <c r="U62" i="1" s="1"/>
  <c r="W62" i="1"/>
  <c r="Y62" i="1" s="1"/>
  <c r="F63" i="1"/>
  <c r="H63" i="1" s="1"/>
  <c r="J63" i="1"/>
  <c r="L63" i="1" s="1"/>
  <c r="N63" i="1"/>
  <c r="R63" i="1"/>
  <c r="W63" i="1"/>
  <c r="F64" i="1"/>
  <c r="J64" i="1"/>
  <c r="N64" i="1"/>
  <c r="P64" i="1" s="1"/>
  <c r="R64" i="1"/>
  <c r="U64" i="1" s="1"/>
  <c r="W64" i="1"/>
  <c r="F65" i="1"/>
  <c r="H65" i="1" s="1"/>
  <c r="J65" i="1"/>
  <c r="L65" i="1" s="1"/>
  <c r="N65" i="1"/>
  <c r="P65" i="1" s="1"/>
  <c r="R65" i="1"/>
  <c r="W65" i="1"/>
  <c r="Y65" i="1" s="1"/>
  <c r="F66" i="1"/>
  <c r="H66" i="1" s="1"/>
  <c r="J66" i="1"/>
  <c r="L66" i="1" s="1"/>
  <c r="N66" i="1"/>
  <c r="P66" i="1" s="1"/>
  <c r="R66" i="1"/>
  <c r="W66" i="1"/>
  <c r="Y66" i="1" s="1"/>
  <c r="F67" i="1"/>
  <c r="H67" i="1" s="1"/>
  <c r="J67" i="1"/>
  <c r="L67" i="1" s="1"/>
  <c r="N67" i="1"/>
  <c r="R67" i="1"/>
  <c r="W67" i="1"/>
  <c r="F68" i="1"/>
  <c r="H68" i="1" s="1"/>
  <c r="J68" i="1"/>
  <c r="L68" i="1" s="1"/>
  <c r="N68" i="1"/>
  <c r="P68" i="1" s="1"/>
  <c r="R68" i="1"/>
  <c r="U68" i="1" s="1"/>
  <c r="W68" i="1"/>
  <c r="F69" i="1"/>
  <c r="J69" i="1"/>
  <c r="N69" i="1"/>
  <c r="R69" i="1"/>
  <c r="U69" i="1" s="1"/>
  <c r="W69" i="1"/>
  <c r="Y69" i="1" s="1"/>
  <c r="F70" i="1"/>
  <c r="J70" i="1"/>
  <c r="L70" i="1" s="1"/>
  <c r="N70" i="1"/>
  <c r="P70" i="1" s="1"/>
  <c r="R70" i="1"/>
  <c r="W70" i="1"/>
  <c r="Y70" i="1" s="1"/>
  <c r="F71" i="1"/>
  <c r="H71" i="1" s="1"/>
  <c r="J71" i="1"/>
  <c r="L71" i="1" s="1"/>
  <c r="N71" i="1"/>
  <c r="P71" i="1" s="1"/>
  <c r="R71" i="1"/>
  <c r="W71" i="1"/>
  <c r="Y71" i="1" s="1"/>
  <c r="F72" i="1"/>
  <c r="H72" i="1" s="1"/>
  <c r="J72" i="1"/>
  <c r="N72" i="1"/>
  <c r="P72" i="1" s="1"/>
  <c r="R72" i="1"/>
  <c r="U72" i="1" s="1"/>
  <c r="W72" i="1"/>
  <c r="F73" i="1"/>
  <c r="H73" i="1" s="1"/>
  <c r="J73" i="1"/>
  <c r="N73" i="1"/>
  <c r="R73" i="1"/>
  <c r="U73" i="1" s="1"/>
  <c r="W73" i="1"/>
  <c r="F74" i="1"/>
  <c r="H74" i="1" s="1"/>
  <c r="J74" i="1"/>
  <c r="L74" i="1" s="1"/>
  <c r="N74" i="1"/>
  <c r="R74" i="1"/>
  <c r="U74" i="1" s="1"/>
  <c r="W74" i="1"/>
  <c r="Y74" i="1" s="1"/>
  <c r="F75" i="1"/>
  <c r="H75" i="1" s="1"/>
  <c r="J75" i="1"/>
  <c r="L75" i="1" s="1"/>
  <c r="N75" i="1"/>
  <c r="P75" i="1" s="1"/>
  <c r="R75" i="1"/>
  <c r="U75" i="1" s="1"/>
  <c r="W75" i="1"/>
  <c r="F76" i="1"/>
  <c r="H76" i="1" s="1"/>
  <c r="J76" i="1"/>
  <c r="L76" i="1" s="1"/>
  <c r="N76" i="1"/>
  <c r="P76" i="1" s="1"/>
  <c r="R76" i="1"/>
  <c r="U76" i="1" s="1"/>
  <c r="W76" i="1"/>
  <c r="Y76" i="1" s="1"/>
  <c r="F77" i="1"/>
  <c r="H77" i="1" s="1"/>
  <c r="J77" i="1"/>
  <c r="N77" i="1"/>
  <c r="P77" i="1" s="1"/>
  <c r="R77" i="1"/>
  <c r="W77" i="1"/>
  <c r="Y77" i="1" s="1"/>
  <c r="F78" i="1"/>
  <c r="H78" i="1" s="1"/>
  <c r="J78" i="1"/>
  <c r="L78" i="1" s="1"/>
  <c r="N78" i="1"/>
  <c r="P78" i="1" s="1"/>
  <c r="R78" i="1"/>
  <c r="U78" i="1" s="1"/>
  <c r="W78" i="1"/>
  <c r="Y78" i="1" s="1"/>
  <c r="F79" i="1"/>
  <c r="H79" i="1" s="1"/>
  <c r="J79" i="1"/>
  <c r="L79" i="1" s="1"/>
  <c r="N79" i="1"/>
  <c r="R79" i="1"/>
  <c r="W79" i="1"/>
  <c r="F80" i="1"/>
  <c r="J80" i="1"/>
  <c r="N80" i="1"/>
  <c r="P80" i="1" s="1"/>
  <c r="R80" i="1"/>
  <c r="U80" i="1" s="1"/>
  <c r="W80" i="1"/>
  <c r="F81" i="1"/>
  <c r="H81" i="1" s="1"/>
  <c r="J81" i="1"/>
  <c r="L81" i="1" s="1"/>
  <c r="N81" i="1"/>
  <c r="P81" i="1" s="1"/>
  <c r="R81" i="1"/>
  <c r="W81" i="1"/>
  <c r="Y81" i="1" s="1"/>
  <c r="F82" i="1"/>
  <c r="H82" i="1" s="1"/>
  <c r="J82" i="1"/>
  <c r="L82" i="1" s="1"/>
  <c r="N82" i="1"/>
  <c r="P82" i="1" s="1"/>
  <c r="R82" i="1"/>
  <c r="W82" i="1"/>
  <c r="Y82" i="1" s="1"/>
  <c r="F83" i="1"/>
  <c r="H83" i="1" s="1"/>
  <c r="J83" i="1"/>
  <c r="L83" i="1" s="1"/>
  <c r="N83" i="1"/>
  <c r="R83" i="1"/>
  <c r="W83" i="1"/>
  <c r="F84" i="1"/>
  <c r="H84" i="1" s="1"/>
  <c r="J84" i="1"/>
  <c r="L84" i="1" s="1"/>
  <c r="N84" i="1"/>
  <c r="P84" i="1" s="1"/>
  <c r="R84" i="1"/>
  <c r="U84" i="1" s="1"/>
  <c r="W84" i="1"/>
  <c r="F85" i="1"/>
  <c r="J85" i="1"/>
  <c r="N85" i="1"/>
  <c r="P85" i="1" s="1"/>
  <c r="R85" i="1"/>
  <c r="U85" i="1" s="1"/>
  <c r="W85" i="1"/>
  <c r="Y85" i="1" s="1"/>
  <c r="F86" i="1"/>
  <c r="J86" i="1"/>
  <c r="L86" i="1" s="1"/>
  <c r="N86" i="1"/>
  <c r="P86" i="1" s="1"/>
  <c r="R86" i="1"/>
  <c r="W86" i="1"/>
  <c r="Y86" i="1" s="1"/>
  <c r="F87" i="1"/>
  <c r="H87" i="1" s="1"/>
  <c r="J87" i="1"/>
  <c r="L87" i="1" s="1"/>
  <c r="N87" i="1"/>
  <c r="P87" i="1" s="1"/>
  <c r="R87" i="1"/>
  <c r="W87" i="1"/>
  <c r="Y87" i="1" s="1"/>
  <c r="F88" i="1"/>
  <c r="H88" i="1" s="1"/>
  <c r="J88" i="1"/>
  <c r="N88" i="1"/>
  <c r="P88" i="1" s="1"/>
  <c r="R88" i="1"/>
  <c r="W88" i="1"/>
  <c r="F89" i="1"/>
  <c r="H89" i="1" s="1"/>
  <c r="J89" i="1"/>
  <c r="N89" i="1"/>
  <c r="R89" i="1"/>
  <c r="U89" i="1" s="1"/>
  <c r="W89" i="1"/>
  <c r="F90" i="1"/>
  <c r="H90" i="1" s="1"/>
  <c r="J90" i="1"/>
  <c r="L90" i="1" s="1"/>
  <c r="N90" i="1"/>
  <c r="R90" i="1"/>
  <c r="U90" i="1" s="1"/>
  <c r="W90" i="1"/>
  <c r="Y90" i="1" s="1"/>
  <c r="F91" i="1"/>
  <c r="H91" i="1" s="1"/>
  <c r="J91" i="1"/>
  <c r="L91" i="1" s="1"/>
  <c r="N91" i="1"/>
  <c r="P91" i="1" s="1"/>
  <c r="R91" i="1"/>
  <c r="U91" i="1" s="1"/>
  <c r="W91" i="1"/>
  <c r="F92" i="1"/>
  <c r="H92" i="1" s="1"/>
  <c r="J92" i="1"/>
  <c r="L92" i="1" s="1"/>
  <c r="N92" i="1"/>
  <c r="P92" i="1" s="1"/>
  <c r="R92" i="1"/>
  <c r="U92" i="1" s="1"/>
  <c r="W92" i="1"/>
  <c r="Y92" i="1" s="1"/>
  <c r="F93" i="1"/>
  <c r="H93" i="1" s="1"/>
  <c r="J93" i="1"/>
  <c r="N93" i="1"/>
  <c r="P93" i="1" s="1"/>
  <c r="R93" i="1"/>
  <c r="W93" i="1"/>
  <c r="Y93" i="1" s="1"/>
  <c r="F94" i="1"/>
  <c r="H94" i="1" s="1"/>
  <c r="J94" i="1"/>
  <c r="L94" i="1" s="1"/>
  <c r="N94" i="1"/>
  <c r="P94" i="1" s="1"/>
  <c r="R94" i="1"/>
  <c r="U94" i="1" s="1"/>
  <c r="W94" i="1"/>
  <c r="Y94" i="1" s="1"/>
  <c r="F95" i="1"/>
  <c r="H95" i="1" s="1"/>
  <c r="J95" i="1"/>
  <c r="L95" i="1" s="1"/>
  <c r="N95" i="1"/>
  <c r="P95" i="1" s="1"/>
  <c r="R95" i="1"/>
  <c r="W95" i="1"/>
  <c r="F96" i="1"/>
  <c r="J96" i="1"/>
  <c r="N96" i="1"/>
  <c r="P96" i="1" s="1"/>
  <c r="R96" i="1"/>
  <c r="U96" i="1" s="1"/>
  <c r="W96" i="1"/>
  <c r="F97" i="1"/>
  <c r="H97" i="1" s="1"/>
  <c r="J97" i="1"/>
  <c r="L97" i="1" s="1"/>
  <c r="N97" i="1"/>
  <c r="P97" i="1" s="1"/>
  <c r="R97" i="1"/>
  <c r="W97" i="1"/>
  <c r="Y97" i="1" s="1"/>
  <c r="F98" i="1"/>
  <c r="H98" i="1" s="1"/>
  <c r="J98" i="1"/>
  <c r="L98" i="1" s="1"/>
  <c r="N98" i="1"/>
  <c r="P98" i="1" s="1"/>
  <c r="R98" i="1"/>
  <c r="W98" i="1"/>
  <c r="Y98" i="1" s="1"/>
  <c r="F99" i="1"/>
  <c r="H99" i="1" s="1"/>
  <c r="J99" i="1"/>
  <c r="L99" i="1" s="1"/>
  <c r="N99" i="1"/>
  <c r="R99" i="1"/>
  <c r="W99" i="1"/>
  <c r="F100" i="1"/>
  <c r="H100" i="1" s="1"/>
  <c r="J100" i="1"/>
  <c r="L100" i="1" s="1"/>
  <c r="N100" i="1"/>
  <c r="P100" i="1" s="1"/>
  <c r="R100" i="1"/>
  <c r="U100" i="1" s="1"/>
  <c r="W100" i="1"/>
  <c r="F101" i="1"/>
  <c r="J101" i="1"/>
  <c r="N101" i="1"/>
  <c r="P101" i="1" s="1"/>
  <c r="R101" i="1"/>
  <c r="U101" i="1" s="1"/>
  <c r="W101" i="1"/>
  <c r="Y101" i="1" s="1"/>
  <c r="F102" i="1"/>
  <c r="J102" i="1"/>
  <c r="L102" i="1" s="1"/>
  <c r="N102" i="1"/>
  <c r="P102" i="1" s="1"/>
  <c r="R102" i="1"/>
  <c r="W102" i="1"/>
  <c r="Y102" i="1" s="1"/>
  <c r="F103" i="1"/>
  <c r="H103" i="1" s="1"/>
  <c r="J103" i="1"/>
  <c r="L103" i="1" s="1"/>
  <c r="N103" i="1"/>
  <c r="P103" i="1" s="1"/>
  <c r="R103" i="1"/>
  <c r="W103" i="1"/>
  <c r="Y103" i="1" s="1"/>
  <c r="F104" i="1"/>
  <c r="H104" i="1" s="1"/>
  <c r="J104" i="1"/>
  <c r="N104" i="1"/>
  <c r="P104" i="1" s="1"/>
  <c r="R104" i="1"/>
  <c r="U104" i="1" s="1"/>
  <c r="W104" i="1"/>
  <c r="F105" i="1"/>
  <c r="H105" i="1" s="1"/>
  <c r="J105" i="1"/>
  <c r="N105" i="1"/>
  <c r="R105" i="1"/>
  <c r="U105" i="1" s="1"/>
  <c r="W105" i="1"/>
  <c r="F106" i="1"/>
  <c r="H106" i="1" s="1"/>
  <c r="J106" i="1"/>
  <c r="L106" i="1" s="1"/>
  <c r="N106" i="1"/>
  <c r="R106" i="1"/>
  <c r="U106" i="1" s="1"/>
  <c r="W106" i="1"/>
  <c r="Y106" i="1" s="1"/>
  <c r="F107" i="1"/>
  <c r="H107" i="1" s="1"/>
  <c r="J107" i="1"/>
  <c r="L107" i="1" s="1"/>
  <c r="N107" i="1"/>
  <c r="P107" i="1" s="1"/>
  <c r="R107" i="1"/>
  <c r="U107" i="1" s="1"/>
  <c r="W107" i="1"/>
  <c r="F108" i="1"/>
  <c r="H108" i="1" s="1"/>
  <c r="J108" i="1"/>
  <c r="L108" i="1" s="1"/>
  <c r="N108" i="1"/>
  <c r="P108" i="1" s="1"/>
  <c r="R108" i="1"/>
  <c r="U108" i="1" s="1"/>
  <c r="W108" i="1"/>
  <c r="Y108" i="1" s="1"/>
  <c r="W3" i="1"/>
  <c r="Y3" i="1" s="1"/>
  <c r="W109" i="1"/>
  <c r="X109" i="1" s="1"/>
  <c r="Y109" i="1" s="1"/>
  <c r="R109" i="1"/>
  <c r="T109" i="1" s="1"/>
  <c r="U109" i="1" s="1"/>
  <c r="N109" i="1"/>
  <c r="O109" i="1" s="1"/>
  <c r="P109" i="1" s="1"/>
  <c r="N3" i="1"/>
  <c r="J3" i="1"/>
  <c r="K3" i="1" s="1"/>
  <c r="F3" i="1"/>
  <c r="F109" i="1"/>
  <c r="G109" i="1" s="1"/>
  <c r="H109" i="1" s="1"/>
  <c r="J109" i="1"/>
  <c r="K109" i="1" s="1"/>
  <c r="L109" i="1" s="1"/>
  <c r="G14" i="5"/>
  <c r="H14" i="5" s="1"/>
  <c r="G15" i="5"/>
  <c r="H15" i="5" s="1"/>
  <c r="G16" i="5"/>
  <c r="H16" i="5" s="1"/>
  <c r="G22" i="5"/>
  <c r="G23" i="5"/>
  <c r="H23" i="5" s="1"/>
  <c r="G24" i="5"/>
  <c r="H24" i="5" s="1"/>
  <c r="G30" i="5"/>
  <c r="H30" i="5" s="1"/>
  <c r="G31" i="5"/>
  <c r="H31" i="5" s="1"/>
  <c r="G32" i="5"/>
  <c r="H32" i="5" s="1"/>
  <c r="G38" i="5"/>
  <c r="H38" i="5" s="1"/>
  <c r="G39" i="5"/>
  <c r="G40" i="5"/>
  <c r="H40" i="5" s="1"/>
  <c r="F4" i="5"/>
  <c r="F5" i="5"/>
  <c r="F6" i="5"/>
  <c r="F7" i="5"/>
  <c r="F8" i="5"/>
  <c r="F9" i="5"/>
  <c r="F10" i="5"/>
  <c r="G10" i="5" s="1"/>
  <c r="H10" i="5" s="1"/>
  <c r="F11" i="5"/>
  <c r="G11" i="5" s="1"/>
  <c r="H11" i="5" s="1"/>
  <c r="F12" i="5"/>
  <c r="G12" i="5" s="1"/>
  <c r="H12" i="5" s="1"/>
  <c r="F13" i="5"/>
  <c r="G13" i="5" s="1"/>
  <c r="H13" i="5" s="1"/>
  <c r="F14" i="5"/>
  <c r="F15" i="5"/>
  <c r="F16" i="5"/>
  <c r="F17" i="5"/>
  <c r="G17" i="5" s="1"/>
  <c r="H17" i="5" s="1"/>
  <c r="F18" i="5"/>
  <c r="G18" i="5" s="1"/>
  <c r="H18" i="5" s="1"/>
  <c r="F19" i="5"/>
  <c r="G19" i="5" s="1"/>
  <c r="H19" i="5" s="1"/>
  <c r="F20" i="5"/>
  <c r="G20" i="5" s="1"/>
  <c r="H20" i="5" s="1"/>
  <c r="F21" i="5"/>
  <c r="G21" i="5" s="1"/>
  <c r="H21" i="5" s="1"/>
  <c r="F22" i="5"/>
  <c r="F23" i="5"/>
  <c r="F24" i="5"/>
  <c r="F25" i="5"/>
  <c r="G25" i="5" s="1"/>
  <c r="H25" i="5" s="1"/>
  <c r="F26" i="5"/>
  <c r="G26" i="5" s="1"/>
  <c r="H26" i="5" s="1"/>
  <c r="F27" i="5"/>
  <c r="G27" i="5" s="1"/>
  <c r="H27" i="5" s="1"/>
  <c r="F28" i="5"/>
  <c r="G28" i="5" s="1"/>
  <c r="H28" i="5" s="1"/>
  <c r="F29" i="5"/>
  <c r="G29" i="5" s="1"/>
  <c r="H29" i="5" s="1"/>
  <c r="F30" i="5"/>
  <c r="F31" i="5"/>
  <c r="F32" i="5"/>
  <c r="F33" i="5"/>
  <c r="G33" i="5" s="1"/>
  <c r="H33" i="5" s="1"/>
  <c r="F34" i="5"/>
  <c r="G34" i="5" s="1"/>
  <c r="H34" i="5" s="1"/>
  <c r="F35" i="5"/>
  <c r="G35" i="5" s="1"/>
  <c r="H35" i="5" s="1"/>
  <c r="F36" i="5"/>
  <c r="G36" i="5" s="1"/>
  <c r="H36" i="5" s="1"/>
  <c r="F37" i="5"/>
  <c r="G37" i="5" s="1"/>
  <c r="H37" i="5" s="1"/>
  <c r="F38" i="5"/>
  <c r="F39" i="5"/>
  <c r="F40" i="5"/>
  <c r="H22" i="5"/>
  <c r="H39" i="5"/>
  <c r="F3" i="5"/>
  <c r="E40" i="5"/>
  <c r="E39" i="5"/>
  <c r="E38" i="5"/>
  <c r="E36" i="5"/>
  <c r="E33" i="5"/>
  <c r="E30" i="5"/>
  <c r="E29" i="5"/>
  <c r="E27" i="5"/>
  <c r="E26" i="5"/>
  <c r="E24" i="5"/>
  <c r="E22" i="5"/>
  <c r="E21" i="5"/>
  <c r="E18" i="5"/>
  <c r="E16" i="5"/>
  <c r="E15" i="5"/>
  <c r="E14" i="5"/>
  <c r="E13" i="5"/>
  <c r="E11" i="5"/>
  <c r="E10" i="5"/>
  <c r="Y105" i="1" l="1"/>
  <c r="Y89" i="1"/>
  <c r="Y73" i="1"/>
  <c r="Y41" i="1"/>
  <c r="Y25" i="1"/>
  <c r="Y9" i="1"/>
  <c r="AA9" i="1" s="1"/>
  <c r="Y57" i="1"/>
  <c r="Y95" i="1"/>
  <c r="Y79" i="1"/>
  <c r="Y63" i="1"/>
  <c r="Y47" i="1"/>
  <c r="Y31" i="1"/>
  <c r="Y15" i="1"/>
  <c r="Y104" i="1"/>
  <c r="Y88" i="1"/>
  <c r="Y72" i="1"/>
  <c r="Y56" i="1"/>
  <c r="Y40" i="1"/>
  <c r="Y24" i="1"/>
  <c r="Y8" i="1"/>
  <c r="Y107" i="1"/>
  <c r="AA107" i="1" s="1"/>
  <c r="Y91" i="1"/>
  <c r="Y75" i="1"/>
  <c r="AA75" i="1" s="1"/>
  <c r="Y59" i="1"/>
  <c r="Y43" i="1"/>
  <c r="Y27" i="1"/>
  <c r="Y11" i="1"/>
  <c r="Y100" i="1"/>
  <c r="Y84" i="1"/>
  <c r="AA84" i="1" s="1"/>
  <c r="Y68" i="1"/>
  <c r="AA68" i="1" s="1"/>
  <c r="Y52" i="1"/>
  <c r="Y36" i="1"/>
  <c r="AA36" i="1" s="1"/>
  <c r="Y20" i="1"/>
  <c r="Y4" i="1"/>
  <c r="Y96" i="1"/>
  <c r="Y80" i="1"/>
  <c r="Y64" i="1"/>
  <c r="AA64" i="1" s="1"/>
  <c r="Y48" i="1"/>
  <c r="Y32" i="1"/>
  <c r="Y16" i="1"/>
  <c r="Y99" i="1"/>
  <c r="Y83" i="1"/>
  <c r="AA83" i="1" s="1"/>
  <c r="Y67" i="1"/>
  <c r="Y51" i="1"/>
  <c r="Y35" i="1"/>
  <c r="Y19" i="1"/>
  <c r="AA19" i="1" s="1"/>
  <c r="U97" i="1"/>
  <c r="U81" i="1"/>
  <c r="U65" i="1"/>
  <c r="U49" i="1"/>
  <c r="U33" i="1"/>
  <c r="U17" i="1"/>
  <c r="U93" i="1"/>
  <c r="AA93" i="1" s="1"/>
  <c r="U77" i="1"/>
  <c r="U61" i="1"/>
  <c r="U45" i="1"/>
  <c r="U29" i="1"/>
  <c r="U13" i="1"/>
  <c r="U88" i="1"/>
  <c r="U98" i="1"/>
  <c r="U82" i="1"/>
  <c r="U66" i="1"/>
  <c r="AA66" i="1" s="1"/>
  <c r="U50" i="1"/>
  <c r="U34" i="1"/>
  <c r="AA34" i="1" s="1"/>
  <c r="U18" i="1"/>
  <c r="P69" i="1"/>
  <c r="P53" i="1"/>
  <c r="P37" i="1"/>
  <c r="P21" i="1"/>
  <c r="P5" i="1"/>
  <c r="P106" i="1"/>
  <c r="AA106" i="1" s="1"/>
  <c r="P90" i="1"/>
  <c r="AA90" i="1" s="1"/>
  <c r="P74" i="1"/>
  <c r="P58" i="1"/>
  <c r="P42" i="1"/>
  <c r="P26" i="1"/>
  <c r="P10" i="1"/>
  <c r="P99" i="1"/>
  <c r="P83" i="1"/>
  <c r="P67" i="1"/>
  <c r="P51" i="1"/>
  <c r="P35" i="1"/>
  <c r="P19" i="1"/>
  <c r="P54" i="1"/>
  <c r="P38" i="1"/>
  <c r="P22" i="1"/>
  <c r="P6" i="1"/>
  <c r="AA6" i="1" s="1"/>
  <c r="P105" i="1"/>
  <c r="P89" i="1"/>
  <c r="P73" i="1"/>
  <c r="P57" i="1"/>
  <c r="P41" i="1"/>
  <c r="P25" i="1"/>
  <c r="P9" i="1"/>
  <c r="P79" i="1"/>
  <c r="P63" i="1"/>
  <c r="P47" i="1"/>
  <c r="P31" i="1"/>
  <c r="P15" i="1"/>
  <c r="P3" i="1"/>
  <c r="L93" i="1"/>
  <c r="L77" i="1"/>
  <c r="AA77" i="1" s="1"/>
  <c r="L61" i="1"/>
  <c r="L45" i="1"/>
  <c r="L13" i="1"/>
  <c r="L96" i="1"/>
  <c r="L80" i="1"/>
  <c r="L64" i="1"/>
  <c r="L48" i="1"/>
  <c r="L16" i="1"/>
  <c r="L105" i="1"/>
  <c r="L89" i="1"/>
  <c r="L73" i="1"/>
  <c r="L57" i="1"/>
  <c r="L41" i="1"/>
  <c r="L25" i="1"/>
  <c r="L101" i="1"/>
  <c r="L85" i="1"/>
  <c r="L69" i="1"/>
  <c r="L53" i="1"/>
  <c r="L37" i="1"/>
  <c r="L21" i="1"/>
  <c r="AA21" i="1" s="1"/>
  <c r="L104" i="1"/>
  <c r="L88" i="1"/>
  <c r="L72" i="1"/>
  <c r="L56" i="1"/>
  <c r="AA56" i="1" s="1"/>
  <c r="L40" i="1"/>
  <c r="L24" i="1"/>
  <c r="H51" i="1"/>
  <c r="H102" i="1"/>
  <c r="H86" i="1"/>
  <c r="H70" i="1"/>
  <c r="H54" i="1"/>
  <c r="H38" i="1"/>
  <c r="H22" i="1"/>
  <c r="H6" i="1"/>
  <c r="H101" i="1"/>
  <c r="AA101" i="1" s="1"/>
  <c r="H85" i="1"/>
  <c r="H69" i="1"/>
  <c r="AA69" i="1" s="1"/>
  <c r="H53" i="1"/>
  <c r="H37" i="1"/>
  <c r="H21" i="1"/>
  <c r="H5" i="1"/>
  <c r="H35" i="1"/>
  <c r="H8" i="1"/>
  <c r="H14" i="1"/>
  <c r="H96" i="1"/>
  <c r="H80" i="1"/>
  <c r="H64" i="1"/>
  <c r="H48" i="1"/>
  <c r="H32" i="1"/>
  <c r="H16" i="1"/>
  <c r="L20" i="1"/>
  <c r="L17" i="1"/>
  <c r="L33" i="1"/>
  <c r="L32" i="1"/>
  <c r="L29" i="1"/>
  <c r="AA29" i="1" s="1"/>
  <c r="L31" i="1"/>
  <c r="L5" i="1"/>
  <c r="L8" i="1"/>
  <c r="L9" i="1"/>
  <c r="L4" i="1"/>
  <c r="AA4" i="1" s="1"/>
  <c r="L7" i="1"/>
  <c r="AA7" i="1" s="1"/>
  <c r="L10" i="1"/>
  <c r="L3" i="1"/>
  <c r="U103" i="1"/>
  <c r="U87" i="1"/>
  <c r="U71" i="1"/>
  <c r="U55" i="1"/>
  <c r="U39" i="1"/>
  <c r="U23" i="1"/>
  <c r="AA23" i="1" s="1"/>
  <c r="U99" i="1"/>
  <c r="U83" i="1"/>
  <c r="U67" i="1"/>
  <c r="U51" i="1"/>
  <c r="U35" i="1"/>
  <c r="U19" i="1"/>
  <c r="U102" i="1"/>
  <c r="U86" i="1"/>
  <c r="AA86" i="1" s="1"/>
  <c r="U70" i="1"/>
  <c r="AA70" i="1" s="1"/>
  <c r="U54" i="1"/>
  <c r="AA54" i="1" s="1"/>
  <c r="U38" i="1"/>
  <c r="AA38" i="1" s="1"/>
  <c r="U22" i="1"/>
  <c r="U95" i="1"/>
  <c r="U79" i="1"/>
  <c r="U63" i="1"/>
  <c r="U47" i="1"/>
  <c r="U31" i="1"/>
  <c r="U15" i="1"/>
  <c r="U5" i="1"/>
  <c r="U4" i="1"/>
  <c r="U7" i="1"/>
  <c r="U6" i="1"/>
  <c r="Z14" i="1"/>
  <c r="Z46" i="1"/>
  <c r="Z94" i="1"/>
  <c r="Z15" i="1"/>
  <c r="Z30" i="1"/>
  <c r="Z31" i="1"/>
  <c r="Z47" i="1"/>
  <c r="Z62" i="1"/>
  <c r="Z63" i="1"/>
  <c r="Z78" i="1"/>
  <c r="Z79" i="1"/>
  <c r="Z95" i="1"/>
  <c r="H55" i="1"/>
  <c r="AA55" i="1" s="1"/>
  <c r="Z55" i="1"/>
  <c r="Z16" i="1"/>
  <c r="Z32" i="1"/>
  <c r="Z48" i="1"/>
  <c r="Z64" i="1"/>
  <c r="Z80" i="1"/>
  <c r="Z96" i="1"/>
  <c r="Z17" i="1"/>
  <c r="Z33" i="1"/>
  <c r="Z49" i="1"/>
  <c r="Z65" i="1"/>
  <c r="Z81" i="1"/>
  <c r="Z97" i="1"/>
  <c r="Z18" i="1"/>
  <c r="Z34" i="1"/>
  <c r="Z50" i="1"/>
  <c r="Z66" i="1"/>
  <c r="Z82" i="1"/>
  <c r="Z98" i="1"/>
  <c r="Z19" i="1"/>
  <c r="Z35" i="1"/>
  <c r="Z51" i="1"/>
  <c r="Z67" i="1"/>
  <c r="Z83" i="1"/>
  <c r="Z99" i="1"/>
  <c r="Z4" i="1"/>
  <c r="Z20" i="1"/>
  <c r="Z36" i="1"/>
  <c r="Z52" i="1"/>
  <c r="Z68" i="1"/>
  <c r="Z84" i="1"/>
  <c r="Z100" i="1"/>
  <c r="Z5" i="1"/>
  <c r="Z21" i="1"/>
  <c r="Z37" i="1"/>
  <c r="Z53" i="1"/>
  <c r="Z69" i="1"/>
  <c r="Z85" i="1"/>
  <c r="Z101" i="1"/>
  <c r="Z6" i="1"/>
  <c r="Z22" i="1"/>
  <c r="Z38" i="1"/>
  <c r="Z54" i="1"/>
  <c r="Z70" i="1"/>
  <c r="Z86" i="1"/>
  <c r="Z102" i="1"/>
  <c r="Z7" i="1"/>
  <c r="Z23" i="1"/>
  <c r="Z39" i="1"/>
  <c r="Z71" i="1"/>
  <c r="Z87" i="1"/>
  <c r="Z103" i="1"/>
  <c r="Z8" i="1"/>
  <c r="Z24" i="1"/>
  <c r="Z40" i="1"/>
  <c r="Z56" i="1"/>
  <c r="Z72" i="1"/>
  <c r="Z88" i="1"/>
  <c r="Z104" i="1"/>
  <c r="Z9" i="1"/>
  <c r="Z25" i="1"/>
  <c r="Z41" i="1"/>
  <c r="Z57" i="1"/>
  <c r="Z73" i="1"/>
  <c r="Z89" i="1"/>
  <c r="Z105" i="1"/>
  <c r="Z10" i="1"/>
  <c r="Z26" i="1"/>
  <c r="Z42" i="1"/>
  <c r="Z58" i="1"/>
  <c r="Z74" i="1"/>
  <c r="Z90" i="1"/>
  <c r="Z106" i="1"/>
  <c r="Z11" i="1"/>
  <c r="Z27" i="1"/>
  <c r="Z43" i="1"/>
  <c r="Z59" i="1"/>
  <c r="Z75" i="1"/>
  <c r="Z91" i="1"/>
  <c r="Z107" i="1"/>
  <c r="Z12" i="1"/>
  <c r="Z28" i="1"/>
  <c r="Z44" i="1"/>
  <c r="Z60" i="1"/>
  <c r="Z76" i="1"/>
  <c r="Z92" i="1"/>
  <c r="Z108" i="1"/>
  <c r="Z13" i="1"/>
  <c r="Z29" i="1"/>
  <c r="Z45" i="1"/>
  <c r="Z61" i="1"/>
  <c r="Z77" i="1"/>
  <c r="Z93" i="1"/>
  <c r="Z109" i="1"/>
  <c r="AA27" i="1"/>
  <c r="AA24" i="1"/>
  <c r="AA28" i="1"/>
  <c r="AA14" i="1"/>
  <c r="AA12" i="1"/>
  <c r="AA26" i="1"/>
  <c r="AA18" i="1"/>
  <c r="AA16" i="1"/>
  <c r="AA30" i="1"/>
  <c r="AA13" i="1"/>
  <c r="AA11" i="1"/>
  <c r="AA15" i="1"/>
  <c r="AA97" i="1"/>
  <c r="AA95" i="1"/>
  <c r="AA108" i="1"/>
  <c r="AA103" i="1"/>
  <c r="AA94" i="1"/>
  <c r="AA102" i="1"/>
  <c r="AA100" i="1"/>
  <c r="AA98" i="1"/>
  <c r="AA46" i="1"/>
  <c r="AA82" i="1"/>
  <c r="AA71" i="1"/>
  <c r="AA91" i="1"/>
  <c r="AA73" i="1"/>
  <c r="AA62" i="1"/>
  <c r="AA79" i="1"/>
  <c r="AA88" i="1"/>
  <c r="AA92" i="1"/>
  <c r="AA85" i="1"/>
  <c r="AA74" i="1"/>
  <c r="AA72" i="1"/>
  <c r="AA76" i="1"/>
  <c r="AA50" i="1"/>
  <c r="AA87" i="1"/>
  <c r="AA81" i="1"/>
  <c r="AA89" i="1"/>
  <c r="AA78" i="1"/>
  <c r="AA52" i="1"/>
  <c r="AA60" i="1"/>
  <c r="AA61" i="1"/>
  <c r="AA53" i="1"/>
  <c r="AA63" i="1"/>
  <c r="AA59" i="1"/>
  <c r="AA67" i="1"/>
  <c r="AA65" i="1"/>
  <c r="AA58" i="1"/>
  <c r="AA49" i="1"/>
  <c r="AA44" i="1"/>
  <c r="AA42" i="1"/>
  <c r="AA40" i="1"/>
  <c r="AA37" i="1"/>
  <c r="AA45" i="1"/>
  <c r="AA41" i="1"/>
  <c r="AA39" i="1"/>
  <c r="AA35" i="1"/>
  <c r="AA43" i="1"/>
  <c r="H3" i="1"/>
  <c r="AA109" i="1"/>
  <c r="AB109" i="1" s="1"/>
  <c r="A29" i="5"/>
  <c r="A15" i="5"/>
  <c r="A38" i="5"/>
  <c r="A21" i="5"/>
  <c r="E32" i="5"/>
  <c r="E35" i="5"/>
  <c r="A24" i="5"/>
  <c r="A16" i="5"/>
  <c r="A39" i="5"/>
  <c r="A27" i="5"/>
  <c r="A10" i="5"/>
  <c r="A36" i="5"/>
  <c r="A11" i="5"/>
  <c r="E19" i="5"/>
  <c r="A30" i="5"/>
  <c r="A26" i="5"/>
  <c r="A18" i="5"/>
  <c r="A33" i="5"/>
  <c r="A14" i="5"/>
  <c r="A22" i="5"/>
  <c r="E25" i="5"/>
  <c r="E28" i="5"/>
  <c r="E31" i="5"/>
  <c r="E17" i="5"/>
  <c r="E37" i="5"/>
  <c r="A40" i="5"/>
  <c r="A13" i="5"/>
  <c r="E12" i="5"/>
  <c r="E20" i="5"/>
  <c r="E23" i="5"/>
  <c r="E34" i="5"/>
  <c r="AA99" i="1" l="1"/>
  <c r="AA104" i="1"/>
  <c r="AA80" i="1"/>
  <c r="AB80" i="1" s="1"/>
  <c r="AA20" i="1"/>
  <c r="AA105" i="1"/>
  <c r="AA48" i="1"/>
  <c r="AB48" i="1" s="1"/>
  <c r="AA31" i="1"/>
  <c r="AA17" i="1"/>
  <c r="AA33" i="1"/>
  <c r="AA22" i="1"/>
  <c r="AA47" i="1"/>
  <c r="AA5" i="1"/>
  <c r="AA51" i="1"/>
  <c r="AB51" i="1" s="1"/>
  <c r="AA10" i="1"/>
  <c r="AA25" i="1"/>
  <c r="AA57" i="1"/>
  <c r="AB57" i="1" s="1"/>
  <c r="AA96" i="1"/>
  <c r="AB96" i="1" s="1"/>
  <c r="AA32" i="1"/>
  <c r="AA8" i="1"/>
  <c r="AB107" i="1"/>
  <c r="AB105" i="1"/>
  <c r="AB100" i="1"/>
  <c r="AB102" i="1"/>
  <c r="AB93" i="1"/>
  <c r="AB94" i="1"/>
  <c r="AB98" i="1"/>
  <c r="AB103" i="1"/>
  <c r="AB108" i="1"/>
  <c r="AB72" i="1"/>
  <c r="AB95" i="1"/>
  <c r="AB99" i="1"/>
  <c r="AB97" i="1"/>
  <c r="AB106" i="1"/>
  <c r="AB101" i="1"/>
  <c r="AB82" i="1"/>
  <c r="AB104" i="1"/>
  <c r="AB74" i="1"/>
  <c r="AB83" i="1"/>
  <c r="AB90" i="1"/>
  <c r="AB85" i="1"/>
  <c r="AB92" i="1"/>
  <c r="AB88" i="1"/>
  <c r="AB79" i="1"/>
  <c r="AB62" i="1"/>
  <c r="AB75" i="1"/>
  <c r="AB78" i="1"/>
  <c r="AB77" i="1"/>
  <c r="AB89" i="1"/>
  <c r="AB86" i="1"/>
  <c r="AB87" i="1"/>
  <c r="AB84" i="1"/>
  <c r="AB70" i="1"/>
  <c r="AB81" i="1"/>
  <c r="AB71" i="1"/>
  <c r="AB73" i="1"/>
  <c r="AB69" i="1"/>
  <c r="AB76" i="1"/>
  <c r="AB91" i="1"/>
  <c r="AB68" i="1"/>
  <c r="AB58" i="1"/>
  <c r="AB53" i="1"/>
  <c r="AB49" i="1"/>
  <c r="AB52" i="1"/>
  <c r="AB67" i="1"/>
  <c r="AB46" i="1"/>
  <c r="AB61" i="1"/>
  <c r="AB55" i="1"/>
  <c r="AB65" i="1"/>
  <c r="AB54" i="1"/>
  <c r="AB47" i="1"/>
  <c r="AB56" i="1"/>
  <c r="AB64" i="1"/>
  <c r="AB63" i="1"/>
  <c r="AB66" i="1"/>
  <c r="AB59" i="1"/>
  <c r="AB60" i="1"/>
  <c r="AB50" i="1"/>
  <c r="AB45" i="1"/>
  <c r="AB37" i="1"/>
  <c r="AB36" i="1"/>
  <c r="AB40" i="1"/>
  <c r="AB42" i="1"/>
  <c r="AB44" i="1"/>
  <c r="AB43" i="1"/>
  <c r="AB39" i="1"/>
  <c r="AB38" i="1"/>
  <c r="AB41" i="1"/>
  <c r="A72" i="1"/>
  <c r="A104" i="1"/>
  <c r="A65" i="1"/>
  <c r="A99" i="1"/>
  <c r="A70" i="1"/>
  <c r="A87" i="1"/>
  <c r="A95" i="1"/>
  <c r="A103" i="1"/>
  <c r="A100" i="1"/>
  <c r="A81" i="1"/>
  <c r="A108" i="1"/>
  <c r="A74" i="1"/>
  <c r="A93" i="1"/>
  <c r="A105" i="1"/>
  <c r="A102" i="1"/>
  <c r="A59" i="1"/>
  <c r="A85" i="1"/>
  <c r="A109" i="1"/>
  <c r="A90" i="1"/>
  <c r="A86" i="1"/>
  <c r="A69" i="1"/>
  <c r="A78" i="1"/>
  <c r="A107" i="1"/>
  <c r="A84" i="1"/>
  <c r="A55" i="1"/>
  <c r="A61" i="1"/>
  <c r="A76" i="1"/>
  <c r="A98" i="1"/>
  <c r="A97" i="1"/>
  <c r="A106" i="1"/>
  <c r="A94" i="1"/>
  <c r="A50" i="1"/>
  <c r="A101" i="1"/>
  <c r="A28" i="5"/>
  <c r="A34" i="5"/>
  <c r="A25" i="5"/>
  <c r="A31" i="5"/>
  <c r="A19" i="5"/>
  <c r="A12" i="5"/>
  <c r="A23" i="5"/>
  <c r="A20" i="5"/>
  <c r="A35" i="5"/>
  <c r="A37" i="5"/>
  <c r="A17" i="5"/>
  <c r="A32" i="5"/>
  <c r="A96" i="1" l="1"/>
  <c r="A51" i="1"/>
  <c r="A44" i="1"/>
  <c r="A39" i="1"/>
  <c r="A43" i="1"/>
  <c r="A41" i="1"/>
  <c r="A38" i="1"/>
  <c r="A45" i="1"/>
  <c r="A49" i="1"/>
  <c r="A79" i="1"/>
  <c r="A88" i="1"/>
  <c r="A40" i="1"/>
  <c r="A89" i="1"/>
  <c r="A80" i="1"/>
  <c r="A91" i="1"/>
  <c r="A92" i="1"/>
  <c r="A73" i="1"/>
  <c r="A75" i="1"/>
  <c r="A77" i="1"/>
  <c r="A83" i="1"/>
  <c r="A82" i="1"/>
  <c r="A36" i="1"/>
  <c r="A62" i="1"/>
  <c r="A68" i="1"/>
  <c r="A64" i="1"/>
  <c r="A42" i="1"/>
  <c r="A67" i="1"/>
  <c r="A66" i="1"/>
  <c r="A63" i="1"/>
  <c r="A58" i="1"/>
  <c r="A57" i="1"/>
  <c r="A60" i="1"/>
  <c r="A52" i="1"/>
  <c r="A56" i="1"/>
  <c r="A54" i="1"/>
  <c r="A71" i="1"/>
  <c r="A53" i="1"/>
  <c r="E6" i="5"/>
  <c r="G6" i="5" s="1"/>
  <c r="E9" i="5"/>
  <c r="E8" i="5"/>
  <c r="E5" i="5"/>
  <c r="E3" i="5"/>
  <c r="G3" i="5" s="1"/>
  <c r="E7" i="5" l="1"/>
  <c r="G7" i="5" s="1"/>
  <c r="G5" i="5"/>
  <c r="G8" i="5"/>
  <c r="H8" i="5" s="1"/>
  <c r="G9" i="5"/>
  <c r="H9" i="5" s="1"/>
  <c r="A47" i="1"/>
  <c r="A37" i="1"/>
  <c r="A48" i="1"/>
  <c r="A46" i="1"/>
  <c r="A9" i="5" l="1"/>
  <c r="H6" i="5"/>
  <c r="H3" i="5"/>
  <c r="H7" i="5"/>
  <c r="H5" i="5"/>
  <c r="U3" i="1"/>
  <c r="AA3" i="1" s="1"/>
  <c r="AB33" i="1" l="1"/>
  <c r="AB35" i="1"/>
  <c r="AB34" i="1"/>
  <c r="A35" i="1"/>
  <c r="A33" i="1"/>
  <c r="A34" i="1"/>
  <c r="AB28" i="1"/>
  <c r="AB32" i="1"/>
  <c r="AB30" i="1"/>
  <c r="AB27" i="1"/>
  <c r="AB26" i="1"/>
  <c r="AB29" i="1"/>
  <c r="AB31" i="1"/>
  <c r="A29" i="1"/>
  <c r="A30" i="1"/>
  <c r="A28" i="1"/>
  <c r="A27" i="1"/>
  <c r="A32" i="1"/>
  <c r="A31" i="1"/>
  <c r="A26" i="1"/>
  <c r="AB24" i="1"/>
  <c r="AB14" i="1"/>
  <c r="AB22" i="1"/>
  <c r="AB19" i="1"/>
  <c r="AB23" i="1"/>
  <c r="AB16" i="1"/>
  <c r="AB21" i="1"/>
  <c r="AB17" i="1"/>
  <c r="AB25" i="1"/>
  <c r="AB18" i="1"/>
  <c r="AB20" i="1"/>
  <c r="AB15" i="1"/>
  <c r="A23" i="1"/>
  <c r="A15" i="1"/>
  <c r="A14" i="1"/>
  <c r="A24" i="1"/>
  <c r="A16" i="1"/>
  <c r="A21" i="1"/>
  <c r="A17" i="1"/>
  <c r="A25" i="1"/>
  <c r="A22" i="1"/>
  <c r="A19" i="1"/>
  <c r="A20" i="1"/>
  <c r="A18" i="1"/>
  <c r="AB9" i="1"/>
  <c r="AB11" i="1"/>
  <c r="AB10" i="1"/>
  <c r="AB12" i="1"/>
  <c r="AB13" i="1"/>
  <c r="A11" i="1"/>
  <c r="A10" i="1"/>
  <c r="A13" i="1"/>
  <c r="A9" i="1"/>
  <c r="A12" i="1"/>
  <c r="AB8" i="1"/>
  <c r="A8" i="1"/>
  <c r="A7" i="1"/>
  <c r="AB6" i="1"/>
  <c r="A3" i="1"/>
  <c r="A4" i="1"/>
  <c r="A5" i="1"/>
  <c r="AB3" i="1"/>
  <c r="AB4" i="1"/>
  <c r="E4" i="5"/>
  <c r="AB7" i="1"/>
  <c r="A6" i="1"/>
  <c r="AB5" i="1"/>
  <c r="Z3" i="1"/>
  <c r="A7" i="5" l="1"/>
  <c r="A8" i="5"/>
  <c r="A4" i="5"/>
  <c r="A6" i="5"/>
  <c r="A5" i="5"/>
  <c r="G4" i="5"/>
  <c r="H4" i="5" s="1"/>
  <c r="A3" i="5"/>
</calcChain>
</file>

<file path=xl/sharedStrings.xml><?xml version="1.0" encoding="utf-8"?>
<sst xmlns="http://schemas.openxmlformats.org/spreadsheetml/2006/main" count="265" uniqueCount="236">
  <si>
    <t>Clt</t>
  </si>
  <si>
    <t>Pts</t>
  </si>
  <si>
    <t>Prénom</t>
  </si>
  <si>
    <t>Age</t>
  </si>
  <si>
    <t>Pts
âge</t>
  </si>
  <si>
    <t>Classmt</t>
  </si>
  <si>
    <t>Points</t>
  </si>
  <si>
    <t>COUSCOUS</t>
  </si>
  <si>
    <t>Fabrice</t>
  </si>
  <si>
    <t>BARPIZ</t>
  </si>
  <si>
    <t>Driss</t>
  </si>
  <si>
    <t>Moussa</t>
  </si>
  <si>
    <t>MBAPPÉ</t>
  </si>
  <si>
    <r>
      <rPr>
        <b/>
        <sz val="12"/>
        <color theme="1"/>
        <rFont val="Comic Sans MS"/>
        <family val="4"/>
      </rPr>
      <t>Nom</t>
    </r>
    <r>
      <rPr>
        <sz val="12"/>
        <color theme="1"/>
        <rFont val="Comic Sans MS"/>
        <family val="4"/>
      </rPr>
      <t xml:space="preserve"> </t>
    </r>
  </si>
  <si>
    <t>CLT</t>
  </si>
  <si>
    <t>POULIN</t>
  </si>
  <si>
    <t>DURAND</t>
  </si>
  <si>
    <t>Paul</t>
  </si>
  <si>
    <t>MUSTAPHA</t>
  </si>
  <si>
    <t>Ali</t>
  </si>
  <si>
    <t>Ousmane</t>
  </si>
  <si>
    <t>Personnes Inscrites</t>
  </si>
  <si>
    <t>Marcel</t>
  </si>
  <si>
    <t>DEMBÉLÉ</t>
  </si>
  <si>
    <t>âge</t>
  </si>
  <si>
    <t>PTS
Courses</t>
  </si>
  <si>
    <t>PTS
Autres</t>
  </si>
  <si>
    <t>PTS
totaux</t>
  </si>
  <si>
    <t>ABOUDOU</t>
  </si>
  <si>
    <t xml:space="preserve">Nasser </t>
  </si>
  <si>
    <t>ALERINI</t>
  </si>
  <si>
    <t>Pierre</t>
  </si>
  <si>
    <t>ALI DAGA</t>
  </si>
  <si>
    <t>Ibrahim</t>
  </si>
  <si>
    <t>ALLAIS</t>
  </si>
  <si>
    <t>Abdellah</t>
  </si>
  <si>
    <t>ALVES FERREIRA</t>
  </si>
  <si>
    <t>Dayane</t>
  </si>
  <si>
    <t>ANDREI</t>
  </si>
  <si>
    <t>Robert</t>
  </si>
  <si>
    <t>ANNE</t>
  </si>
  <si>
    <t>Oumar</t>
  </si>
  <si>
    <t>ASCIONE</t>
  </si>
  <si>
    <t>Merine</t>
  </si>
  <si>
    <t>BENMESSADEK</t>
  </si>
  <si>
    <t>Moncef</t>
  </si>
  <si>
    <t>BENYAHIA</t>
  </si>
  <si>
    <t>Djilali</t>
  </si>
  <si>
    <t>BOUJNANE</t>
  </si>
  <si>
    <t>Abderrahmane</t>
  </si>
  <si>
    <t>CADORET</t>
  </si>
  <si>
    <t>Séverine</t>
  </si>
  <si>
    <t>CHIHABDDINE</t>
  </si>
  <si>
    <t>Elamine</t>
  </si>
  <si>
    <t>COSTA</t>
  </si>
  <si>
    <t>Dominique</t>
  </si>
  <si>
    <t>CROCE</t>
  </si>
  <si>
    <t>Amanda</t>
  </si>
  <si>
    <t>DEBLEME</t>
  </si>
  <si>
    <t>Lola</t>
  </si>
  <si>
    <t>EL YAAGOUBI</t>
  </si>
  <si>
    <t>Samir</t>
  </si>
  <si>
    <t>FERRET</t>
  </si>
  <si>
    <t>Jean-Antoine</t>
  </si>
  <si>
    <t xml:space="preserve">GARCIA GALEANO </t>
  </si>
  <si>
    <t>Natalia</t>
  </si>
  <si>
    <t>GIANNINO</t>
  </si>
  <si>
    <t>Jean Claude</t>
  </si>
  <si>
    <t>GOMIS</t>
  </si>
  <si>
    <t>Joe</t>
  </si>
  <si>
    <t>Arnold</t>
  </si>
  <si>
    <t>GUENAOUI</t>
  </si>
  <si>
    <t>Nadia</t>
  </si>
  <si>
    <t>IBOUROI</t>
  </si>
  <si>
    <t>Fardi</t>
  </si>
  <si>
    <t>ISSIHAKA HALI</t>
  </si>
  <si>
    <t>Amal</t>
  </si>
  <si>
    <t>ITIER</t>
  </si>
  <si>
    <t>Kimberley</t>
  </si>
  <si>
    <t>KAHLI</t>
  </si>
  <si>
    <t>Mohamed</t>
  </si>
  <si>
    <t>KHERAGEN</t>
  </si>
  <si>
    <t>Samia</t>
  </si>
  <si>
    <t>LATIL</t>
  </si>
  <si>
    <t>Thomas</t>
  </si>
  <si>
    <t>LEMOS</t>
  </si>
  <si>
    <t>Joice</t>
  </si>
  <si>
    <t>LEMOUCHI</t>
  </si>
  <si>
    <t>Djawed</t>
  </si>
  <si>
    <t>LOMBARD</t>
  </si>
  <si>
    <t>Madjid</t>
  </si>
  <si>
    <t>LOTAIRE</t>
  </si>
  <si>
    <t>Lilian</t>
  </si>
  <si>
    <t>LOUISON</t>
  </si>
  <si>
    <t>Antony</t>
  </si>
  <si>
    <t>MAADI</t>
  </si>
  <si>
    <t>MABROUK</t>
  </si>
  <si>
    <t>Badii</t>
  </si>
  <si>
    <t>MALKI</t>
  </si>
  <si>
    <t>Mimoun</t>
  </si>
  <si>
    <t>M'BAYE</t>
  </si>
  <si>
    <t>Falou</t>
  </si>
  <si>
    <t>Papa-Cheikh</t>
  </si>
  <si>
    <t>MOGNE</t>
  </si>
  <si>
    <t>Zakirdine</t>
  </si>
  <si>
    <t>MOHAMED</t>
  </si>
  <si>
    <t>Djedal</t>
  </si>
  <si>
    <t>Aime-Mohamed</t>
  </si>
  <si>
    <t>MOKHTAR</t>
  </si>
  <si>
    <t>MOUHIEDDINE</t>
  </si>
  <si>
    <t>Heidi</t>
  </si>
  <si>
    <t>MOUTAOUAKIL</t>
  </si>
  <si>
    <t>Mohammed</t>
  </si>
  <si>
    <t>NADJI</t>
  </si>
  <si>
    <t>Danyl</t>
  </si>
  <si>
    <t>NAGI</t>
  </si>
  <si>
    <t>Yacine</t>
  </si>
  <si>
    <t>OBOROCEANU</t>
  </si>
  <si>
    <t>Ion</t>
  </si>
  <si>
    <t>Gheorghe</t>
  </si>
  <si>
    <t>OGBEGIE</t>
  </si>
  <si>
    <t>Favour</t>
  </si>
  <si>
    <t>ORLANDO</t>
  </si>
  <si>
    <t>Mario</t>
  </si>
  <si>
    <t>OUARI</t>
  </si>
  <si>
    <t>Karim</t>
  </si>
  <si>
    <t>OUJAAFAR</t>
  </si>
  <si>
    <t>REINARD</t>
  </si>
  <si>
    <t>Frédéric</t>
  </si>
  <si>
    <t xml:space="preserve">SAID KARIHILA </t>
  </si>
  <si>
    <t>Kader</t>
  </si>
  <si>
    <t>SANCHEZ</t>
  </si>
  <si>
    <t>Joris</t>
  </si>
  <si>
    <t>SEMEDO - RIBA</t>
  </si>
  <si>
    <t>Lorenzo</t>
  </si>
  <si>
    <t>SID EL HADJ</t>
  </si>
  <si>
    <t>Brian</t>
  </si>
  <si>
    <t>STANKOVIC</t>
  </si>
  <si>
    <t>Aleksandar</t>
  </si>
  <si>
    <t>TAGBA</t>
  </si>
  <si>
    <t>Emryck</t>
  </si>
  <si>
    <t>TALBI</t>
  </si>
  <si>
    <t>Nasserdine</t>
  </si>
  <si>
    <t>TRISOT</t>
  </si>
  <si>
    <t>Yoan</t>
  </si>
  <si>
    <t>ZHUK</t>
  </si>
  <si>
    <t>Sofia</t>
  </si>
  <si>
    <t>BENABA</t>
  </si>
  <si>
    <t>Charlotte</t>
  </si>
  <si>
    <t>BENMAHROUZ</t>
  </si>
  <si>
    <t>Lilia</t>
  </si>
  <si>
    <t>CHIRILA</t>
  </si>
  <si>
    <t>Cristina</t>
  </si>
  <si>
    <t>CULUBALI</t>
  </si>
  <si>
    <t>Idrissa</t>
  </si>
  <si>
    <t>FAURE</t>
  </si>
  <si>
    <t>Adrien</t>
  </si>
  <si>
    <t>FETHI</t>
  </si>
  <si>
    <t>Medhi</t>
  </si>
  <si>
    <t>HADDAOUI</t>
  </si>
  <si>
    <t>Camelia</t>
  </si>
  <si>
    <t>KERBADOU</t>
  </si>
  <si>
    <t>Saber</t>
  </si>
  <si>
    <t>KONDO ARIZIKI</t>
  </si>
  <si>
    <t>LAHMANI</t>
  </si>
  <si>
    <t>LARGOUTE</t>
  </si>
  <si>
    <t>LEONI</t>
  </si>
  <si>
    <t>Laurent</t>
  </si>
  <si>
    <t>LEVASSEUR</t>
  </si>
  <si>
    <t>Christopher</t>
  </si>
  <si>
    <t>LOPEZ</t>
  </si>
  <si>
    <t>Blaise</t>
  </si>
  <si>
    <t>MAJRALE</t>
  </si>
  <si>
    <t>Wail</t>
  </si>
  <si>
    <t>MAROUF</t>
  </si>
  <si>
    <t>MDJASIRI</t>
  </si>
  <si>
    <t>MEBARKI</t>
  </si>
  <si>
    <t>Taoufik</t>
  </si>
  <si>
    <t>MENDY</t>
  </si>
  <si>
    <t>Daniel</t>
  </si>
  <si>
    <t>MINIMO</t>
  </si>
  <si>
    <t>Marius</t>
  </si>
  <si>
    <t>MONTEIRO</t>
  </si>
  <si>
    <t>Claude</t>
  </si>
  <si>
    <t>MOREIRA DE BRITO</t>
  </si>
  <si>
    <t xml:space="preserve">Emilie </t>
  </si>
  <si>
    <t>NERGEL</t>
  </si>
  <si>
    <t>Sarah</t>
  </si>
  <si>
    <t>NIGOLIAN</t>
  </si>
  <si>
    <t>Julien</t>
  </si>
  <si>
    <t>OUBIBI</t>
  </si>
  <si>
    <t>Khalid</t>
  </si>
  <si>
    <t>OUHAB</t>
  </si>
  <si>
    <t>Kahina</t>
  </si>
  <si>
    <t>PAVLOVIC</t>
  </si>
  <si>
    <t>Kristijan</t>
  </si>
  <si>
    <t>PEROTTI</t>
  </si>
  <si>
    <t>Nathalie</t>
  </si>
  <si>
    <t>RAVILUS</t>
  </si>
  <si>
    <t>Junior</t>
  </si>
  <si>
    <t>SANGARE</t>
  </si>
  <si>
    <t>Adama</t>
  </si>
  <si>
    <t>SANTIAGO</t>
  </si>
  <si>
    <t>SARIAK</t>
  </si>
  <si>
    <t>Adam</t>
  </si>
  <si>
    <t>SIDI</t>
  </si>
  <si>
    <t>Ikbal</t>
  </si>
  <si>
    <t>SOUKOUNA</t>
  </si>
  <si>
    <t>Demba</t>
  </si>
  <si>
    <t>SYLLA</t>
  </si>
  <si>
    <t>Souleymane</t>
  </si>
  <si>
    <t>TALL</t>
  </si>
  <si>
    <t>TERNE</t>
  </si>
  <si>
    <t>Bastien</t>
  </si>
  <si>
    <t>TOURE</t>
  </si>
  <si>
    <t>Mouctar</t>
  </si>
  <si>
    <t>XIAO</t>
  </si>
  <si>
    <t>Ai</t>
  </si>
  <si>
    <t>YACOUB</t>
  </si>
  <si>
    <t>Yann</t>
  </si>
  <si>
    <t>ZAFFRAN</t>
  </si>
  <si>
    <t>Eliav</t>
  </si>
  <si>
    <t>ZHAO</t>
  </si>
  <si>
    <t>Liping</t>
  </si>
  <si>
    <t>ZITOUNI</t>
  </si>
  <si>
    <t>Lakhdar</t>
  </si>
  <si>
    <t>Abdou Bassitou</t>
  </si>
  <si>
    <t>Seif Eddine</t>
  </si>
  <si>
    <t>Rameur</t>
  </si>
  <si>
    <t>Vélo</t>
  </si>
  <si>
    <t>Sky-erg</t>
  </si>
  <si>
    <t>Pétanque</t>
  </si>
  <si>
    <t>Basket-ball</t>
  </si>
  <si>
    <t>Totaux</t>
  </si>
  <si>
    <t>Totaux
âge</t>
  </si>
  <si>
    <t>COEF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</si>
</sst>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0.0"/>
    <numFmt numFmtId="165" formatCode="mm:ss.00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omic Sans MS"/>
      <family val="4"/>
    </font>
    <font>
      <b/>
      <sz val="11"/>
      <color theme="1"/>
      <name val="Comic Sans MS"/>
      <family val="4"/>
    </font>
    <font>
      <b/>
      <sz val="11"/>
      <color theme="0"/>
      <name val="Comic Sans MS"/>
      <family val="4"/>
    </font>
    <font>
      <sz val="11"/>
      <color rgb="FFFF0000"/>
      <name val="Comic Sans MS"/>
      <family val="4"/>
    </font>
    <font>
      <sz val="10"/>
      <color theme="1"/>
      <name val="Comic Sans MS"/>
      <family val="4"/>
    </font>
    <font>
      <sz val="12"/>
      <color theme="1"/>
      <name val="Comic Sans MS"/>
      <family val="4"/>
    </font>
    <font>
      <b/>
      <sz val="12"/>
      <color theme="1"/>
      <name val="Comic Sans MS"/>
      <family val="4"/>
    </font>
    <font>
      <b/>
      <sz val="10"/>
      <color rgb="FFFF0000"/>
      <name val="Comic Sans MS"/>
      <family val="4"/>
    </font>
    <font>
      <b/>
      <sz val="10"/>
      <color theme="1"/>
      <name val="Comic Sans MS"/>
      <family val="4"/>
    </font>
    <font>
      <b/>
      <sz val="10"/>
      <color theme="0"/>
      <name val="Comic Sans MS"/>
      <family val="4"/>
    </font>
    <font>
      <b/>
      <sz val="8"/>
      <color theme="1"/>
      <name val="Comic Sans MS"/>
      <family val="4"/>
    </font>
    <font>
      <u/>
      <sz val="11"/>
      <color rgb="FFFF0000"/>
      <name val="Comic Sans MS"/>
      <family val="4"/>
    </font>
  </fonts>
  <fills count="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E1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 applyProtection="1">
      <alignment horizont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1" fillId="0" borderId="5" xfId="0" applyFont="1" applyBorder="1" applyAlignment="1" applyProtection="1">
      <alignment horizontal="center" vertical="center"/>
      <protection locked="0"/>
    </xf>
    <xf numFmtId="0" fontId="4" fillId="0" borderId="6" xfId="0" applyFont="1" applyBorder="1" applyProtection="1">
      <protection locked="0"/>
    </xf>
    <xf numFmtId="0" fontId="1" fillId="0" borderId="0" xfId="0" applyFont="1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 wrapText="1"/>
    </xf>
    <xf numFmtId="164" fontId="1" fillId="0" borderId="5" xfId="0" applyNumberFormat="1" applyFont="1" applyFill="1" applyBorder="1" applyAlignment="1">
      <alignment horizontal="center" vertical="center"/>
    </xf>
    <xf numFmtId="164" fontId="2" fillId="0" borderId="2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6" fillId="0" borderId="1" xfId="0" applyFont="1" applyBorder="1" applyAlignment="1" applyProtection="1">
      <alignment vertical="center" wrapText="1"/>
      <protection locked="0"/>
    </xf>
    <xf numFmtId="0" fontId="7" fillId="0" borderId="1" xfId="0" applyFont="1" applyBorder="1" applyAlignment="1" applyProtection="1">
      <alignment vertical="center"/>
      <protection locked="0"/>
    </xf>
    <xf numFmtId="0" fontId="5" fillId="0" borderId="0" xfId="0" applyFont="1" applyProtection="1">
      <protection locked="0"/>
    </xf>
    <xf numFmtId="0" fontId="5" fillId="0" borderId="1" xfId="0" applyFont="1" applyBorder="1" applyProtection="1">
      <protection locked="0"/>
    </xf>
    <xf numFmtId="49" fontId="5" fillId="0" borderId="1" xfId="0" applyNumberFormat="1" applyFont="1" applyBorder="1" applyProtection="1">
      <protection locked="0"/>
    </xf>
    <xf numFmtId="0" fontId="8" fillId="0" borderId="6" xfId="0" applyFont="1" applyBorder="1" applyProtection="1">
      <protection locked="0"/>
    </xf>
    <xf numFmtId="0" fontId="2" fillId="0" borderId="1" xfId="0" applyFont="1" applyFill="1" applyBorder="1" applyAlignment="1">
      <alignment horizontal="center" vertical="center" textRotation="255" wrapText="1"/>
    </xf>
    <xf numFmtId="0" fontId="3" fillId="2" borderId="1" xfId="0" applyFont="1" applyFill="1" applyBorder="1" applyAlignment="1">
      <alignment horizontal="center" vertical="center" textRotation="255" wrapText="1"/>
    </xf>
    <xf numFmtId="0" fontId="2" fillId="0" borderId="1" xfId="0" applyFont="1" applyBorder="1" applyAlignment="1">
      <alignment horizontal="center" vertical="center" textRotation="255" wrapText="1"/>
    </xf>
    <xf numFmtId="0" fontId="5" fillId="0" borderId="5" xfId="0" applyFont="1" applyBorder="1" applyAlignment="1" applyProtection="1">
      <alignment horizontal="center"/>
      <protection locked="0"/>
    </xf>
    <xf numFmtId="164" fontId="9" fillId="0" borderId="2" xfId="0" applyNumberFormat="1" applyFont="1" applyBorder="1" applyAlignment="1">
      <alignment horizontal="center" vertical="center"/>
    </xf>
    <xf numFmtId="0" fontId="5" fillId="3" borderId="5" xfId="0" applyFont="1" applyFill="1" applyBorder="1" applyAlignment="1" applyProtection="1">
      <alignment horizontal="center"/>
      <protection locked="0"/>
    </xf>
    <xf numFmtId="0" fontId="3" fillId="2" borderId="4" xfId="0" applyFont="1" applyFill="1" applyBorder="1" applyAlignment="1">
      <alignment horizontal="center" vertical="center" textRotation="255" wrapText="1"/>
    </xf>
    <xf numFmtId="0" fontId="9" fillId="0" borderId="4" xfId="0" applyFont="1" applyBorder="1" applyAlignment="1">
      <alignment horizontal="center" vertical="center"/>
    </xf>
    <xf numFmtId="0" fontId="10" fillId="2" borderId="8" xfId="0" applyFont="1" applyFill="1" applyBorder="1" applyAlignment="1">
      <alignment horizontal="center" vertical="center" wrapText="1"/>
    </xf>
    <xf numFmtId="164" fontId="9" fillId="0" borderId="8" xfId="0" applyNumberFormat="1" applyFont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vertical="center"/>
    </xf>
    <xf numFmtId="0" fontId="5" fillId="0" borderId="3" xfId="0" applyFont="1" applyBorder="1" applyAlignment="1">
      <alignment horizontal="center" vertical="center"/>
    </xf>
    <xf numFmtId="0" fontId="5" fillId="4" borderId="1" xfId="0" applyFont="1" applyFill="1" applyBorder="1" applyAlignment="1">
      <alignment vertical="center"/>
    </xf>
    <xf numFmtId="0" fontId="5" fillId="4" borderId="3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vertical="center"/>
    </xf>
    <xf numFmtId="0" fontId="5" fillId="3" borderId="3" xfId="0" applyFont="1" applyFill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5" fillId="5" borderId="1" xfId="0" applyFont="1" applyFill="1" applyBorder="1" applyAlignment="1">
      <alignment horizontal="left" vertical="center" wrapText="1"/>
    </xf>
    <xf numFmtId="0" fontId="5" fillId="5" borderId="1" xfId="0" applyFont="1" applyFill="1" applyBorder="1" applyAlignment="1">
      <alignment horizontal="left" vertical="center"/>
    </xf>
    <xf numFmtId="0" fontId="5" fillId="5" borderId="3" xfId="0" applyFont="1" applyFill="1" applyBorder="1" applyAlignment="1">
      <alignment horizontal="center" vertical="center"/>
    </xf>
    <xf numFmtId="0" fontId="5" fillId="0" borderId="6" xfId="0" applyFont="1" applyBorder="1" applyAlignment="1">
      <alignment vertical="center"/>
    </xf>
    <xf numFmtId="0" fontId="5" fillId="0" borderId="6" xfId="0" applyFont="1" applyBorder="1" applyAlignment="1">
      <alignment horizontal="center" vertical="center"/>
    </xf>
    <xf numFmtId="164" fontId="1" fillId="0" borderId="0" xfId="0" applyNumberFormat="1" applyFont="1" applyFill="1" applyBorder="1" applyAlignment="1">
      <alignment horizontal="center" vertical="center"/>
    </xf>
    <xf numFmtId="165" fontId="1" fillId="0" borderId="7" xfId="0" applyNumberFormat="1" applyFont="1" applyBorder="1" applyAlignment="1">
      <alignment horizontal="center"/>
    </xf>
    <xf numFmtId="165" fontId="1" fillId="0" borderId="0" xfId="0" applyNumberFormat="1" applyFont="1" applyBorder="1" applyAlignment="1">
      <alignment horizontal="center"/>
    </xf>
    <xf numFmtId="165" fontId="1" fillId="0" borderId="6" xfId="0" applyNumberFormat="1" applyFont="1" applyBorder="1" applyAlignment="1">
      <alignment horizontal="center"/>
    </xf>
    <xf numFmtId="1" fontId="1" fillId="0" borderId="7" xfId="0" applyNumberFormat="1" applyFont="1" applyBorder="1" applyAlignment="1">
      <alignment horizontal="center"/>
    </xf>
    <xf numFmtId="45" fontId="1" fillId="0" borderId="7" xfId="0" applyNumberFormat="1" applyFont="1" applyBorder="1" applyAlignment="1">
      <alignment horizontal="center"/>
    </xf>
    <xf numFmtId="0" fontId="10" fillId="2" borderId="2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top" textRotation="255" wrapText="1"/>
    </xf>
    <xf numFmtId="0" fontId="12" fillId="0" borderId="4" xfId="0" applyFont="1" applyBorder="1" applyAlignment="1" applyProtection="1">
      <alignment horizontal="center" vertical="center" wrapText="1"/>
      <protection locked="0"/>
    </xf>
    <xf numFmtId="0" fontId="12" fillId="0" borderId="2" xfId="0" applyFont="1" applyBorder="1" applyAlignment="1" applyProtection="1">
      <alignment horizontal="center" vertical="center" wrapText="1"/>
      <protection locked="0"/>
    </xf>
    <xf numFmtId="0" fontId="11" fillId="0" borderId="1" xfId="0" applyFont="1" applyFill="1" applyBorder="1" applyAlignment="1">
      <alignment horizontal="center" vertical="top" textRotation="255" wrapText="1"/>
    </xf>
  </cellXfs>
  <cellStyles count="1">
    <cellStyle name="Normal" xfId="0" builtinId="0"/>
  </cellStyles>
  <dxfs count="8"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</dxfs>
  <tableStyles count="1" defaultTableStyle="TableStyleMedium2" defaultPivotStyle="PivotStyleLight16">
    <tableStyle name="Style de tableau 1" pivot="0" count="1" xr9:uid="{68A9BCB8-AEE9-41A3-B923-ACAC5268BCF1}">
      <tableStyleElement type="wholeTable" dxfId="7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64588</xdr:colOff>
      <xdr:row>109</xdr:row>
      <xdr:rowOff>91440</xdr:rowOff>
    </xdr:from>
    <xdr:to>
      <xdr:col>15</xdr:col>
      <xdr:colOff>363907</xdr:colOff>
      <xdr:row>128</xdr:row>
      <xdr:rowOff>49977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761E64A1-8EFD-4556-88C5-99351BC8C3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03488" y="9806940"/>
          <a:ext cx="3252631" cy="386759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62753</xdr:colOff>
      <xdr:row>0</xdr:row>
      <xdr:rowOff>0</xdr:rowOff>
    </xdr:from>
    <xdr:to>
      <xdr:col>23</xdr:col>
      <xdr:colOff>242047</xdr:colOff>
      <xdr:row>0</xdr:row>
      <xdr:rowOff>489856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DA201296-6B1A-4E0B-9368-60B044F0880C}"/>
            </a:ext>
          </a:extLst>
        </xdr:cNvPr>
        <xdr:cNvSpPr txBox="1"/>
      </xdr:nvSpPr>
      <xdr:spPr>
        <a:xfrm>
          <a:off x="313765" y="0"/>
          <a:ext cx="13231906" cy="489856"/>
        </a:xfrm>
        <a:prstGeom prst="rect">
          <a:avLst/>
        </a:prstGeom>
        <a:solidFill>
          <a:srgbClr val="FF0000"/>
        </a:solidFill>
        <a:ln w="9525" cmpd="sng">
          <a:solidFill>
            <a:schemeClr val="bg1">
              <a:lumMod val="9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000" b="1">
              <a:solidFill>
                <a:schemeClr val="bg1"/>
              </a:solidFill>
              <a:latin typeface="Comic Sans MS" panose="030F0702030302020204" pitchFamily="66" charset="0"/>
            </a:rPr>
            <a:t>Résultats </a:t>
          </a:r>
          <a:r>
            <a:rPr lang="fr-FR" sz="2000" b="1" u="sng">
              <a:solidFill>
                <a:schemeClr val="bg1"/>
              </a:solidFill>
              <a:latin typeface="Comic Sans MS" panose="030F0702030302020204" pitchFamily="66" charset="0"/>
            </a:rPr>
            <a:t>Jeux Pénitentiaires 22 au 24 oct.</a:t>
          </a:r>
          <a:r>
            <a:rPr lang="fr-FR" sz="2000" b="1" u="sng" baseline="0">
              <a:solidFill>
                <a:schemeClr val="bg1"/>
              </a:solidFill>
              <a:latin typeface="Comic Sans MS" panose="030F0702030302020204" pitchFamily="66" charset="0"/>
            </a:rPr>
            <a:t> 2024</a:t>
          </a:r>
          <a:r>
            <a:rPr lang="fr-FR" sz="2000" b="1" baseline="0">
              <a:solidFill>
                <a:schemeClr val="bg1"/>
              </a:solidFill>
              <a:latin typeface="Comic Sans MS" panose="030F0702030302020204" pitchFamily="66" charset="0"/>
            </a:rPr>
            <a:t> - </a:t>
          </a:r>
          <a:r>
            <a:rPr lang="fr-FR" sz="2000" b="1">
              <a:solidFill>
                <a:schemeClr val="bg1"/>
              </a:solidFill>
              <a:latin typeface="Comic Sans MS" panose="030F0702030302020204" pitchFamily="66" charset="0"/>
            </a:rPr>
            <a:t>Rameur + Vélo + Sky-erg + Pétanque + Basket-ball</a:t>
          </a:r>
        </a:p>
      </xdr:txBody>
    </xdr:sp>
    <xdr:clientData/>
  </xdr:twoCellAnchor>
  <xdr:twoCellAnchor>
    <xdr:from>
      <xdr:col>0</xdr:col>
      <xdr:colOff>0</xdr:colOff>
      <xdr:row>109</xdr:row>
      <xdr:rowOff>72294</xdr:rowOff>
    </xdr:from>
    <xdr:to>
      <xdr:col>9</xdr:col>
      <xdr:colOff>239485</xdr:colOff>
      <xdr:row>129</xdr:row>
      <xdr:rowOff>114163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BCF9971B-EEC8-4DB4-9721-37CCBB998588}"/>
            </a:ext>
          </a:extLst>
        </xdr:cNvPr>
        <xdr:cNvSpPr txBox="1"/>
      </xdr:nvSpPr>
      <xdr:spPr>
        <a:xfrm>
          <a:off x="0" y="9799000"/>
          <a:ext cx="6021720" cy="416563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On considère souvent qu’un sportif atteint sa plénitude physique (développement musculaire &amp; cardio-vasculaire, explosivité, etc…) vers l’âge de 28 ans.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Pour cette raison, au-delà de l’âge de 28 ans, nous affecterons </a:t>
          </a:r>
          <a:b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</a:b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sur le nombre de points prévus, un coefficient avantageux de 2% par années qui dépassent ces 28 ans.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 </a:t>
          </a:r>
        </a:p>
        <a:p>
          <a:r>
            <a:rPr lang="fr-FR" sz="1500" u="sng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Exemples :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COUSCOUS Fabrice, 37 ans, fait une perf qui le situe à la 6</a:t>
          </a:r>
          <a:r>
            <a:rPr lang="fr-FR" sz="1500" baseline="300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ème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 place, il aurait selon le tableau ci-contre </a:t>
          </a:r>
          <a:r>
            <a:rPr lang="fr-FR" sz="1500" u="sng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40 points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. 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Mais 37-28ans 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  <a:sym typeface="Wingdings" panose="05000000000000000000" pitchFamily="2" charset="2"/>
            </a:rPr>
            <a:t>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 9X2%X40pts = 7,2 pts soit </a:t>
          </a:r>
          <a:r>
            <a:rPr lang="fr-FR" sz="1500" b="1" u="sng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47,2 points.</a:t>
          </a:r>
          <a:endParaRPr lang="fr-FR" sz="1500">
            <a:solidFill>
              <a:schemeClr val="dk1"/>
            </a:solidFill>
            <a:effectLst/>
            <a:latin typeface="Comic Sans MS" panose="030F0702030302020204" pitchFamily="66" charset="0"/>
            <a:ea typeface="+mn-ea"/>
            <a:cs typeface="+mn-cs"/>
          </a:endParaRP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 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BARPIZ Driss, 29 ans, fait une perf qui le situe à la 2</a:t>
          </a:r>
          <a:r>
            <a:rPr lang="fr-FR" sz="1500" baseline="300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ème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 place, 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il aurait selon le tableau ci-contre </a:t>
          </a:r>
          <a:r>
            <a:rPr lang="fr-FR" sz="1500" u="sng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75 points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. 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Mais 29-28ans 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  <a:sym typeface="Wingdings" panose="05000000000000000000" pitchFamily="2" charset="2"/>
            </a:rPr>
            <a:t>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 1X2%X75pts = 1,5 pts soit </a:t>
          </a:r>
          <a:r>
            <a:rPr lang="fr-FR" sz="1500" b="1" u="sng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76,5 points.</a:t>
          </a:r>
          <a:endParaRPr lang="fr-FR" sz="1500">
            <a:solidFill>
              <a:schemeClr val="dk1"/>
            </a:solidFill>
            <a:effectLst/>
            <a:latin typeface="Comic Sans MS" panose="030F0702030302020204" pitchFamily="66" charset="0"/>
            <a:ea typeface="+mn-ea"/>
            <a:cs typeface="+mn-cs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0</xdr:colOff>
      <xdr:row>41</xdr:row>
      <xdr:rowOff>91440</xdr:rowOff>
    </xdr:from>
    <xdr:ext cx="3253896" cy="3861302"/>
    <xdr:pic>
      <xdr:nvPicPr>
        <xdr:cNvPr id="2" name="Image 1">
          <a:extLst>
            <a:ext uri="{FF2B5EF4-FFF2-40B4-BE49-F238E27FC236}">
              <a16:creationId xmlns:a16="http://schemas.microsoft.com/office/drawing/2014/main" id="{64852CD0-29FE-4D9B-9B3D-3B27C95626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03420" y="9806940"/>
          <a:ext cx="3253896" cy="386130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>
    <xdr:from>
      <xdr:col>1</xdr:col>
      <xdr:colOff>220980</xdr:colOff>
      <xdr:row>0</xdr:row>
      <xdr:rowOff>37769</xdr:rowOff>
    </xdr:from>
    <xdr:to>
      <xdr:col>5</xdr:col>
      <xdr:colOff>563880</xdr:colOff>
      <xdr:row>0</xdr:row>
      <xdr:rowOff>441960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D4711336-79BB-4E3F-99F3-DCA5D685C4D0}"/>
            </a:ext>
          </a:extLst>
        </xdr:cNvPr>
        <xdr:cNvSpPr txBox="1"/>
      </xdr:nvSpPr>
      <xdr:spPr>
        <a:xfrm>
          <a:off x="472440" y="37769"/>
          <a:ext cx="3817620" cy="404191"/>
        </a:xfrm>
        <a:prstGeom prst="rect">
          <a:avLst/>
        </a:prstGeom>
        <a:solidFill>
          <a:srgbClr val="FF0000"/>
        </a:solidFill>
        <a:ln w="9525" cmpd="sng">
          <a:solidFill>
            <a:schemeClr val="bg1">
              <a:lumMod val="9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 b="1" u="sng">
              <a:solidFill>
                <a:schemeClr val="bg1"/>
              </a:solidFill>
              <a:latin typeface="Comic Sans MS" panose="030F0702030302020204" pitchFamily="66" charset="0"/>
            </a:rPr>
            <a:t>Classement général sur 8 épreuves</a:t>
          </a:r>
          <a:endParaRPr lang="fr-FR" sz="1600" b="1">
            <a:solidFill>
              <a:schemeClr val="bg1"/>
            </a:solidFill>
            <a:latin typeface="Comic Sans MS" panose="030F0702030302020204" pitchFamily="66" charset="0"/>
          </a:endParaRPr>
        </a:p>
      </xdr:txBody>
    </xdr:sp>
    <xdr:clientData/>
  </xdr:twoCellAnchor>
  <xdr:twoCellAnchor>
    <xdr:from>
      <xdr:col>0</xdr:col>
      <xdr:colOff>0</xdr:colOff>
      <xdr:row>41</xdr:row>
      <xdr:rowOff>72294</xdr:rowOff>
    </xdr:from>
    <xdr:to>
      <xdr:col>4</xdr:col>
      <xdr:colOff>0</xdr:colOff>
      <xdr:row>61</xdr:row>
      <xdr:rowOff>114163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9A8B4E06-FEF7-4FEA-913E-6C0EA9F9A7FB}"/>
            </a:ext>
          </a:extLst>
        </xdr:cNvPr>
        <xdr:cNvSpPr txBox="1"/>
      </xdr:nvSpPr>
      <xdr:spPr>
        <a:xfrm>
          <a:off x="0" y="9787794"/>
          <a:ext cx="4503420" cy="415666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On considère souvent qu’un sportif atteint sa plénitude physique (développement musculaire &amp; cardio-vasculaire, explosivité, etc…) vers l’âge de 28 ans.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Pour cette raison, au-delà de l’âge de 28 ans, nous affecterons </a:t>
          </a:r>
          <a:b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</a:b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sur le nombre de points prévus, un coefficient avantageux de 2% par années qui dépassent ces 28 ans.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 </a:t>
          </a:r>
        </a:p>
        <a:p>
          <a:r>
            <a:rPr lang="fr-FR" sz="1500" u="sng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Exemples :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COUSCOUS Fabrice, 37 ans, fait une perf qui le situe à la 6</a:t>
          </a:r>
          <a:r>
            <a:rPr lang="fr-FR" sz="1500" baseline="300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ème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 place, il aurait selon le tableau ci-contre </a:t>
          </a:r>
          <a:r>
            <a:rPr lang="fr-FR" sz="1500" u="sng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40 points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. 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Mais 37-28ans 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  <a:sym typeface="Wingdings" panose="05000000000000000000" pitchFamily="2" charset="2"/>
            </a:rPr>
            <a:t>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 9X2%X40pts = 7,2 pts soit </a:t>
          </a:r>
          <a:r>
            <a:rPr lang="fr-FR" sz="1500" b="1" u="sng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47,2 points.</a:t>
          </a:r>
          <a:endParaRPr lang="fr-FR" sz="1500">
            <a:solidFill>
              <a:schemeClr val="dk1"/>
            </a:solidFill>
            <a:effectLst/>
            <a:latin typeface="Comic Sans MS" panose="030F0702030302020204" pitchFamily="66" charset="0"/>
            <a:ea typeface="+mn-ea"/>
            <a:cs typeface="+mn-cs"/>
          </a:endParaRP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 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BARPIZ Driss, 29 ans, fait une perf qui le situe à la 2</a:t>
          </a:r>
          <a:r>
            <a:rPr lang="fr-FR" sz="1500" baseline="300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ème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 place, 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il aurait selon le tableau ci-contre </a:t>
          </a:r>
          <a:r>
            <a:rPr lang="fr-FR" sz="1500" u="sng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75 points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. 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Mais 29-28ans 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  <a:sym typeface="Wingdings" panose="05000000000000000000" pitchFamily="2" charset="2"/>
            </a:rPr>
            <a:t>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 1X2%X75pts = 1,5 pts soit </a:t>
          </a:r>
          <a:r>
            <a:rPr lang="fr-FR" sz="1500" b="1" u="sng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76,5 points.</a:t>
          </a:r>
          <a:endParaRPr lang="fr-FR" sz="1500">
            <a:solidFill>
              <a:schemeClr val="dk1"/>
            </a:solidFill>
            <a:effectLst/>
            <a:latin typeface="Comic Sans MS" panose="030F0702030302020204" pitchFamily="66" charset="0"/>
            <a:ea typeface="+mn-ea"/>
            <a:cs typeface="+mn-cs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121920</xdr:colOff>
      <xdr:row>0</xdr:row>
      <xdr:rowOff>186689</xdr:rowOff>
    </xdr:from>
    <xdr:to>
      <xdr:col>8</xdr:col>
      <xdr:colOff>257501</xdr:colOff>
      <xdr:row>24</xdr:row>
      <xdr:rowOff>17145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4ED461CF-A9EF-4B2F-8766-73F7D9FB32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8800" y="186689"/>
          <a:ext cx="3884621" cy="458533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Blad1">
    <pageSetUpPr fitToPage="1"/>
  </sheetPr>
  <dimension ref="A1:AB109"/>
  <sheetViews>
    <sheetView tabSelected="1" topLeftCell="C1" zoomScale="85" zoomScaleNormal="85" workbookViewId="0">
      <pane ySplit="2" topLeftCell="A3" activePane="bottomLeft" state="frozen"/>
      <selection pane="bottomLeft" activeCell="R3" sqref="R3"/>
    </sheetView>
  </sheetViews>
  <sheetFormatPr baseColWidth="10" defaultColWidth="9.109375" defaultRowHeight="16.2" x14ac:dyDescent="0.4"/>
  <cols>
    <col min="1" max="1" width="3.6640625" style="5" bestFit="1" customWidth="1"/>
    <col min="2" max="2" width="20" style="22" customWidth="1"/>
    <col min="3" max="3" width="13.44140625" style="22" customWidth="1"/>
    <col min="4" max="4" width="4.6640625" style="6" bestFit="1" customWidth="1"/>
    <col min="5" max="5" width="10.21875" style="7" customWidth="1"/>
    <col min="6" max="6" width="3.6640625" style="10" bestFit="1" customWidth="1"/>
    <col min="7" max="7" width="10.21875" style="10" bestFit="1" customWidth="1"/>
    <col min="8" max="8" width="9.5546875" style="10" bestFit="1" customWidth="1"/>
    <col min="9" max="9" width="14.88671875" style="7" bestFit="1" customWidth="1"/>
    <col min="10" max="10" width="3.6640625" style="10" bestFit="1" customWidth="1"/>
    <col min="11" max="11" width="9.88671875" style="10" bestFit="1" customWidth="1"/>
    <col min="12" max="12" width="9.5546875" style="10" bestFit="1" customWidth="1"/>
    <col min="13" max="13" width="10.44140625" style="7" bestFit="1" customWidth="1"/>
    <col min="14" max="14" width="3.6640625" style="10" bestFit="1" customWidth="1"/>
    <col min="15" max="15" width="9.88671875" style="10" bestFit="1" customWidth="1"/>
    <col min="16" max="16" width="9.5546875" style="10" bestFit="1" customWidth="1"/>
    <col min="17" max="17" width="10.44140625" style="7" bestFit="1" customWidth="1"/>
    <col min="18" max="18" width="3.6640625" style="10" bestFit="1" customWidth="1"/>
    <col min="19" max="19" width="3.6640625" style="10" customWidth="1"/>
    <col min="20" max="20" width="9.88671875" style="10" bestFit="1" customWidth="1"/>
    <col min="21" max="21" width="9.5546875" style="10" bestFit="1" customWidth="1"/>
    <col min="22" max="22" width="10.44140625" style="7" bestFit="1" customWidth="1"/>
    <col min="23" max="23" width="3.6640625" style="10" bestFit="1" customWidth="1"/>
    <col min="24" max="24" width="9.88671875" style="10" bestFit="1" customWidth="1"/>
    <col min="25" max="25" width="9.5546875" style="10" bestFit="1" customWidth="1"/>
    <col min="26" max="27" width="7.6640625" style="5" bestFit="1" customWidth="1"/>
    <col min="28" max="28" width="4.109375" style="5" bestFit="1" customWidth="1"/>
    <col min="29" max="29" width="1.33203125" customWidth="1"/>
  </cols>
  <sheetData>
    <row r="1" spans="1:28" ht="43.5" customHeight="1" x14ac:dyDescent="0.4"/>
    <row r="2" spans="1:28" ht="66.599999999999994" customHeight="1" x14ac:dyDescent="0.3">
      <c r="A2" s="26" t="s">
        <v>0</v>
      </c>
      <c r="B2" s="20" t="s">
        <v>13</v>
      </c>
      <c r="C2" s="21" t="s">
        <v>2</v>
      </c>
      <c r="D2" s="8" t="s">
        <v>3</v>
      </c>
      <c r="E2" s="59" t="s">
        <v>228</v>
      </c>
      <c r="F2" s="58" t="s">
        <v>0</v>
      </c>
      <c r="G2" s="11" t="s">
        <v>1</v>
      </c>
      <c r="H2" s="12" t="s">
        <v>4</v>
      </c>
      <c r="I2" s="60" t="s">
        <v>229</v>
      </c>
      <c r="J2" s="58" t="s">
        <v>0</v>
      </c>
      <c r="K2" s="11" t="s">
        <v>1</v>
      </c>
      <c r="L2" s="14" t="s">
        <v>4</v>
      </c>
      <c r="M2" s="60" t="s">
        <v>230</v>
      </c>
      <c r="N2" s="58" t="s">
        <v>0</v>
      </c>
      <c r="O2" s="11" t="s">
        <v>1</v>
      </c>
      <c r="P2" s="14" t="s">
        <v>4</v>
      </c>
      <c r="Q2" s="60" t="s">
        <v>231</v>
      </c>
      <c r="R2" s="58" t="s">
        <v>0</v>
      </c>
      <c r="S2" s="61" t="s">
        <v>235</v>
      </c>
      <c r="T2" s="11" t="s">
        <v>1</v>
      </c>
      <c r="U2" s="14" t="s">
        <v>4</v>
      </c>
      <c r="V2" s="60" t="s">
        <v>232</v>
      </c>
      <c r="W2" s="58" t="s">
        <v>0</v>
      </c>
      <c r="X2" s="11" t="s">
        <v>1</v>
      </c>
      <c r="Y2" s="14" t="s">
        <v>4</v>
      </c>
      <c r="Z2" s="57" t="s">
        <v>233</v>
      </c>
      <c r="AA2" s="57" t="s">
        <v>234</v>
      </c>
      <c r="AB2" s="27" t="s">
        <v>14</v>
      </c>
    </row>
    <row r="3" spans="1:28" ht="16.2" customHeight="1" x14ac:dyDescent="0.35">
      <c r="A3" s="4">
        <f t="shared" ref="A3:A34" si="0">IF(AA3="-","",RANK(AA3,AA$3:AA$108))</f>
        <v>1</v>
      </c>
      <c r="B3" s="38" t="s">
        <v>93</v>
      </c>
      <c r="C3" s="38" t="s">
        <v>94</v>
      </c>
      <c r="D3" s="39">
        <v>27</v>
      </c>
      <c r="E3" s="52">
        <v>2.2743055555555555E-3</v>
      </c>
      <c r="F3" s="13">
        <f t="shared" ref="F3:F34" si="1">IF(E3="","",RANK(E3,E$3:E$108,1))</f>
        <v>2</v>
      </c>
      <c r="G3" s="13">
        <f>IFERROR(IF(F3="","",VLOOKUP(F3,'Concordance Classmt &amp; Points'!$A$2:$B$32,2,FALSE)),0)</f>
        <v>75</v>
      </c>
      <c r="H3" s="15">
        <f t="shared" ref="H3:H34" si="2">IF(ISNUMBER(G3),G3+G3*(MAX(0,$D3-28))*2/100,"")</f>
        <v>75</v>
      </c>
      <c r="I3" s="56">
        <v>6.5393518518518517E-3</v>
      </c>
      <c r="J3" s="13">
        <f t="shared" ref="J3:J34" si="3">IF(I3="","",RANK(I3,I$3:I$108,1))</f>
        <v>1</v>
      </c>
      <c r="K3" s="13">
        <f>IFERROR(IF(J3="","",VLOOKUP(J3,'Concordance Classmt &amp; Points'!$A$2:$B$32,2,FALSE)),0)</f>
        <v>90</v>
      </c>
      <c r="L3" s="15">
        <f t="shared" ref="L3:L34" si="4">IF(ISNUMBER(K3),K3+K3*(MAX(0,$D3-28))*2/100,"")</f>
        <v>90</v>
      </c>
      <c r="M3" s="52">
        <v>5.2488425925925931E-3</v>
      </c>
      <c r="N3" s="13">
        <f t="shared" ref="N3:N34" si="5">IF(M3="","",RANK(M3,M$3:M$108,1))</f>
        <v>1</v>
      </c>
      <c r="O3" s="13">
        <f>IFERROR(IF(N3="","",VLOOKUP(N3,'Concordance Classmt &amp; Points'!$A$2:$B$32,2,FALSE)),0)</f>
        <v>90</v>
      </c>
      <c r="P3" s="15">
        <f t="shared" ref="P3:P34" si="6">IF(ISNUMBER(O3),O3+O3*(MAX(0,$D3-28))*2/100,"")</f>
        <v>90</v>
      </c>
      <c r="Q3" s="55">
        <v>20</v>
      </c>
      <c r="R3" s="13">
        <f>IF(Q3="","",RANK(Q3,Q$3:Q$108,0))</f>
        <v>2</v>
      </c>
      <c r="S3" s="13">
        <v>1</v>
      </c>
      <c r="T3" s="13">
        <f>IFERROR(IF(R3="","",VLOOKUP(R3,'Concordance Classmt &amp; Points'!$A$2:$B$32,2,FALSE)/S3),0)</f>
        <v>75</v>
      </c>
      <c r="U3" s="15">
        <f t="shared" ref="U3:U34" si="7">IF(ISNUMBER(T3),T3+T3*(MAX(0,$D3-28))*2/100,"")</f>
        <v>75</v>
      </c>
      <c r="V3" s="55">
        <v>40</v>
      </c>
      <c r="W3" s="13">
        <f t="shared" ref="W3:W34" si="8">IF(V3="","",RANK(V3,V$3:V$108,0))</f>
        <v>3</v>
      </c>
      <c r="X3" s="13">
        <f>IFERROR(IF(W3="","",VLOOKUP(W3,'Concordance Classmt &amp; Points'!$A$2:$B$32,2,FALSE)),0)</f>
        <v>60</v>
      </c>
      <c r="Y3" s="15">
        <f t="shared" ref="Y3:Y34" si="9">IF(ISNUMBER(X3),X3+X3*(MAX(0,$D3-28))*2/100,"")</f>
        <v>60</v>
      </c>
      <c r="Z3" s="16">
        <f t="shared" ref="Z3:Z34" si="10">IF(COUNT(G3,K3,O3,T3,X3),SUM(G3,K3,O3,T3,X3),"-")</f>
        <v>390</v>
      </c>
      <c r="AA3" s="16">
        <f t="shared" ref="AA3:AA34" si="11">IF(COUNT(H3,L3,P3,U3,Y3),SUM(H3,L3,P3,U3,Y3),"-")</f>
        <v>390</v>
      </c>
      <c r="AB3" s="17">
        <f t="shared" ref="AB3:AB34" si="12">IF(AA3="-","",RANK(AA3,AA$3:AA$109))</f>
        <v>1</v>
      </c>
    </row>
    <row r="4" spans="1:28" x14ac:dyDescent="0.35">
      <c r="A4" s="4">
        <f t="shared" si="0"/>
        <v>3</v>
      </c>
      <c r="B4" s="38" t="s">
        <v>91</v>
      </c>
      <c r="C4" s="38" t="s">
        <v>92</v>
      </c>
      <c r="D4" s="39">
        <v>23</v>
      </c>
      <c r="E4" s="52">
        <v>2.958680555555556E-3</v>
      </c>
      <c r="F4" s="13">
        <f t="shared" si="1"/>
        <v>3</v>
      </c>
      <c r="G4" s="13">
        <f>IFERROR(IF(F4="","",VLOOKUP(F4,'Concordance Classmt &amp; Points'!$A$2:$B$32,2,FALSE)),0)</f>
        <v>60</v>
      </c>
      <c r="H4" s="15">
        <f t="shared" si="2"/>
        <v>60</v>
      </c>
      <c r="I4" s="56">
        <v>4.8206018518518502E-2</v>
      </c>
      <c r="J4" s="13">
        <f t="shared" si="3"/>
        <v>2</v>
      </c>
      <c r="K4" s="13">
        <f>IFERROR(IF(J4="","",VLOOKUP(J4,'Concordance Classmt &amp; Points'!$A$2:$B$32,2,FALSE)),0)</f>
        <v>75</v>
      </c>
      <c r="L4" s="15">
        <f t="shared" si="4"/>
        <v>75</v>
      </c>
      <c r="M4" s="52">
        <v>6.5453703703703707E-3</v>
      </c>
      <c r="N4" s="13">
        <f t="shared" si="5"/>
        <v>3</v>
      </c>
      <c r="O4" s="13">
        <f>IFERROR(IF(N4="","",VLOOKUP(N4,'Concordance Classmt &amp; Points'!$A$2:$B$32,2,FALSE)),0)</f>
        <v>60</v>
      </c>
      <c r="P4" s="15">
        <f t="shared" si="6"/>
        <v>60</v>
      </c>
      <c r="Q4" s="55">
        <v>10</v>
      </c>
      <c r="R4" s="13">
        <f t="shared" ref="R4:R34" si="13">IF(Q4="","",RANK(Q4,Q$3:Q$108,0))</f>
        <v>5</v>
      </c>
      <c r="S4" s="13">
        <v>2</v>
      </c>
      <c r="T4" s="13">
        <f>IFERROR(IF(R4="","",VLOOKUP(R4,'Concordance Classmt &amp; Points'!$A$2:$B$32,2,FALSE)/S4),0)</f>
        <v>22.5</v>
      </c>
      <c r="U4" s="15">
        <f t="shared" si="7"/>
        <v>22.5</v>
      </c>
      <c r="V4" s="55">
        <v>25</v>
      </c>
      <c r="W4" s="13">
        <f t="shared" si="8"/>
        <v>5</v>
      </c>
      <c r="X4" s="13">
        <f>IFERROR(IF(W4="","",VLOOKUP(W4,'Concordance Classmt &amp; Points'!$A$2:$B$32,2,FALSE)),0)</f>
        <v>45</v>
      </c>
      <c r="Y4" s="15">
        <f t="shared" si="9"/>
        <v>45</v>
      </c>
      <c r="Z4" s="16">
        <f t="shared" si="10"/>
        <v>262.5</v>
      </c>
      <c r="AA4" s="16">
        <f t="shared" si="11"/>
        <v>262.5</v>
      </c>
      <c r="AB4" s="17">
        <f t="shared" si="12"/>
        <v>3</v>
      </c>
    </row>
    <row r="5" spans="1:28" x14ac:dyDescent="0.35">
      <c r="A5" s="4">
        <f t="shared" si="0"/>
        <v>5</v>
      </c>
      <c r="B5" s="38" t="s">
        <v>60</v>
      </c>
      <c r="C5" s="38" t="s">
        <v>61</v>
      </c>
      <c r="D5" s="39">
        <v>26</v>
      </c>
      <c r="E5" s="52">
        <v>3.3825231481481484E-3</v>
      </c>
      <c r="F5" s="13">
        <f t="shared" si="1"/>
        <v>5</v>
      </c>
      <c r="G5" s="13">
        <f>IFERROR(IF(F5="","",VLOOKUP(F5,'Concordance Classmt &amp; Points'!$A$2:$B$32,2,FALSE)),0)</f>
        <v>45</v>
      </c>
      <c r="H5" s="15">
        <f t="shared" si="2"/>
        <v>45</v>
      </c>
      <c r="I5" s="56">
        <v>8.9872685185185194E-2</v>
      </c>
      <c r="J5" s="13">
        <f t="shared" si="3"/>
        <v>3</v>
      </c>
      <c r="K5" s="13">
        <f>IFERROR(IF(J5="","",VLOOKUP(J5,'Concordance Classmt &amp; Points'!$A$2:$B$32,2,FALSE)),0)</f>
        <v>60</v>
      </c>
      <c r="L5" s="15">
        <f t="shared" si="4"/>
        <v>60</v>
      </c>
      <c r="M5" s="52"/>
      <c r="N5" s="13" t="str">
        <f t="shared" si="5"/>
        <v/>
      </c>
      <c r="O5" s="13" t="str">
        <f>IFERROR(IF(N5="","",VLOOKUP(N5,'Concordance Classmt &amp; Points'!$A$2:$B$32,2,FALSE)),0)</f>
        <v/>
      </c>
      <c r="P5" s="15" t="str">
        <f t="shared" si="6"/>
        <v/>
      </c>
      <c r="Q5" s="55">
        <v>25</v>
      </c>
      <c r="R5" s="13">
        <f t="shared" si="13"/>
        <v>1</v>
      </c>
      <c r="S5" s="13">
        <v>3</v>
      </c>
      <c r="T5" s="13">
        <f>IFERROR(IF(R5="","",VLOOKUP(R5,'Concordance Classmt &amp; Points'!$A$2:$B$32,2,FALSE)/S5),0)</f>
        <v>30</v>
      </c>
      <c r="U5" s="15">
        <f t="shared" si="7"/>
        <v>30</v>
      </c>
      <c r="V5" s="55">
        <v>42</v>
      </c>
      <c r="W5" s="13">
        <f t="shared" si="8"/>
        <v>1</v>
      </c>
      <c r="X5" s="13">
        <f>IFERROR(IF(W5="","",VLOOKUP(W5,'Concordance Classmt &amp; Points'!$A$2:$B$32,2,FALSE)),0)</f>
        <v>90</v>
      </c>
      <c r="Y5" s="15">
        <f t="shared" si="9"/>
        <v>90</v>
      </c>
      <c r="Z5" s="16">
        <f t="shared" si="10"/>
        <v>225</v>
      </c>
      <c r="AA5" s="16">
        <f t="shared" si="11"/>
        <v>225</v>
      </c>
      <c r="AB5" s="17">
        <f t="shared" si="12"/>
        <v>5</v>
      </c>
    </row>
    <row r="6" spans="1:28" ht="15.6" customHeight="1" x14ac:dyDescent="0.35">
      <c r="A6" s="4">
        <f t="shared" si="0"/>
        <v>4</v>
      </c>
      <c r="B6" s="38" t="s">
        <v>111</v>
      </c>
      <c r="C6" s="38" t="s">
        <v>112</v>
      </c>
      <c r="D6" s="39">
        <v>35</v>
      </c>
      <c r="E6" s="52">
        <v>3.0466435185185184E-3</v>
      </c>
      <c r="F6" s="13">
        <f t="shared" si="1"/>
        <v>4</v>
      </c>
      <c r="G6" s="13">
        <f>IFERROR(IF(F6="","",VLOOKUP(F6,'Concordance Classmt &amp; Points'!$A$2:$B$32,2,FALSE)),0)</f>
        <v>50</v>
      </c>
      <c r="H6" s="15">
        <f t="shared" si="2"/>
        <v>57</v>
      </c>
      <c r="I6" s="56">
        <v>0.131539351851852</v>
      </c>
      <c r="J6" s="13">
        <f t="shared" si="3"/>
        <v>4</v>
      </c>
      <c r="K6" s="13">
        <f>IFERROR(IF(J6="","",VLOOKUP(J6,'Concordance Classmt &amp; Points'!$A$2:$B$32,2,FALSE)),0)</f>
        <v>50</v>
      </c>
      <c r="L6" s="15">
        <f t="shared" si="4"/>
        <v>57</v>
      </c>
      <c r="M6" s="52"/>
      <c r="N6" s="13" t="str">
        <f t="shared" si="5"/>
        <v/>
      </c>
      <c r="O6" s="13" t="str">
        <f>IFERROR(IF(N6="","",VLOOKUP(N6,'Concordance Classmt &amp; Points'!$A$2:$B$32,2,FALSE)),0)</f>
        <v/>
      </c>
      <c r="P6" s="15" t="str">
        <f t="shared" si="6"/>
        <v/>
      </c>
      <c r="Q6" s="55">
        <v>17</v>
      </c>
      <c r="R6" s="13">
        <f t="shared" si="13"/>
        <v>3</v>
      </c>
      <c r="S6" s="13">
        <v>1</v>
      </c>
      <c r="T6" s="13">
        <f>IFERROR(IF(R6="","",VLOOKUP(R6,'Concordance Classmt &amp; Points'!$A$2:$B$32,2,FALSE)/S6),0)</f>
        <v>60</v>
      </c>
      <c r="U6" s="15">
        <f t="shared" si="7"/>
        <v>68.400000000000006</v>
      </c>
      <c r="V6" s="55">
        <v>36</v>
      </c>
      <c r="W6" s="13">
        <f t="shared" si="8"/>
        <v>4</v>
      </c>
      <c r="X6" s="13">
        <f>IFERROR(IF(W6="","",VLOOKUP(W6,'Concordance Classmt &amp; Points'!$A$2:$B$32,2,FALSE)),0)</f>
        <v>50</v>
      </c>
      <c r="Y6" s="15">
        <f t="shared" si="9"/>
        <v>57</v>
      </c>
      <c r="Z6" s="16">
        <f t="shared" si="10"/>
        <v>210</v>
      </c>
      <c r="AA6" s="16">
        <f t="shared" si="11"/>
        <v>239.4</v>
      </c>
      <c r="AB6" s="17">
        <f t="shared" si="12"/>
        <v>4</v>
      </c>
    </row>
    <row r="7" spans="1:28" x14ac:dyDescent="0.35">
      <c r="A7" s="4">
        <f t="shared" si="0"/>
        <v>2</v>
      </c>
      <c r="B7" s="38" t="s">
        <v>68</v>
      </c>
      <c r="C7" s="38" t="s">
        <v>69</v>
      </c>
      <c r="D7" s="39">
        <v>35</v>
      </c>
      <c r="E7" s="52">
        <v>2.2699074074074076E-3</v>
      </c>
      <c r="F7" s="13">
        <f t="shared" si="1"/>
        <v>1</v>
      </c>
      <c r="G7" s="13">
        <f>IFERROR(IF(F7="","",VLOOKUP(F7,'Concordance Classmt &amp; Points'!$A$2:$B$32,2,FALSE)),0)</f>
        <v>90</v>
      </c>
      <c r="H7" s="15">
        <f t="shared" si="2"/>
        <v>102.6</v>
      </c>
      <c r="I7" s="56">
        <v>0.17320601851851899</v>
      </c>
      <c r="J7" s="13">
        <f t="shared" si="3"/>
        <v>5</v>
      </c>
      <c r="K7" s="13">
        <f>IFERROR(IF(J7="","",VLOOKUP(J7,'Concordance Classmt &amp; Points'!$A$2:$B$32,2,FALSE)),0)</f>
        <v>45</v>
      </c>
      <c r="L7" s="15">
        <f t="shared" si="4"/>
        <v>51.3</v>
      </c>
      <c r="M7" s="52">
        <v>5.8244212962962963E-3</v>
      </c>
      <c r="N7" s="13">
        <f t="shared" si="5"/>
        <v>2</v>
      </c>
      <c r="O7" s="13">
        <f>IFERROR(IF(N7="","",VLOOKUP(N7,'Concordance Classmt &amp; Points'!$A$2:$B$32,2,FALSE)),0)</f>
        <v>75</v>
      </c>
      <c r="P7" s="15">
        <f t="shared" si="6"/>
        <v>85.5</v>
      </c>
      <c r="Q7" s="55">
        <v>15</v>
      </c>
      <c r="R7" s="13">
        <f t="shared" si="13"/>
        <v>4</v>
      </c>
      <c r="S7" s="13">
        <v>1</v>
      </c>
      <c r="T7" s="13">
        <f>IFERROR(IF(R7="","",VLOOKUP(R7,'Concordance Classmt &amp; Points'!$A$2:$B$32,2,FALSE)/S7),0)</f>
        <v>50</v>
      </c>
      <c r="U7" s="15">
        <f t="shared" si="7"/>
        <v>57</v>
      </c>
      <c r="V7" s="55">
        <v>41</v>
      </c>
      <c r="W7" s="13">
        <f t="shared" si="8"/>
        <v>2</v>
      </c>
      <c r="X7" s="13">
        <f>IFERROR(IF(W7="","",VLOOKUP(W7,'Concordance Classmt &amp; Points'!$A$2:$B$32,2,FALSE)),0)</f>
        <v>75</v>
      </c>
      <c r="Y7" s="15">
        <f t="shared" si="9"/>
        <v>85.5</v>
      </c>
      <c r="Z7" s="16">
        <f t="shared" si="10"/>
        <v>335</v>
      </c>
      <c r="AA7" s="16">
        <f t="shared" si="11"/>
        <v>381.9</v>
      </c>
      <c r="AB7" s="17">
        <f t="shared" si="12"/>
        <v>2</v>
      </c>
    </row>
    <row r="8" spans="1:28" x14ac:dyDescent="0.35">
      <c r="A8" s="4">
        <f t="shared" si="0"/>
        <v>7</v>
      </c>
      <c r="B8" s="38" t="s">
        <v>83</v>
      </c>
      <c r="C8" s="38" t="s">
        <v>84</v>
      </c>
      <c r="D8" s="39">
        <v>24</v>
      </c>
      <c r="E8" s="52"/>
      <c r="F8" s="13" t="str">
        <f t="shared" si="1"/>
        <v/>
      </c>
      <c r="G8" s="13" t="str">
        <f>IFERROR(IF(F8="","",VLOOKUP(F8,'Concordance Classmt &amp; Points'!$A$2:$B$32,2,FALSE)),0)</f>
        <v/>
      </c>
      <c r="H8" s="15" t="str">
        <f t="shared" si="2"/>
        <v/>
      </c>
      <c r="I8" s="56">
        <v>0.21487268518518499</v>
      </c>
      <c r="J8" s="13">
        <f t="shared" si="3"/>
        <v>6</v>
      </c>
      <c r="K8" s="13">
        <f>IFERROR(IF(J8="","",VLOOKUP(J8,'Concordance Classmt &amp; Points'!$A$2:$B$32,2,FALSE)),0)</f>
        <v>40</v>
      </c>
      <c r="L8" s="15">
        <f t="shared" si="4"/>
        <v>40</v>
      </c>
      <c r="M8" s="52"/>
      <c r="N8" s="13" t="str">
        <f t="shared" si="5"/>
        <v/>
      </c>
      <c r="O8" s="13" t="str">
        <f>IFERROR(IF(N8="","",VLOOKUP(N8,'Concordance Classmt &amp; Points'!$A$2:$B$32,2,FALSE)),0)</f>
        <v/>
      </c>
      <c r="P8" s="15" t="str">
        <f t="shared" si="6"/>
        <v/>
      </c>
      <c r="Q8" s="55"/>
      <c r="R8" s="13" t="str">
        <f t="shared" si="13"/>
        <v/>
      </c>
      <c r="S8" s="13"/>
      <c r="T8" s="13" t="str">
        <f>IFERROR(IF(R8="","",VLOOKUP(R8,'Concordance Classmt &amp; Points'!$A$2:$B$32,2,FALSE)/S8),0)</f>
        <v/>
      </c>
      <c r="U8" s="15" t="str">
        <f t="shared" si="7"/>
        <v/>
      </c>
      <c r="V8" s="55"/>
      <c r="W8" s="13" t="str">
        <f t="shared" si="8"/>
        <v/>
      </c>
      <c r="X8" s="13" t="str">
        <f>IFERROR(IF(W8="","",VLOOKUP(W8,'Concordance Classmt &amp; Points'!$A$2:$B$32,2,FALSE)),0)</f>
        <v/>
      </c>
      <c r="Y8" s="15" t="str">
        <f t="shared" si="9"/>
        <v/>
      </c>
      <c r="Z8" s="16">
        <f t="shared" si="10"/>
        <v>40</v>
      </c>
      <c r="AA8" s="16">
        <f t="shared" si="11"/>
        <v>40</v>
      </c>
      <c r="AB8" s="17">
        <f t="shared" si="12"/>
        <v>7</v>
      </c>
    </row>
    <row r="9" spans="1:28" x14ac:dyDescent="0.35">
      <c r="A9" s="4">
        <f t="shared" si="0"/>
        <v>8</v>
      </c>
      <c r="B9" s="38" t="s">
        <v>161</v>
      </c>
      <c r="C9" s="38" t="s">
        <v>162</v>
      </c>
      <c r="D9" s="39">
        <v>30</v>
      </c>
      <c r="E9" s="52"/>
      <c r="F9" s="13" t="str">
        <f t="shared" si="1"/>
        <v/>
      </c>
      <c r="G9" s="13" t="str">
        <f>IFERROR(IF(F9="","",VLOOKUP(F9,'Concordance Classmt &amp; Points'!$A$2:$B$32,2,FALSE)),0)</f>
        <v/>
      </c>
      <c r="H9" s="15" t="str">
        <f t="shared" si="2"/>
        <v/>
      </c>
      <c r="I9" s="56">
        <v>0.256539351851852</v>
      </c>
      <c r="J9" s="13">
        <f t="shared" si="3"/>
        <v>7</v>
      </c>
      <c r="K9" s="13">
        <f>IFERROR(IF(J9="","",VLOOKUP(J9,'Concordance Classmt &amp; Points'!$A$2:$B$32,2,FALSE)),0)</f>
        <v>36</v>
      </c>
      <c r="L9" s="15">
        <f t="shared" si="4"/>
        <v>37.44</v>
      </c>
      <c r="M9" s="52"/>
      <c r="N9" s="13" t="str">
        <f t="shared" si="5"/>
        <v/>
      </c>
      <c r="O9" s="13" t="str">
        <f>IFERROR(IF(N9="","",VLOOKUP(N9,'Concordance Classmt &amp; Points'!$A$2:$B$32,2,FALSE)),0)</f>
        <v/>
      </c>
      <c r="P9" s="15" t="str">
        <f t="shared" si="6"/>
        <v/>
      </c>
      <c r="Q9" s="55"/>
      <c r="R9" s="13" t="str">
        <f t="shared" si="13"/>
        <v/>
      </c>
      <c r="S9" s="13"/>
      <c r="T9" s="13" t="str">
        <f>IFERROR(IF(R9="","",VLOOKUP(R9,'Concordance Classmt &amp; Points'!$A$2:$B$32,2,FALSE)/S9),0)</f>
        <v/>
      </c>
      <c r="U9" s="15" t="str">
        <f t="shared" si="7"/>
        <v/>
      </c>
      <c r="V9" s="55"/>
      <c r="W9" s="13" t="str">
        <f t="shared" si="8"/>
        <v/>
      </c>
      <c r="X9" s="13" t="str">
        <f>IFERROR(IF(W9="","",VLOOKUP(W9,'Concordance Classmt &amp; Points'!$A$2:$B$32,2,FALSE)),0)</f>
        <v/>
      </c>
      <c r="Y9" s="15" t="str">
        <f t="shared" si="9"/>
        <v/>
      </c>
      <c r="Z9" s="16">
        <f t="shared" si="10"/>
        <v>36</v>
      </c>
      <c r="AA9" s="16">
        <f t="shared" si="11"/>
        <v>37.44</v>
      </c>
      <c r="AB9" s="17">
        <f t="shared" si="12"/>
        <v>8</v>
      </c>
    </row>
    <row r="10" spans="1:28" x14ac:dyDescent="0.35">
      <c r="A10" s="4">
        <f t="shared" si="0"/>
        <v>6</v>
      </c>
      <c r="B10" s="38" t="s">
        <v>124</v>
      </c>
      <c r="C10" s="38" t="s">
        <v>125</v>
      </c>
      <c r="D10" s="39">
        <v>50</v>
      </c>
      <c r="E10" s="52"/>
      <c r="F10" s="13" t="str">
        <f t="shared" si="1"/>
        <v/>
      </c>
      <c r="G10" s="13" t="str">
        <f>IFERROR(IF(F10="","",VLOOKUP(F10,'Concordance Classmt &amp; Points'!$A$2:$B$32,2,FALSE)),0)</f>
        <v/>
      </c>
      <c r="H10" s="15" t="str">
        <f t="shared" si="2"/>
        <v/>
      </c>
      <c r="I10" s="56">
        <v>0.29820601851851902</v>
      </c>
      <c r="J10" s="13">
        <f t="shared" si="3"/>
        <v>8</v>
      </c>
      <c r="K10" s="13">
        <f>IFERROR(IF(J10="","",VLOOKUP(J10,'Concordance Classmt &amp; Points'!$A$2:$B$32,2,FALSE)),0)</f>
        <v>34</v>
      </c>
      <c r="L10" s="15">
        <f t="shared" si="4"/>
        <v>48.96</v>
      </c>
      <c r="M10" s="52"/>
      <c r="N10" s="13" t="str">
        <f t="shared" si="5"/>
        <v/>
      </c>
      <c r="O10" s="13" t="str">
        <f>IFERROR(IF(N10="","",VLOOKUP(N10,'Concordance Classmt &amp; Points'!$A$2:$B$32,2,FALSE)),0)</f>
        <v/>
      </c>
      <c r="P10" s="15" t="str">
        <f t="shared" si="6"/>
        <v/>
      </c>
      <c r="Q10" s="55"/>
      <c r="R10" s="13" t="str">
        <f t="shared" si="13"/>
        <v/>
      </c>
      <c r="S10" s="13"/>
      <c r="T10" s="13" t="str">
        <f>IFERROR(IF(R10="","",VLOOKUP(R10,'Concordance Classmt &amp; Points'!$A$2:$B$32,2,FALSE)/S10),0)</f>
        <v/>
      </c>
      <c r="U10" s="15" t="str">
        <f t="shared" si="7"/>
        <v/>
      </c>
      <c r="V10" s="55"/>
      <c r="W10" s="13" t="str">
        <f t="shared" si="8"/>
        <v/>
      </c>
      <c r="X10" s="13" t="str">
        <f>IFERROR(IF(W10="","",VLOOKUP(W10,'Concordance Classmt &amp; Points'!$A$2:$B$32,2,FALSE)),0)</f>
        <v/>
      </c>
      <c r="Y10" s="15" t="str">
        <f t="shared" si="9"/>
        <v/>
      </c>
      <c r="Z10" s="16">
        <f t="shared" si="10"/>
        <v>34</v>
      </c>
      <c r="AA10" s="16">
        <f t="shared" si="11"/>
        <v>48.96</v>
      </c>
      <c r="AB10" s="17">
        <f t="shared" si="12"/>
        <v>6</v>
      </c>
    </row>
    <row r="11" spans="1:28" x14ac:dyDescent="0.35">
      <c r="A11" s="4">
        <f t="shared" si="0"/>
        <v>10</v>
      </c>
      <c r="B11" s="38" t="s">
        <v>115</v>
      </c>
      <c r="C11" s="38" t="s">
        <v>116</v>
      </c>
      <c r="D11" s="39">
        <v>25</v>
      </c>
      <c r="E11" s="52"/>
      <c r="F11" s="13" t="str">
        <f t="shared" si="1"/>
        <v/>
      </c>
      <c r="G11" s="13" t="str">
        <f>IFERROR(IF(F11="","",VLOOKUP(F11,'Concordance Classmt &amp; Points'!$A$2:$B$32,2,FALSE)),0)</f>
        <v/>
      </c>
      <c r="H11" s="15" t="str">
        <f t="shared" si="2"/>
        <v/>
      </c>
      <c r="I11" s="56">
        <v>0.33987268518518499</v>
      </c>
      <c r="J11" s="13">
        <f t="shared" si="3"/>
        <v>9</v>
      </c>
      <c r="K11" s="13">
        <f>IFERROR(IF(J11="","",VLOOKUP(J11,'Concordance Classmt &amp; Points'!$A$2:$B$32,2,FALSE)),0)</f>
        <v>32</v>
      </c>
      <c r="L11" s="15">
        <f t="shared" si="4"/>
        <v>32</v>
      </c>
      <c r="M11" s="52"/>
      <c r="N11" s="13" t="str">
        <f t="shared" si="5"/>
        <v/>
      </c>
      <c r="O11" s="13" t="str">
        <f>IFERROR(IF(N11="","",VLOOKUP(N11,'Concordance Classmt &amp; Points'!$A$2:$B$32,2,FALSE)),0)</f>
        <v/>
      </c>
      <c r="P11" s="15" t="str">
        <f t="shared" si="6"/>
        <v/>
      </c>
      <c r="Q11" s="55"/>
      <c r="R11" s="13" t="str">
        <f t="shared" si="13"/>
        <v/>
      </c>
      <c r="S11" s="13"/>
      <c r="T11" s="13" t="str">
        <f>IFERROR(IF(R11="","",VLOOKUP(R11,'Concordance Classmt &amp; Points'!$A$2:$B$32,2,FALSE)/S11),0)</f>
        <v/>
      </c>
      <c r="U11" s="15" t="str">
        <f t="shared" si="7"/>
        <v/>
      </c>
      <c r="V11" s="55"/>
      <c r="W11" s="13" t="str">
        <f t="shared" si="8"/>
        <v/>
      </c>
      <c r="X11" s="13" t="str">
        <f>IFERROR(IF(W11="","",VLOOKUP(W11,'Concordance Classmt &amp; Points'!$A$2:$B$32,2,FALSE)),0)</f>
        <v/>
      </c>
      <c r="Y11" s="15" t="str">
        <f t="shared" si="9"/>
        <v/>
      </c>
      <c r="Z11" s="16">
        <f t="shared" si="10"/>
        <v>32</v>
      </c>
      <c r="AA11" s="16">
        <f t="shared" si="11"/>
        <v>32</v>
      </c>
      <c r="AB11" s="17">
        <f t="shared" si="12"/>
        <v>10</v>
      </c>
    </row>
    <row r="12" spans="1:28" x14ac:dyDescent="0.35">
      <c r="A12" s="4">
        <f t="shared" si="0"/>
        <v>11</v>
      </c>
      <c r="B12" s="38" t="s">
        <v>87</v>
      </c>
      <c r="C12" s="38" t="s">
        <v>88</v>
      </c>
      <c r="D12" s="39">
        <v>20</v>
      </c>
      <c r="E12" s="52"/>
      <c r="F12" s="13" t="str">
        <f t="shared" si="1"/>
        <v/>
      </c>
      <c r="G12" s="13" t="str">
        <f>IFERROR(IF(F12="","",VLOOKUP(F12,'Concordance Classmt &amp; Points'!$A$2:$B$32,2,FALSE)),0)</f>
        <v/>
      </c>
      <c r="H12" s="15" t="str">
        <f t="shared" si="2"/>
        <v/>
      </c>
      <c r="I12" s="56">
        <v>0.381539351851852</v>
      </c>
      <c r="J12" s="13">
        <f t="shared" si="3"/>
        <v>10</v>
      </c>
      <c r="K12" s="13">
        <f>IFERROR(IF(J12="","",VLOOKUP(J12,'Concordance Classmt &amp; Points'!$A$2:$B$32,2,FALSE)),0)</f>
        <v>31</v>
      </c>
      <c r="L12" s="15">
        <f t="shared" si="4"/>
        <v>31</v>
      </c>
      <c r="M12" s="52"/>
      <c r="N12" s="13" t="str">
        <f t="shared" si="5"/>
        <v/>
      </c>
      <c r="O12" s="13" t="str">
        <f>IFERROR(IF(N12="","",VLOOKUP(N12,'Concordance Classmt &amp; Points'!$A$2:$B$32,2,FALSE)),0)</f>
        <v/>
      </c>
      <c r="P12" s="15" t="str">
        <f t="shared" si="6"/>
        <v/>
      </c>
      <c r="Q12" s="55"/>
      <c r="R12" s="13" t="str">
        <f t="shared" si="13"/>
        <v/>
      </c>
      <c r="S12" s="13"/>
      <c r="T12" s="13" t="str">
        <f>IFERROR(IF(R12="","",VLOOKUP(R12,'Concordance Classmt &amp; Points'!$A$2:$B$32,2,FALSE)/S12),0)</f>
        <v/>
      </c>
      <c r="U12" s="15" t="str">
        <f t="shared" si="7"/>
        <v/>
      </c>
      <c r="V12" s="55"/>
      <c r="W12" s="13" t="str">
        <f t="shared" si="8"/>
        <v/>
      </c>
      <c r="X12" s="13" t="str">
        <f>IFERROR(IF(W12="","",VLOOKUP(W12,'Concordance Classmt &amp; Points'!$A$2:$B$32,2,FALSE)),0)</f>
        <v/>
      </c>
      <c r="Y12" s="15" t="str">
        <f t="shared" si="9"/>
        <v/>
      </c>
      <c r="Z12" s="16">
        <f t="shared" si="10"/>
        <v>31</v>
      </c>
      <c r="AA12" s="16">
        <f t="shared" si="11"/>
        <v>31</v>
      </c>
      <c r="AB12" s="17">
        <f t="shared" si="12"/>
        <v>11</v>
      </c>
    </row>
    <row r="13" spans="1:28" x14ac:dyDescent="0.35">
      <c r="A13" s="4">
        <f t="shared" si="0"/>
        <v>12</v>
      </c>
      <c r="B13" s="38" t="s">
        <v>113</v>
      </c>
      <c r="C13" s="38" t="s">
        <v>114</v>
      </c>
      <c r="D13" s="39">
        <v>26</v>
      </c>
      <c r="E13" s="52"/>
      <c r="F13" s="13" t="str">
        <f t="shared" si="1"/>
        <v/>
      </c>
      <c r="G13" s="13" t="str">
        <f>IFERROR(IF(F13="","",VLOOKUP(F13,'Concordance Classmt &amp; Points'!$A$2:$B$32,2,FALSE)),0)</f>
        <v/>
      </c>
      <c r="H13" s="15" t="str">
        <f t="shared" si="2"/>
        <v/>
      </c>
      <c r="I13" s="56">
        <v>0.42320601851851902</v>
      </c>
      <c r="J13" s="13">
        <f t="shared" si="3"/>
        <v>11</v>
      </c>
      <c r="K13" s="13">
        <f>IFERROR(IF(J13="","",VLOOKUP(J13,'Concordance Classmt &amp; Points'!$A$2:$B$32,2,FALSE)),0)</f>
        <v>30</v>
      </c>
      <c r="L13" s="15">
        <f t="shared" si="4"/>
        <v>30</v>
      </c>
      <c r="M13" s="52"/>
      <c r="N13" s="13" t="str">
        <f t="shared" si="5"/>
        <v/>
      </c>
      <c r="O13" s="13" t="str">
        <f>IFERROR(IF(N13="","",VLOOKUP(N13,'Concordance Classmt &amp; Points'!$A$2:$B$32,2,FALSE)),0)</f>
        <v/>
      </c>
      <c r="P13" s="15" t="str">
        <f t="shared" si="6"/>
        <v/>
      </c>
      <c r="Q13" s="55"/>
      <c r="R13" s="13" t="str">
        <f t="shared" si="13"/>
        <v/>
      </c>
      <c r="S13" s="13"/>
      <c r="T13" s="13" t="str">
        <f>IFERROR(IF(R13="","",VLOOKUP(R13,'Concordance Classmt &amp; Points'!$A$2:$B$32,2,FALSE)/S13),0)</f>
        <v/>
      </c>
      <c r="U13" s="15" t="str">
        <f t="shared" si="7"/>
        <v/>
      </c>
      <c r="V13" s="55"/>
      <c r="W13" s="13" t="str">
        <f t="shared" si="8"/>
        <v/>
      </c>
      <c r="X13" s="13" t="str">
        <f>IFERROR(IF(W13="","",VLOOKUP(W13,'Concordance Classmt &amp; Points'!$A$2:$B$32,2,FALSE)),0)</f>
        <v/>
      </c>
      <c r="Y13" s="15" t="str">
        <f t="shared" si="9"/>
        <v/>
      </c>
      <c r="Z13" s="16">
        <f t="shared" si="10"/>
        <v>30</v>
      </c>
      <c r="AA13" s="16">
        <f t="shared" si="11"/>
        <v>30</v>
      </c>
      <c r="AB13" s="17">
        <f t="shared" si="12"/>
        <v>12</v>
      </c>
    </row>
    <row r="14" spans="1:28" x14ac:dyDescent="0.35">
      <c r="A14" s="4">
        <f t="shared" si="0"/>
        <v>9</v>
      </c>
      <c r="B14" s="38" t="s">
        <v>95</v>
      </c>
      <c r="C14" s="38" t="s">
        <v>80</v>
      </c>
      <c r="D14" s="39">
        <v>39</v>
      </c>
      <c r="E14" s="52"/>
      <c r="F14" s="13" t="str">
        <f t="shared" si="1"/>
        <v/>
      </c>
      <c r="G14" s="13" t="str">
        <f>IFERROR(IF(F14="","",VLOOKUP(F14,'Concordance Classmt &amp; Points'!$A$2:$B$32,2,FALSE)),0)</f>
        <v/>
      </c>
      <c r="H14" s="15" t="str">
        <f t="shared" si="2"/>
        <v/>
      </c>
      <c r="I14" s="56">
        <v>0.46487268518518499</v>
      </c>
      <c r="J14" s="13">
        <f t="shared" si="3"/>
        <v>12</v>
      </c>
      <c r="K14" s="13">
        <f>IFERROR(IF(J14="","",VLOOKUP(J14,'Concordance Classmt &amp; Points'!$A$2:$B$32,2,FALSE)),0)</f>
        <v>29</v>
      </c>
      <c r="L14" s="15">
        <f t="shared" si="4"/>
        <v>35.380000000000003</v>
      </c>
      <c r="M14" s="52"/>
      <c r="N14" s="13" t="str">
        <f t="shared" si="5"/>
        <v/>
      </c>
      <c r="O14" s="13" t="str">
        <f>IFERROR(IF(N14="","",VLOOKUP(N14,'Concordance Classmt &amp; Points'!$A$2:$B$32,2,FALSE)),0)</f>
        <v/>
      </c>
      <c r="P14" s="15" t="str">
        <f t="shared" si="6"/>
        <v/>
      </c>
      <c r="Q14" s="55"/>
      <c r="R14" s="13" t="str">
        <f t="shared" si="13"/>
        <v/>
      </c>
      <c r="S14" s="13"/>
      <c r="T14" s="13" t="str">
        <f>IFERROR(IF(R14="","",VLOOKUP(R14,'Concordance Classmt &amp; Points'!$A$2:$B$32,2,FALSE)/S14),0)</f>
        <v/>
      </c>
      <c r="U14" s="15" t="str">
        <f t="shared" si="7"/>
        <v/>
      </c>
      <c r="V14" s="55"/>
      <c r="W14" s="13" t="str">
        <f t="shared" si="8"/>
        <v/>
      </c>
      <c r="X14" s="13" t="str">
        <f>IFERROR(IF(W14="","",VLOOKUP(W14,'Concordance Classmt &amp; Points'!$A$2:$B$32,2,FALSE)),0)</f>
        <v/>
      </c>
      <c r="Y14" s="15" t="str">
        <f t="shared" si="9"/>
        <v/>
      </c>
      <c r="Z14" s="16">
        <f t="shared" si="10"/>
        <v>29</v>
      </c>
      <c r="AA14" s="16">
        <f t="shared" si="11"/>
        <v>35.380000000000003</v>
      </c>
      <c r="AB14" s="17">
        <f t="shared" si="12"/>
        <v>9</v>
      </c>
    </row>
    <row r="15" spans="1:28" x14ac:dyDescent="0.35">
      <c r="A15" s="4">
        <f t="shared" si="0"/>
        <v>15</v>
      </c>
      <c r="B15" s="38" t="s">
        <v>89</v>
      </c>
      <c r="C15" s="38" t="s">
        <v>90</v>
      </c>
      <c r="D15" s="39">
        <v>27</v>
      </c>
      <c r="E15" s="52"/>
      <c r="F15" s="13" t="str">
        <f t="shared" si="1"/>
        <v/>
      </c>
      <c r="G15" s="13" t="str">
        <f>IFERROR(IF(F15="","",VLOOKUP(F15,'Concordance Classmt &amp; Points'!$A$2:$B$32,2,FALSE)),0)</f>
        <v/>
      </c>
      <c r="H15" s="15" t="str">
        <f t="shared" si="2"/>
        <v/>
      </c>
      <c r="I15" s="56">
        <v>0.50653935185185195</v>
      </c>
      <c r="J15" s="13">
        <f t="shared" si="3"/>
        <v>13</v>
      </c>
      <c r="K15" s="13">
        <f>IFERROR(IF(J15="","",VLOOKUP(J15,'Concordance Classmt &amp; Points'!$A$2:$B$32,2,FALSE)),0)</f>
        <v>28</v>
      </c>
      <c r="L15" s="15">
        <f t="shared" si="4"/>
        <v>28</v>
      </c>
      <c r="M15" s="52"/>
      <c r="N15" s="13" t="str">
        <f t="shared" si="5"/>
        <v/>
      </c>
      <c r="O15" s="13" t="str">
        <f>IFERROR(IF(N15="","",VLOOKUP(N15,'Concordance Classmt &amp; Points'!$A$2:$B$32,2,FALSE)),0)</f>
        <v/>
      </c>
      <c r="P15" s="15" t="str">
        <f t="shared" si="6"/>
        <v/>
      </c>
      <c r="Q15" s="55"/>
      <c r="R15" s="13" t="str">
        <f t="shared" si="13"/>
        <v/>
      </c>
      <c r="S15" s="13"/>
      <c r="T15" s="13" t="str">
        <f>IFERROR(IF(R15="","",VLOOKUP(R15,'Concordance Classmt &amp; Points'!$A$2:$B$32,2,FALSE)/S15),0)</f>
        <v/>
      </c>
      <c r="U15" s="15" t="str">
        <f t="shared" si="7"/>
        <v/>
      </c>
      <c r="V15" s="55"/>
      <c r="W15" s="13" t="str">
        <f t="shared" si="8"/>
        <v/>
      </c>
      <c r="X15" s="13" t="str">
        <f>IFERROR(IF(W15="","",VLOOKUP(W15,'Concordance Classmt &amp; Points'!$A$2:$B$32,2,FALSE)),0)</f>
        <v/>
      </c>
      <c r="Y15" s="15" t="str">
        <f t="shared" si="9"/>
        <v/>
      </c>
      <c r="Z15" s="16">
        <f t="shared" si="10"/>
        <v>28</v>
      </c>
      <c r="AA15" s="16">
        <f t="shared" si="11"/>
        <v>28</v>
      </c>
      <c r="AB15" s="17">
        <f t="shared" si="12"/>
        <v>15</v>
      </c>
    </row>
    <row r="16" spans="1:28" x14ac:dyDescent="0.35">
      <c r="A16" s="4">
        <f t="shared" si="0"/>
        <v>13</v>
      </c>
      <c r="B16" s="45" t="s">
        <v>178</v>
      </c>
      <c r="C16" s="38" t="s">
        <v>179</v>
      </c>
      <c r="D16" s="39">
        <v>32</v>
      </c>
      <c r="E16" s="52"/>
      <c r="F16" s="13" t="str">
        <f t="shared" si="1"/>
        <v/>
      </c>
      <c r="G16" s="13" t="str">
        <f>IFERROR(IF(F16="","",VLOOKUP(F16,'Concordance Classmt &amp; Points'!$A$2:$B$32,2,FALSE)),0)</f>
        <v/>
      </c>
      <c r="H16" s="15" t="str">
        <f t="shared" si="2"/>
        <v/>
      </c>
      <c r="I16" s="56">
        <v>0.54820601851851802</v>
      </c>
      <c r="J16" s="13">
        <f t="shared" si="3"/>
        <v>14</v>
      </c>
      <c r="K16" s="13">
        <f>IFERROR(IF(J16="","",VLOOKUP(J16,'Concordance Classmt &amp; Points'!$A$2:$B$32,2,FALSE)),0)</f>
        <v>27</v>
      </c>
      <c r="L16" s="15">
        <f t="shared" si="4"/>
        <v>29.16</v>
      </c>
      <c r="M16" s="52"/>
      <c r="N16" s="13" t="str">
        <f t="shared" si="5"/>
        <v/>
      </c>
      <c r="O16" s="13" t="str">
        <f>IFERROR(IF(N16="","",VLOOKUP(N16,'Concordance Classmt &amp; Points'!$A$2:$B$32,2,FALSE)),0)</f>
        <v/>
      </c>
      <c r="P16" s="15" t="str">
        <f t="shared" si="6"/>
        <v/>
      </c>
      <c r="Q16" s="55"/>
      <c r="R16" s="13" t="str">
        <f t="shared" si="13"/>
        <v/>
      </c>
      <c r="S16" s="13"/>
      <c r="T16" s="13" t="str">
        <f>IFERROR(IF(R16="","",VLOOKUP(R16,'Concordance Classmt &amp; Points'!$A$2:$B$32,2,FALSE)/S16),0)</f>
        <v/>
      </c>
      <c r="U16" s="15" t="str">
        <f t="shared" si="7"/>
        <v/>
      </c>
      <c r="V16" s="55"/>
      <c r="W16" s="13" t="str">
        <f t="shared" si="8"/>
        <v/>
      </c>
      <c r="X16" s="13" t="str">
        <f>IFERROR(IF(W16="","",VLOOKUP(W16,'Concordance Classmt &amp; Points'!$A$2:$B$32,2,FALSE)),0)</f>
        <v/>
      </c>
      <c r="Y16" s="15" t="str">
        <f t="shared" si="9"/>
        <v/>
      </c>
      <c r="Z16" s="16">
        <f t="shared" si="10"/>
        <v>27</v>
      </c>
      <c r="AA16" s="16">
        <f t="shared" si="11"/>
        <v>29.16</v>
      </c>
      <c r="AB16" s="17">
        <f t="shared" si="12"/>
        <v>13</v>
      </c>
    </row>
    <row r="17" spans="1:28" x14ac:dyDescent="0.35">
      <c r="A17" s="4">
        <f t="shared" si="0"/>
        <v>14</v>
      </c>
      <c r="B17" s="38" t="s">
        <v>184</v>
      </c>
      <c r="C17" s="38" t="s">
        <v>185</v>
      </c>
      <c r="D17" s="39">
        <v>33</v>
      </c>
      <c r="E17" s="52"/>
      <c r="F17" s="13" t="str">
        <f t="shared" si="1"/>
        <v/>
      </c>
      <c r="G17" s="13" t="str">
        <f>IFERROR(IF(F17="","",VLOOKUP(F17,'Concordance Classmt &amp; Points'!$A$2:$B$32,2,FALSE)),0)</f>
        <v/>
      </c>
      <c r="H17" s="15" t="str">
        <f t="shared" si="2"/>
        <v/>
      </c>
      <c r="I17" s="56">
        <v>0.58987268518518499</v>
      </c>
      <c r="J17" s="13">
        <f t="shared" si="3"/>
        <v>15</v>
      </c>
      <c r="K17" s="13">
        <f>IFERROR(IF(J17="","",VLOOKUP(J17,'Concordance Classmt &amp; Points'!$A$2:$B$32,2,FALSE)),0)</f>
        <v>26</v>
      </c>
      <c r="L17" s="15">
        <f t="shared" si="4"/>
        <v>28.6</v>
      </c>
      <c r="M17" s="52"/>
      <c r="N17" s="13" t="str">
        <f t="shared" si="5"/>
        <v/>
      </c>
      <c r="O17" s="13" t="str">
        <f>IFERROR(IF(N17="","",VLOOKUP(N17,'Concordance Classmt &amp; Points'!$A$2:$B$32,2,FALSE)),0)</f>
        <v/>
      </c>
      <c r="P17" s="15" t="str">
        <f t="shared" si="6"/>
        <v/>
      </c>
      <c r="Q17" s="55"/>
      <c r="R17" s="13" t="str">
        <f t="shared" si="13"/>
        <v/>
      </c>
      <c r="S17" s="13"/>
      <c r="T17" s="13" t="str">
        <f>IFERROR(IF(R17="","",VLOOKUP(R17,'Concordance Classmt &amp; Points'!$A$2:$B$32,2,FALSE)/S17),0)</f>
        <v/>
      </c>
      <c r="U17" s="15" t="str">
        <f t="shared" si="7"/>
        <v/>
      </c>
      <c r="V17" s="55"/>
      <c r="W17" s="13" t="str">
        <f t="shared" si="8"/>
        <v/>
      </c>
      <c r="X17" s="13" t="str">
        <f>IFERROR(IF(W17="","",VLOOKUP(W17,'Concordance Classmt &amp; Points'!$A$2:$B$32,2,FALSE)),0)</f>
        <v/>
      </c>
      <c r="Y17" s="15" t="str">
        <f t="shared" si="9"/>
        <v/>
      </c>
      <c r="Z17" s="16">
        <f t="shared" si="10"/>
        <v>26</v>
      </c>
      <c r="AA17" s="16">
        <f t="shared" si="11"/>
        <v>28.6</v>
      </c>
      <c r="AB17" s="17">
        <f t="shared" si="12"/>
        <v>14</v>
      </c>
    </row>
    <row r="18" spans="1:28" x14ac:dyDescent="0.35">
      <c r="A18" s="4">
        <f t="shared" si="0"/>
        <v>17</v>
      </c>
      <c r="B18" s="38" t="s">
        <v>28</v>
      </c>
      <c r="C18" s="38" t="s">
        <v>29</v>
      </c>
      <c r="D18" s="39">
        <v>25</v>
      </c>
      <c r="E18" s="52"/>
      <c r="F18" s="13" t="str">
        <f t="shared" si="1"/>
        <v/>
      </c>
      <c r="G18" s="13" t="str">
        <f>IFERROR(IF(F18="","",VLOOKUP(F18,'Concordance Classmt &amp; Points'!$A$2:$B$32,2,FALSE)),0)</f>
        <v/>
      </c>
      <c r="H18" s="15" t="str">
        <f t="shared" si="2"/>
        <v/>
      </c>
      <c r="I18" s="56">
        <v>0.63153935185185195</v>
      </c>
      <c r="J18" s="13">
        <f t="shared" si="3"/>
        <v>16</v>
      </c>
      <c r="K18" s="13">
        <f>IFERROR(IF(J18="","",VLOOKUP(J18,'Concordance Classmt &amp; Points'!$A$2:$B$32,2,FALSE)),0)</f>
        <v>25</v>
      </c>
      <c r="L18" s="15">
        <f t="shared" si="4"/>
        <v>25</v>
      </c>
      <c r="M18" s="52"/>
      <c r="N18" s="13" t="str">
        <f t="shared" si="5"/>
        <v/>
      </c>
      <c r="O18" s="13" t="str">
        <f>IFERROR(IF(N18="","",VLOOKUP(N18,'Concordance Classmt &amp; Points'!$A$2:$B$32,2,FALSE)),0)</f>
        <v/>
      </c>
      <c r="P18" s="15" t="str">
        <f t="shared" si="6"/>
        <v/>
      </c>
      <c r="Q18" s="55"/>
      <c r="R18" s="13" t="str">
        <f t="shared" si="13"/>
        <v/>
      </c>
      <c r="S18" s="13"/>
      <c r="T18" s="13" t="str">
        <f>IFERROR(IF(R18="","",VLOOKUP(R18,'Concordance Classmt &amp; Points'!$A$2:$B$32,2,FALSE)/S18),0)</f>
        <v/>
      </c>
      <c r="U18" s="15" t="str">
        <f t="shared" si="7"/>
        <v/>
      </c>
      <c r="V18" s="55"/>
      <c r="W18" s="13" t="str">
        <f t="shared" si="8"/>
        <v/>
      </c>
      <c r="X18" s="13" t="str">
        <f>IFERROR(IF(W18="","",VLOOKUP(W18,'Concordance Classmt &amp; Points'!$A$2:$B$32,2,FALSE)),0)</f>
        <v/>
      </c>
      <c r="Y18" s="15" t="str">
        <f t="shared" si="9"/>
        <v/>
      </c>
      <c r="Z18" s="16">
        <f t="shared" si="10"/>
        <v>25</v>
      </c>
      <c r="AA18" s="16">
        <f t="shared" si="11"/>
        <v>25</v>
      </c>
      <c r="AB18" s="17">
        <f t="shared" si="12"/>
        <v>17</v>
      </c>
    </row>
    <row r="19" spans="1:28" x14ac:dyDescent="0.35">
      <c r="A19" s="4">
        <f t="shared" si="0"/>
        <v>18</v>
      </c>
      <c r="B19" s="38" t="s">
        <v>73</v>
      </c>
      <c r="C19" s="38" t="s">
        <v>74</v>
      </c>
      <c r="D19" s="39">
        <v>28</v>
      </c>
      <c r="E19" s="52"/>
      <c r="F19" s="13" t="str">
        <f t="shared" si="1"/>
        <v/>
      </c>
      <c r="G19" s="13" t="str">
        <f>IFERROR(IF(F19="","",VLOOKUP(F19,'Concordance Classmt &amp; Points'!$A$2:$B$32,2,FALSE)),0)</f>
        <v/>
      </c>
      <c r="H19" s="15" t="str">
        <f t="shared" si="2"/>
        <v/>
      </c>
      <c r="I19" s="56">
        <v>0.67320601851851802</v>
      </c>
      <c r="J19" s="13">
        <f t="shared" si="3"/>
        <v>17</v>
      </c>
      <c r="K19" s="13">
        <f>IFERROR(IF(J19="","",VLOOKUP(J19,'Concordance Classmt &amp; Points'!$A$2:$B$32,2,FALSE)),0)</f>
        <v>24</v>
      </c>
      <c r="L19" s="15">
        <f t="shared" si="4"/>
        <v>24</v>
      </c>
      <c r="M19" s="52"/>
      <c r="N19" s="13" t="str">
        <f t="shared" si="5"/>
        <v/>
      </c>
      <c r="O19" s="13" t="str">
        <f>IFERROR(IF(N19="","",VLOOKUP(N19,'Concordance Classmt &amp; Points'!$A$2:$B$32,2,FALSE)),0)</f>
        <v/>
      </c>
      <c r="P19" s="15" t="str">
        <f t="shared" si="6"/>
        <v/>
      </c>
      <c r="Q19" s="55"/>
      <c r="R19" s="13" t="str">
        <f t="shared" si="13"/>
        <v/>
      </c>
      <c r="S19" s="13"/>
      <c r="T19" s="13" t="str">
        <f>IFERROR(IF(R19="","",VLOOKUP(R19,'Concordance Classmt &amp; Points'!$A$2:$B$32,2,FALSE)/S19),0)</f>
        <v/>
      </c>
      <c r="U19" s="15" t="str">
        <f t="shared" si="7"/>
        <v/>
      </c>
      <c r="V19" s="55"/>
      <c r="W19" s="13" t="str">
        <f t="shared" si="8"/>
        <v/>
      </c>
      <c r="X19" s="13" t="str">
        <f>IFERROR(IF(W19="","",VLOOKUP(W19,'Concordance Classmt &amp; Points'!$A$2:$B$32,2,FALSE)),0)</f>
        <v/>
      </c>
      <c r="Y19" s="15" t="str">
        <f t="shared" si="9"/>
        <v/>
      </c>
      <c r="Z19" s="16">
        <f t="shared" si="10"/>
        <v>24</v>
      </c>
      <c r="AA19" s="16">
        <f t="shared" si="11"/>
        <v>24</v>
      </c>
      <c r="AB19" s="17">
        <f t="shared" si="12"/>
        <v>18</v>
      </c>
    </row>
    <row r="20" spans="1:28" x14ac:dyDescent="0.35">
      <c r="A20" s="4">
        <f t="shared" si="0"/>
        <v>20</v>
      </c>
      <c r="B20" s="38" t="s">
        <v>44</v>
      </c>
      <c r="C20" s="38" t="s">
        <v>45</v>
      </c>
      <c r="D20" s="39">
        <v>20</v>
      </c>
      <c r="E20" s="52"/>
      <c r="F20" s="13" t="str">
        <f t="shared" si="1"/>
        <v/>
      </c>
      <c r="G20" s="13" t="str">
        <f>IFERROR(IF(F20="","",VLOOKUP(F20,'Concordance Classmt &amp; Points'!$A$2:$B$32,2,FALSE)),0)</f>
        <v/>
      </c>
      <c r="H20" s="15" t="str">
        <f t="shared" si="2"/>
        <v/>
      </c>
      <c r="I20" s="56">
        <v>0.71487268518518499</v>
      </c>
      <c r="J20" s="13">
        <f t="shared" si="3"/>
        <v>18</v>
      </c>
      <c r="K20" s="13">
        <f>IFERROR(IF(J20="","",VLOOKUP(J20,'Concordance Classmt &amp; Points'!$A$2:$B$32,2,FALSE)),0)</f>
        <v>23</v>
      </c>
      <c r="L20" s="15">
        <f t="shared" si="4"/>
        <v>23</v>
      </c>
      <c r="M20" s="52"/>
      <c r="N20" s="13" t="str">
        <f t="shared" si="5"/>
        <v/>
      </c>
      <c r="O20" s="13" t="str">
        <f>IFERROR(IF(N20="","",VLOOKUP(N20,'Concordance Classmt &amp; Points'!$A$2:$B$32,2,FALSE)),0)</f>
        <v/>
      </c>
      <c r="P20" s="15" t="str">
        <f t="shared" si="6"/>
        <v/>
      </c>
      <c r="Q20" s="55"/>
      <c r="R20" s="13" t="str">
        <f t="shared" si="13"/>
        <v/>
      </c>
      <c r="S20" s="13"/>
      <c r="T20" s="13" t="str">
        <f>IFERROR(IF(R20="","",VLOOKUP(R20,'Concordance Classmt &amp; Points'!$A$2:$B$32,2,FALSE)/S20),0)</f>
        <v/>
      </c>
      <c r="U20" s="15" t="str">
        <f t="shared" si="7"/>
        <v/>
      </c>
      <c r="V20" s="55"/>
      <c r="W20" s="13" t="str">
        <f t="shared" si="8"/>
        <v/>
      </c>
      <c r="X20" s="13" t="str">
        <f>IFERROR(IF(W20="","",VLOOKUP(W20,'Concordance Classmt &amp; Points'!$A$2:$B$32,2,FALSE)),0)</f>
        <v/>
      </c>
      <c r="Y20" s="15" t="str">
        <f t="shared" si="9"/>
        <v/>
      </c>
      <c r="Z20" s="16">
        <f t="shared" si="10"/>
        <v>23</v>
      </c>
      <c r="AA20" s="16">
        <f t="shared" si="11"/>
        <v>23</v>
      </c>
      <c r="AB20" s="17">
        <f t="shared" si="12"/>
        <v>20</v>
      </c>
    </row>
    <row r="21" spans="1:28" x14ac:dyDescent="0.35">
      <c r="A21" s="4">
        <f t="shared" si="0"/>
        <v>16</v>
      </c>
      <c r="B21" s="38" t="s">
        <v>182</v>
      </c>
      <c r="C21" s="38" t="s">
        <v>183</v>
      </c>
      <c r="D21" s="39">
        <v>35</v>
      </c>
      <c r="E21" s="52"/>
      <c r="F21" s="13" t="str">
        <f t="shared" si="1"/>
        <v/>
      </c>
      <c r="G21" s="13" t="str">
        <f>IFERROR(IF(F21="","",VLOOKUP(F21,'Concordance Classmt &amp; Points'!$A$2:$B$32,2,FALSE)),0)</f>
        <v/>
      </c>
      <c r="H21" s="15" t="str">
        <f t="shared" si="2"/>
        <v/>
      </c>
      <c r="I21" s="56">
        <v>0.75653935185185195</v>
      </c>
      <c r="J21" s="13">
        <f t="shared" si="3"/>
        <v>19</v>
      </c>
      <c r="K21" s="13">
        <f>IFERROR(IF(J21="","",VLOOKUP(J21,'Concordance Classmt &amp; Points'!$A$2:$B$32,2,FALSE)),0)</f>
        <v>22</v>
      </c>
      <c r="L21" s="15">
        <f t="shared" si="4"/>
        <v>25.08</v>
      </c>
      <c r="M21" s="52"/>
      <c r="N21" s="13" t="str">
        <f t="shared" si="5"/>
        <v/>
      </c>
      <c r="O21" s="13" t="str">
        <f>IFERROR(IF(N21="","",VLOOKUP(N21,'Concordance Classmt &amp; Points'!$A$2:$B$32,2,FALSE)),0)</f>
        <v/>
      </c>
      <c r="P21" s="15" t="str">
        <f t="shared" si="6"/>
        <v/>
      </c>
      <c r="Q21" s="55"/>
      <c r="R21" s="13" t="str">
        <f t="shared" si="13"/>
        <v/>
      </c>
      <c r="S21" s="13"/>
      <c r="T21" s="13" t="str">
        <f>IFERROR(IF(R21="","",VLOOKUP(R21,'Concordance Classmt &amp; Points'!$A$2:$B$32,2,FALSE)/S21),0)</f>
        <v/>
      </c>
      <c r="U21" s="15" t="str">
        <f t="shared" si="7"/>
        <v/>
      </c>
      <c r="V21" s="55"/>
      <c r="W21" s="13" t="str">
        <f t="shared" si="8"/>
        <v/>
      </c>
      <c r="X21" s="13" t="str">
        <f>IFERROR(IF(W21="","",VLOOKUP(W21,'Concordance Classmt &amp; Points'!$A$2:$B$32,2,FALSE)),0)</f>
        <v/>
      </c>
      <c r="Y21" s="15" t="str">
        <f t="shared" si="9"/>
        <v/>
      </c>
      <c r="Z21" s="16">
        <f t="shared" si="10"/>
        <v>22</v>
      </c>
      <c r="AA21" s="16">
        <f t="shared" si="11"/>
        <v>25.08</v>
      </c>
      <c r="AB21" s="17">
        <f t="shared" si="12"/>
        <v>16</v>
      </c>
    </row>
    <row r="22" spans="1:28" x14ac:dyDescent="0.35">
      <c r="A22" s="4">
        <f t="shared" si="0"/>
        <v>21</v>
      </c>
      <c r="B22" s="38" t="s">
        <v>153</v>
      </c>
      <c r="C22" s="38" t="s">
        <v>154</v>
      </c>
      <c r="D22" s="39">
        <v>29</v>
      </c>
      <c r="E22" s="52"/>
      <c r="F22" s="13" t="str">
        <f t="shared" si="1"/>
        <v/>
      </c>
      <c r="G22" s="13" t="str">
        <f>IFERROR(IF(F22="","",VLOOKUP(F22,'Concordance Classmt &amp; Points'!$A$2:$B$32,2,FALSE)),0)</f>
        <v/>
      </c>
      <c r="H22" s="15" t="str">
        <f t="shared" si="2"/>
        <v/>
      </c>
      <c r="I22" s="56">
        <v>0.79820601851851802</v>
      </c>
      <c r="J22" s="13">
        <f t="shared" si="3"/>
        <v>20</v>
      </c>
      <c r="K22" s="13">
        <f>IFERROR(IF(J22="","",VLOOKUP(J22,'Concordance Classmt &amp; Points'!$A$2:$B$32,2,FALSE)),0)</f>
        <v>21</v>
      </c>
      <c r="L22" s="15">
        <f t="shared" si="4"/>
        <v>21.42</v>
      </c>
      <c r="M22" s="52"/>
      <c r="N22" s="13" t="str">
        <f t="shared" si="5"/>
        <v/>
      </c>
      <c r="O22" s="13" t="str">
        <f>IFERROR(IF(N22="","",VLOOKUP(N22,'Concordance Classmt &amp; Points'!$A$2:$B$32,2,FALSE)),0)</f>
        <v/>
      </c>
      <c r="P22" s="15" t="str">
        <f t="shared" si="6"/>
        <v/>
      </c>
      <c r="Q22" s="55"/>
      <c r="R22" s="13" t="str">
        <f t="shared" si="13"/>
        <v/>
      </c>
      <c r="S22" s="13"/>
      <c r="T22" s="13" t="str">
        <f>IFERROR(IF(R22="","",VLOOKUP(R22,'Concordance Classmt &amp; Points'!$A$2:$B$32,2,FALSE)/S22),0)</f>
        <v/>
      </c>
      <c r="U22" s="15" t="str">
        <f t="shared" si="7"/>
        <v/>
      </c>
      <c r="V22" s="55"/>
      <c r="W22" s="13" t="str">
        <f t="shared" si="8"/>
        <v/>
      </c>
      <c r="X22" s="13" t="str">
        <f>IFERROR(IF(W22="","",VLOOKUP(W22,'Concordance Classmt &amp; Points'!$A$2:$B$32,2,FALSE)),0)</f>
        <v/>
      </c>
      <c r="Y22" s="15" t="str">
        <f t="shared" si="9"/>
        <v/>
      </c>
      <c r="Z22" s="16">
        <f t="shared" si="10"/>
        <v>21</v>
      </c>
      <c r="AA22" s="16">
        <f t="shared" si="11"/>
        <v>21.42</v>
      </c>
      <c r="AB22" s="17">
        <f t="shared" si="12"/>
        <v>21</v>
      </c>
    </row>
    <row r="23" spans="1:28" x14ac:dyDescent="0.35">
      <c r="A23" s="4">
        <f t="shared" si="0"/>
        <v>19</v>
      </c>
      <c r="B23" s="38" t="s">
        <v>46</v>
      </c>
      <c r="C23" s="38" t="s">
        <v>47</v>
      </c>
      <c r="D23" s="39">
        <v>36</v>
      </c>
      <c r="E23" s="52"/>
      <c r="F23" s="13" t="str">
        <f t="shared" si="1"/>
        <v/>
      </c>
      <c r="G23" s="13" t="str">
        <f>IFERROR(IF(F23="","",VLOOKUP(F23,'Concordance Classmt &amp; Points'!$A$2:$B$32,2,FALSE)),0)</f>
        <v/>
      </c>
      <c r="H23" s="15" t="str">
        <f t="shared" si="2"/>
        <v/>
      </c>
      <c r="I23" s="56">
        <v>0.83987268518518499</v>
      </c>
      <c r="J23" s="13">
        <f t="shared" si="3"/>
        <v>21</v>
      </c>
      <c r="K23" s="13">
        <f>IFERROR(IF(J23="","",VLOOKUP(J23,'Concordance Classmt &amp; Points'!$A$2:$B$32,2,FALSE)),0)</f>
        <v>20</v>
      </c>
      <c r="L23" s="15">
        <f t="shared" si="4"/>
        <v>23.2</v>
      </c>
      <c r="M23" s="52"/>
      <c r="N23" s="13" t="str">
        <f t="shared" si="5"/>
        <v/>
      </c>
      <c r="O23" s="13" t="str">
        <f>IFERROR(IF(N23="","",VLOOKUP(N23,'Concordance Classmt &amp; Points'!$A$2:$B$32,2,FALSE)),0)</f>
        <v/>
      </c>
      <c r="P23" s="15" t="str">
        <f t="shared" si="6"/>
        <v/>
      </c>
      <c r="Q23" s="55"/>
      <c r="R23" s="13" t="str">
        <f t="shared" si="13"/>
        <v/>
      </c>
      <c r="S23" s="13"/>
      <c r="T23" s="13" t="str">
        <f>IFERROR(IF(R23="","",VLOOKUP(R23,'Concordance Classmt &amp; Points'!$A$2:$B$32,2,FALSE)/S23),0)</f>
        <v/>
      </c>
      <c r="U23" s="15" t="str">
        <f t="shared" si="7"/>
        <v/>
      </c>
      <c r="V23" s="55"/>
      <c r="W23" s="13" t="str">
        <f t="shared" si="8"/>
        <v/>
      </c>
      <c r="X23" s="13" t="str">
        <f>IFERROR(IF(W23="","",VLOOKUP(W23,'Concordance Classmt &amp; Points'!$A$2:$B$32,2,FALSE)),0)</f>
        <v/>
      </c>
      <c r="Y23" s="15" t="str">
        <f t="shared" si="9"/>
        <v/>
      </c>
      <c r="Z23" s="16">
        <f t="shared" si="10"/>
        <v>20</v>
      </c>
      <c r="AA23" s="16">
        <f t="shared" si="11"/>
        <v>23.2</v>
      </c>
      <c r="AB23" s="17">
        <f t="shared" si="12"/>
        <v>19</v>
      </c>
    </row>
    <row r="24" spans="1:28" x14ac:dyDescent="0.35">
      <c r="A24" s="4">
        <f t="shared" si="0"/>
        <v>22</v>
      </c>
      <c r="B24" s="38" t="s">
        <v>103</v>
      </c>
      <c r="C24" s="38" t="s">
        <v>104</v>
      </c>
      <c r="D24" s="39">
        <v>24</v>
      </c>
      <c r="E24" s="52"/>
      <c r="F24" s="13" t="str">
        <f t="shared" si="1"/>
        <v/>
      </c>
      <c r="G24" s="13" t="str">
        <f>IFERROR(IF(F24="","",VLOOKUP(F24,'Concordance Classmt &amp; Points'!$A$2:$B$32,2,FALSE)),0)</f>
        <v/>
      </c>
      <c r="H24" s="15" t="str">
        <f t="shared" si="2"/>
        <v/>
      </c>
      <c r="I24" s="56">
        <v>0.88153935185185195</v>
      </c>
      <c r="J24" s="13">
        <f t="shared" si="3"/>
        <v>22</v>
      </c>
      <c r="K24" s="13">
        <f>IFERROR(IF(J24="","",VLOOKUP(J24,'Concordance Classmt &amp; Points'!$A$2:$B$32,2,FALSE)),0)</f>
        <v>18</v>
      </c>
      <c r="L24" s="15">
        <f t="shared" si="4"/>
        <v>18</v>
      </c>
      <c r="M24" s="52"/>
      <c r="N24" s="13" t="str">
        <f t="shared" si="5"/>
        <v/>
      </c>
      <c r="O24" s="13" t="str">
        <f>IFERROR(IF(N24="","",VLOOKUP(N24,'Concordance Classmt &amp; Points'!$A$2:$B$32,2,FALSE)),0)</f>
        <v/>
      </c>
      <c r="P24" s="15" t="str">
        <f t="shared" si="6"/>
        <v/>
      </c>
      <c r="Q24" s="55"/>
      <c r="R24" s="13" t="str">
        <f t="shared" si="13"/>
        <v/>
      </c>
      <c r="S24" s="13"/>
      <c r="T24" s="13" t="str">
        <f>IFERROR(IF(R24="","",VLOOKUP(R24,'Concordance Classmt &amp; Points'!$A$2:$B$32,2,FALSE)/S24),0)</f>
        <v/>
      </c>
      <c r="U24" s="15" t="str">
        <f t="shared" si="7"/>
        <v/>
      </c>
      <c r="V24" s="55"/>
      <c r="W24" s="13" t="str">
        <f t="shared" si="8"/>
        <v/>
      </c>
      <c r="X24" s="13" t="str">
        <f>IFERROR(IF(W24="","",VLOOKUP(W24,'Concordance Classmt &amp; Points'!$A$2:$B$32,2,FALSE)),0)</f>
        <v/>
      </c>
      <c r="Y24" s="15" t="str">
        <f t="shared" si="9"/>
        <v/>
      </c>
      <c r="Z24" s="16">
        <f t="shared" si="10"/>
        <v>18</v>
      </c>
      <c r="AA24" s="16">
        <f t="shared" si="11"/>
        <v>18</v>
      </c>
      <c r="AB24" s="17">
        <f t="shared" si="12"/>
        <v>22</v>
      </c>
    </row>
    <row r="25" spans="1:28" x14ac:dyDescent="0.35">
      <c r="A25" s="4">
        <f t="shared" si="0"/>
        <v>23</v>
      </c>
      <c r="B25" s="38" t="s">
        <v>214</v>
      </c>
      <c r="C25" s="38" t="s">
        <v>215</v>
      </c>
      <c r="D25" s="39">
        <v>23</v>
      </c>
      <c r="E25" s="52"/>
      <c r="F25" s="13" t="str">
        <f t="shared" si="1"/>
        <v/>
      </c>
      <c r="G25" s="13" t="str">
        <f>IFERROR(IF(F25="","",VLOOKUP(F25,'Concordance Classmt &amp; Points'!$A$2:$B$32,2,FALSE)),0)</f>
        <v/>
      </c>
      <c r="H25" s="15" t="str">
        <f t="shared" si="2"/>
        <v/>
      </c>
      <c r="I25" s="56">
        <v>0.92320601851851802</v>
      </c>
      <c r="J25" s="13">
        <f t="shared" si="3"/>
        <v>23</v>
      </c>
      <c r="K25" s="13">
        <f>IFERROR(IF(J25="","",VLOOKUP(J25,'Concordance Classmt &amp; Points'!$A$2:$B$32,2,FALSE)),0)</f>
        <v>16</v>
      </c>
      <c r="L25" s="15">
        <f t="shared" si="4"/>
        <v>16</v>
      </c>
      <c r="M25" s="52"/>
      <c r="N25" s="13" t="str">
        <f t="shared" si="5"/>
        <v/>
      </c>
      <c r="O25" s="13" t="str">
        <f>IFERROR(IF(N25="","",VLOOKUP(N25,'Concordance Classmt &amp; Points'!$A$2:$B$32,2,FALSE)),0)</f>
        <v/>
      </c>
      <c r="P25" s="15" t="str">
        <f t="shared" si="6"/>
        <v/>
      </c>
      <c r="Q25" s="55"/>
      <c r="R25" s="13" t="str">
        <f t="shared" si="13"/>
        <v/>
      </c>
      <c r="S25" s="13"/>
      <c r="T25" s="13" t="str">
        <f>IFERROR(IF(R25="","",VLOOKUP(R25,'Concordance Classmt &amp; Points'!$A$2:$B$32,2,FALSE)/S25),0)</f>
        <v/>
      </c>
      <c r="U25" s="15" t="str">
        <f t="shared" si="7"/>
        <v/>
      </c>
      <c r="V25" s="55"/>
      <c r="W25" s="13" t="str">
        <f t="shared" si="8"/>
        <v/>
      </c>
      <c r="X25" s="13" t="str">
        <f>IFERROR(IF(W25="","",VLOOKUP(W25,'Concordance Classmt &amp; Points'!$A$2:$B$32,2,FALSE)),0)</f>
        <v/>
      </c>
      <c r="Y25" s="15" t="str">
        <f t="shared" si="9"/>
        <v/>
      </c>
      <c r="Z25" s="16">
        <f t="shared" si="10"/>
        <v>16</v>
      </c>
      <c r="AA25" s="16">
        <f t="shared" si="11"/>
        <v>16</v>
      </c>
      <c r="AB25" s="17">
        <f t="shared" si="12"/>
        <v>23</v>
      </c>
    </row>
    <row r="26" spans="1:28" x14ac:dyDescent="0.35">
      <c r="A26" s="4">
        <f t="shared" si="0"/>
        <v>24</v>
      </c>
      <c r="B26" s="38" t="s">
        <v>40</v>
      </c>
      <c r="C26" s="38" t="s">
        <v>41</v>
      </c>
      <c r="D26" s="39">
        <v>29</v>
      </c>
      <c r="E26" s="52"/>
      <c r="F26" s="13" t="str">
        <f t="shared" si="1"/>
        <v/>
      </c>
      <c r="G26" s="13" t="str">
        <f>IFERROR(IF(F26="","",VLOOKUP(F26,'Concordance Classmt &amp; Points'!$A$2:$B$32,2,FALSE)),0)</f>
        <v/>
      </c>
      <c r="H26" s="15" t="str">
        <f t="shared" si="2"/>
        <v/>
      </c>
      <c r="I26" s="56">
        <v>0.96487268518518499</v>
      </c>
      <c r="J26" s="13">
        <f t="shared" si="3"/>
        <v>24</v>
      </c>
      <c r="K26" s="13">
        <f>IFERROR(IF(J26="","",VLOOKUP(J26,'Concordance Classmt &amp; Points'!$A$2:$B$32,2,FALSE)),0)</f>
        <v>14</v>
      </c>
      <c r="L26" s="15">
        <f t="shared" si="4"/>
        <v>14.28</v>
      </c>
      <c r="M26" s="52"/>
      <c r="N26" s="13" t="str">
        <f t="shared" si="5"/>
        <v/>
      </c>
      <c r="O26" s="13" t="str">
        <f>IFERROR(IF(N26="","",VLOOKUP(N26,'Concordance Classmt &amp; Points'!$A$2:$B$32,2,FALSE)),0)</f>
        <v/>
      </c>
      <c r="P26" s="15" t="str">
        <f t="shared" si="6"/>
        <v/>
      </c>
      <c r="Q26" s="55"/>
      <c r="R26" s="13" t="str">
        <f t="shared" si="13"/>
        <v/>
      </c>
      <c r="S26" s="13"/>
      <c r="T26" s="13" t="str">
        <f>IFERROR(IF(R26="","",VLOOKUP(R26,'Concordance Classmt &amp; Points'!$A$2:$B$32,2,FALSE)/S26),0)</f>
        <v/>
      </c>
      <c r="U26" s="15" t="str">
        <f t="shared" si="7"/>
        <v/>
      </c>
      <c r="V26" s="55"/>
      <c r="W26" s="13" t="str">
        <f t="shared" si="8"/>
        <v/>
      </c>
      <c r="X26" s="13" t="str">
        <f>IFERROR(IF(W26="","",VLOOKUP(W26,'Concordance Classmt &amp; Points'!$A$2:$B$32,2,FALSE)),0)</f>
        <v/>
      </c>
      <c r="Y26" s="15" t="str">
        <f t="shared" si="9"/>
        <v/>
      </c>
      <c r="Z26" s="16">
        <f t="shared" si="10"/>
        <v>14</v>
      </c>
      <c r="AA26" s="16">
        <f t="shared" si="11"/>
        <v>14.28</v>
      </c>
      <c r="AB26" s="17">
        <f t="shared" si="12"/>
        <v>24</v>
      </c>
    </row>
    <row r="27" spans="1:28" x14ac:dyDescent="0.35">
      <c r="A27" s="4">
        <f t="shared" si="0"/>
        <v>25</v>
      </c>
      <c r="B27" s="38" t="s">
        <v>205</v>
      </c>
      <c r="C27" s="38" t="s">
        <v>206</v>
      </c>
      <c r="D27" s="39">
        <v>22</v>
      </c>
      <c r="E27" s="52"/>
      <c r="F27" s="13" t="str">
        <f t="shared" si="1"/>
        <v/>
      </c>
      <c r="G27" s="13" t="str">
        <f>IFERROR(IF(F27="","",VLOOKUP(F27,'Concordance Classmt &amp; Points'!$A$2:$B$32,2,FALSE)),0)</f>
        <v/>
      </c>
      <c r="H27" s="15" t="str">
        <f t="shared" si="2"/>
        <v/>
      </c>
      <c r="I27" s="56">
        <v>1.00653935185185</v>
      </c>
      <c r="J27" s="13">
        <f t="shared" si="3"/>
        <v>25</v>
      </c>
      <c r="K27" s="13">
        <f>IFERROR(IF(J27="","",VLOOKUP(J27,'Concordance Classmt &amp; Points'!$A$2:$B$32,2,FALSE)),0)</f>
        <v>12</v>
      </c>
      <c r="L27" s="15">
        <f t="shared" si="4"/>
        <v>12</v>
      </c>
      <c r="M27" s="52"/>
      <c r="N27" s="13" t="str">
        <f t="shared" si="5"/>
        <v/>
      </c>
      <c r="O27" s="13" t="str">
        <f>IFERROR(IF(N27="","",VLOOKUP(N27,'Concordance Classmt &amp; Points'!$A$2:$B$32,2,FALSE)),0)</f>
        <v/>
      </c>
      <c r="P27" s="15" t="str">
        <f t="shared" si="6"/>
        <v/>
      </c>
      <c r="Q27" s="55"/>
      <c r="R27" s="13" t="str">
        <f t="shared" si="13"/>
        <v/>
      </c>
      <c r="S27" s="13"/>
      <c r="T27" s="13" t="str">
        <f>IFERROR(IF(R27="","",VLOOKUP(R27,'Concordance Classmt &amp; Points'!$A$2:$B$32,2,FALSE)/S27),0)</f>
        <v/>
      </c>
      <c r="U27" s="15" t="str">
        <f t="shared" si="7"/>
        <v/>
      </c>
      <c r="V27" s="55"/>
      <c r="W27" s="13" t="str">
        <f t="shared" si="8"/>
        <v/>
      </c>
      <c r="X27" s="13" t="str">
        <f>IFERROR(IF(W27="","",VLOOKUP(W27,'Concordance Classmt &amp; Points'!$A$2:$B$32,2,FALSE)),0)</f>
        <v/>
      </c>
      <c r="Y27" s="15" t="str">
        <f t="shared" si="9"/>
        <v/>
      </c>
      <c r="Z27" s="16">
        <f t="shared" si="10"/>
        <v>12</v>
      </c>
      <c r="AA27" s="16">
        <f t="shared" si="11"/>
        <v>12</v>
      </c>
      <c r="AB27" s="17">
        <f t="shared" si="12"/>
        <v>25</v>
      </c>
    </row>
    <row r="28" spans="1:28" x14ac:dyDescent="0.35">
      <c r="A28" s="4">
        <f t="shared" si="0"/>
        <v>26</v>
      </c>
      <c r="B28" s="38" t="s">
        <v>194</v>
      </c>
      <c r="C28" s="38" t="s">
        <v>195</v>
      </c>
      <c r="D28" s="39">
        <v>24</v>
      </c>
      <c r="E28" s="52"/>
      <c r="F28" s="13" t="str">
        <f t="shared" si="1"/>
        <v/>
      </c>
      <c r="G28" s="13" t="str">
        <f>IFERROR(IF(F28="","",VLOOKUP(F28,'Concordance Classmt &amp; Points'!$A$2:$B$32,2,FALSE)),0)</f>
        <v/>
      </c>
      <c r="H28" s="15" t="str">
        <f t="shared" si="2"/>
        <v/>
      </c>
      <c r="I28" s="56">
        <v>1.04820601851852</v>
      </c>
      <c r="J28" s="13">
        <f t="shared" si="3"/>
        <v>26</v>
      </c>
      <c r="K28" s="13">
        <f>IFERROR(IF(J28="","",VLOOKUP(J28,'Concordance Classmt &amp; Points'!$A$2:$B$32,2,FALSE)),0)</f>
        <v>10</v>
      </c>
      <c r="L28" s="15">
        <f t="shared" si="4"/>
        <v>10</v>
      </c>
      <c r="M28" s="52"/>
      <c r="N28" s="13" t="str">
        <f t="shared" si="5"/>
        <v/>
      </c>
      <c r="O28" s="13" t="str">
        <f>IFERROR(IF(N28="","",VLOOKUP(N28,'Concordance Classmt &amp; Points'!$A$2:$B$32,2,FALSE)),0)</f>
        <v/>
      </c>
      <c r="P28" s="15" t="str">
        <f t="shared" si="6"/>
        <v/>
      </c>
      <c r="Q28" s="55"/>
      <c r="R28" s="13" t="str">
        <f t="shared" si="13"/>
        <v/>
      </c>
      <c r="S28" s="13"/>
      <c r="T28" s="13" t="str">
        <f>IFERROR(IF(R28="","",VLOOKUP(R28,'Concordance Classmt &amp; Points'!$A$2:$B$32,2,FALSE)/S28),0)</f>
        <v/>
      </c>
      <c r="U28" s="15" t="str">
        <f t="shared" si="7"/>
        <v/>
      </c>
      <c r="V28" s="55"/>
      <c r="W28" s="13" t="str">
        <f t="shared" si="8"/>
        <v/>
      </c>
      <c r="X28" s="13" t="str">
        <f>IFERROR(IF(W28="","",VLOOKUP(W28,'Concordance Classmt &amp; Points'!$A$2:$B$32,2,FALSE)),0)</f>
        <v/>
      </c>
      <c r="Y28" s="15" t="str">
        <f t="shared" si="9"/>
        <v/>
      </c>
      <c r="Z28" s="16">
        <f t="shared" si="10"/>
        <v>10</v>
      </c>
      <c r="AA28" s="16">
        <f t="shared" si="11"/>
        <v>10</v>
      </c>
      <c r="AB28" s="17">
        <f t="shared" si="12"/>
        <v>26</v>
      </c>
    </row>
    <row r="29" spans="1:28" x14ac:dyDescent="0.35">
      <c r="A29" s="4">
        <f t="shared" si="0"/>
        <v>27</v>
      </c>
      <c r="B29" s="38" t="s">
        <v>143</v>
      </c>
      <c r="C29" s="38" t="s">
        <v>144</v>
      </c>
      <c r="D29" s="39">
        <v>39</v>
      </c>
      <c r="E29" s="52"/>
      <c r="F29" s="13" t="str">
        <f t="shared" si="1"/>
        <v/>
      </c>
      <c r="G29" s="13" t="str">
        <f>IFERROR(IF(F29="","",VLOOKUP(F29,'Concordance Classmt &amp; Points'!$A$2:$B$32,2,FALSE)),0)</f>
        <v/>
      </c>
      <c r="H29" s="15" t="str">
        <f t="shared" si="2"/>
        <v/>
      </c>
      <c r="I29" s="56">
        <v>1.0898726851851801</v>
      </c>
      <c r="J29" s="13">
        <f t="shared" si="3"/>
        <v>27</v>
      </c>
      <c r="K29" s="13">
        <f>IFERROR(IF(J29="","",VLOOKUP(J29,'Concordance Classmt &amp; Points'!$A$2:$B$32,2,FALSE)),0)</f>
        <v>8</v>
      </c>
      <c r="L29" s="15">
        <f t="shared" si="4"/>
        <v>9.76</v>
      </c>
      <c r="M29" s="52"/>
      <c r="N29" s="13" t="str">
        <f t="shared" si="5"/>
        <v/>
      </c>
      <c r="O29" s="13" t="str">
        <f>IFERROR(IF(N29="","",VLOOKUP(N29,'Concordance Classmt &amp; Points'!$A$2:$B$32,2,FALSE)),0)</f>
        <v/>
      </c>
      <c r="P29" s="15" t="str">
        <f t="shared" si="6"/>
        <v/>
      </c>
      <c r="Q29" s="55"/>
      <c r="R29" s="13" t="str">
        <f t="shared" si="13"/>
        <v/>
      </c>
      <c r="S29" s="13"/>
      <c r="T29" s="13" t="str">
        <f>IFERROR(IF(R29="","",VLOOKUP(R29,'Concordance Classmt &amp; Points'!$A$2:$B$32,2,FALSE)/S29),0)</f>
        <v/>
      </c>
      <c r="U29" s="15" t="str">
        <f t="shared" si="7"/>
        <v/>
      </c>
      <c r="V29" s="55"/>
      <c r="W29" s="13" t="str">
        <f t="shared" si="8"/>
        <v/>
      </c>
      <c r="X29" s="13" t="str">
        <f>IFERROR(IF(W29="","",VLOOKUP(W29,'Concordance Classmt &amp; Points'!$A$2:$B$32,2,FALSE)),0)</f>
        <v/>
      </c>
      <c r="Y29" s="15" t="str">
        <f t="shared" si="9"/>
        <v/>
      </c>
      <c r="Z29" s="16">
        <f t="shared" si="10"/>
        <v>8</v>
      </c>
      <c r="AA29" s="16">
        <f t="shared" si="11"/>
        <v>9.76</v>
      </c>
      <c r="AB29" s="17">
        <f t="shared" si="12"/>
        <v>27</v>
      </c>
    </row>
    <row r="30" spans="1:28" x14ac:dyDescent="0.35">
      <c r="A30" s="4">
        <f t="shared" si="0"/>
        <v>28</v>
      </c>
      <c r="B30" s="38" t="s">
        <v>100</v>
      </c>
      <c r="C30" s="38" t="s">
        <v>101</v>
      </c>
      <c r="D30" s="39">
        <v>20</v>
      </c>
      <c r="E30" s="52"/>
      <c r="F30" s="13" t="str">
        <f t="shared" si="1"/>
        <v/>
      </c>
      <c r="G30" s="13" t="str">
        <f>IFERROR(IF(F30="","",VLOOKUP(F30,'Concordance Classmt &amp; Points'!$A$2:$B$32,2,FALSE)),0)</f>
        <v/>
      </c>
      <c r="H30" s="15" t="str">
        <f t="shared" si="2"/>
        <v/>
      </c>
      <c r="I30" s="56">
        <v>1.13153935185185</v>
      </c>
      <c r="J30" s="13">
        <f t="shared" si="3"/>
        <v>28</v>
      </c>
      <c r="K30" s="13">
        <f>IFERROR(IF(J30="","",VLOOKUP(J30,'Concordance Classmt &amp; Points'!$A$2:$B$32,2,FALSE)),0)</f>
        <v>6</v>
      </c>
      <c r="L30" s="15">
        <f t="shared" si="4"/>
        <v>6</v>
      </c>
      <c r="M30" s="52"/>
      <c r="N30" s="13" t="str">
        <f t="shared" si="5"/>
        <v/>
      </c>
      <c r="O30" s="13" t="str">
        <f>IFERROR(IF(N30="","",VLOOKUP(N30,'Concordance Classmt &amp; Points'!$A$2:$B$32,2,FALSE)),0)</f>
        <v/>
      </c>
      <c r="P30" s="15" t="str">
        <f t="shared" si="6"/>
        <v/>
      </c>
      <c r="Q30" s="55"/>
      <c r="R30" s="13" t="str">
        <f t="shared" si="13"/>
        <v/>
      </c>
      <c r="S30" s="13"/>
      <c r="T30" s="13" t="str">
        <f>IFERROR(IF(R30="","",VLOOKUP(R30,'Concordance Classmt &amp; Points'!$A$2:$B$32,2,FALSE)/S30),0)</f>
        <v/>
      </c>
      <c r="U30" s="15" t="str">
        <f t="shared" si="7"/>
        <v/>
      </c>
      <c r="V30" s="55"/>
      <c r="W30" s="13" t="str">
        <f t="shared" si="8"/>
        <v/>
      </c>
      <c r="X30" s="13" t="str">
        <f>IFERROR(IF(W30="","",VLOOKUP(W30,'Concordance Classmt &amp; Points'!$A$2:$B$32,2,FALSE)),0)</f>
        <v/>
      </c>
      <c r="Y30" s="15" t="str">
        <f t="shared" si="9"/>
        <v/>
      </c>
      <c r="Z30" s="16">
        <f t="shared" si="10"/>
        <v>6</v>
      </c>
      <c r="AA30" s="16">
        <f t="shared" si="11"/>
        <v>6</v>
      </c>
      <c r="AB30" s="17">
        <f t="shared" si="12"/>
        <v>28</v>
      </c>
    </row>
    <row r="31" spans="1:28" x14ac:dyDescent="0.35">
      <c r="A31" s="4">
        <f t="shared" si="0"/>
        <v>29</v>
      </c>
      <c r="B31" s="38" t="s">
        <v>38</v>
      </c>
      <c r="C31" s="38" t="s">
        <v>39</v>
      </c>
      <c r="D31" s="39">
        <v>28</v>
      </c>
      <c r="E31" s="52"/>
      <c r="F31" s="13" t="str">
        <f t="shared" si="1"/>
        <v/>
      </c>
      <c r="G31" s="13" t="str">
        <f>IFERROR(IF(F31="","",VLOOKUP(F31,'Concordance Classmt &amp; Points'!$A$2:$B$32,2,FALSE)),0)</f>
        <v/>
      </c>
      <c r="H31" s="15" t="str">
        <f t="shared" si="2"/>
        <v/>
      </c>
      <c r="I31" s="56">
        <v>1.17320601851852</v>
      </c>
      <c r="J31" s="13">
        <f t="shared" si="3"/>
        <v>29</v>
      </c>
      <c r="K31" s="13">
        <f>IFERROR(IF(J31="","",VLOOKUP(J31,'Concordance Classmt &amp; Points'!$A$2:$B$32,2,FALSE)),0)</f>
        <v>4</v>
      </c>
      <c r="L31" s="15">
        <f t="shared" si="4"/>
        <v>4</v>
      </c>
      <c r="M31" s="52"/>
      <c r="N31" s="13" t="str">
        <f t="shared" si="5"/>
        <v/>
      </c>
      <c r="O31" s="13" t="str">
        <f>IFERROR(IF(N31="","",VLOOKUP(N31,'Concordance Classmt &amp; Points'!$A$2:$B$32,2,FALSE)),0)</f>
        <v/>
      </c>
      <c r="P31" s="15" t="str">
        <f t="shared" si="6"/>
        <v/>
      </c>
      <c r="Q31" s="55"/>
      <c r="R31" s="13" t="str">
        <f t="shared" si="13"/>
        <v/>
      </c>
      <c r="S31" s="13"/>
      <c r="T31" s="13" t="str">
        <f>IFERROR(IF(R31="","",VLOOKUP(R31,'Concordance Classmt &amp; Points'!$A$2:$B$32,2,FALSE)/S31),0)</f>
        <v/>
      </c>
      <c r="U31" s="15" t="str">
        <f t="shared" si="7"/>
        <v/>
      </c>
      <c r="V31" s="55"/>
      <c r="W31" s="13" t="str">
        <f t="shared" si="8"/>
        <v/>
      </c>
      <c r="X31" s="13" t="str">
        <f>IFERROR(IF(W31="","",VLOOKUP(W31,'Concordance Classmt &amp; Points'!$A$2:$B$32,2,FALSE)),0)</f>
        <v/>
      </c>
      <c r="Y31" s="15" t="str">
        <f t="shared" si="9"/>
        <v/>
      </c>
      <c r="Z31" s="16">
        <f t="shared" si="10"/>
        <v>4</v>
      </c>
      <c r="AA31" s="16">
        <f t="shared" si="11"/>
        <v>4</v>
      </c>
      <c r="AB31" s="17">
        <f t="shared" si="12"/>
        <v>29</v>
      </c>
    </row>
    <row r="32" spans="1:28" x14ac:dyDescent="0.35">
      <c r="A32" s="4">
        <f t="shared" si="0"/>
        <v>30</v>
      </c>
      <c r="B32" s="38" t="s">
        <v>133</v>
      </c>
      <c r="C32" s="38" t="s">
        <v>134</v>
      </c>
      <c r="D32" s="39">
        <v>19</v>
      </c>
      <c r="E32" s="52"/>
      <c r="F32" s="13" t="str">
        <f t="shared" si="1"/>
        <v/>
      </c>
      <c r="G32" s="13" t="str">
        <f>IFERROR(IF(F32="","",VLOOKUP(F32,'Concordance Classmt &amp; Points'!$A$2:$B$32,2,FALSE)),0)</f>
        <v/>
      </c>
      <c r="H32" s="15" t="str">
        <f t="shared" si="2"/>
        <v/>
      </c>
      <c r="I32" s="56">
        <v>1.2148726851851801</v>
      </c>
      <c r="J32" s="13">
        <f t="shared" si="3"/>
        <v>30</v>
      </c>
      <c r="K32" s="13">
        <f>IFERROR(IF(J32="","",VLOOKUP(J32,'Concordance Classmt &amp; Points'!$A$2:$B$32,2,FALSE)),0)</f>
        <v>2</v>
      </c>
      <c r="L32" s="15">
        <f t="shared" si="4"/>
        <v>2</v>
      </c>
      <c r="M32" s="52"/>
      <c r="N32" s="13" t="str">
        <f t="shared" si="5"/>
        <v/>
      </c>
      <c r="O32" s="13" t="str">
        <f>IFERROR(IF(N32="","",VLOOKUP(N32,'Concordance Classmt &amp; Points'!$A$2:$B$32,2,FALSE)),0)</f>
        <v/>
      </c>
      <c r="P32" s="15" t="str">
        <f t="shared" si="6"/>
        <v/>
      </c>
      <c r="Q32" s="55"/>
      <c r="R32" s="13" t="str">
        <f t="shared" si="13"/>
        <v/>
      </c>
      <c r="S32" s="13"/>
      <c r="T32" s="13" t="str">
        <f>IFERROR(IF(R32="","",VLOOKUP(R32,'Concordance Classmt &amp; Points'!$A$2:$B$32,2,FALSE)/S32),0)</f>
        <v/>
      </c>
      <c r="U32" s="15" t="str">
        <f t="shared" si="7"/>
        <v/>
      </c>
      <c r="V32" s="55"/>
      <c r="W32" s="13" t="str">
        <f t="shared" si="8"/>
        <v/>
      </c>
      <c r="X32" s="13" t="str">
        <f>IFERROR(IF(W32="","",VLOOKUP(W32,'Concordance Classmt &amp; Points'!$A$2:$B$32,2,FALSE)),0)</f>
        <v/>
      </c>
      <c r="Y32" s="15" t="str">
        <f t="shared" si="9"/>
        <v/>
      </c>
      <c r="Z32" s="16">
        <f t="shared" si="10"/>
        <v>2</v>
      </c>
      <c r="AA32" s="16">
        <f t="shared" si="11"/>
        <v>2</v>
      </c>
      <c r="AB32" s="17">
        <f t="shared" si="12"/>
        <v>30</v>
      </c>
    </row>
    <row r="33" spans="1:28" x14ac:dyDescent="0.35">
      <c r="A33" s="4">
        <f t="shared" si="0"/>
        <v>31</v>
      </c>
      <c r="B33" s="38" t="s">
        <v>105</v>
      </c>
      <c r="C33" s="38" t="s">
        <v>106</v>
      </c>
      <c r="D33" s="39">
        <v>25</v>
      </c>
      <c r="E33" s="52"/>
      <c r="F33" s="13" t="str">
        <f t="shared" si="1"/>
        <v/>
      </c>
      <c r="G33" s="13" t="str">
        <f>IFERROR(IF(F33="","",VLOOKUP(F33,'Concordance Classmt &amp; Points'!$A$2:$B$32,2,FALSE)),0)</f>
        <v/>
      </c>
      <c r="H33" s="15" t="str">
        <f t="shared" si="2"/>
        <v/>
      </c>
      <c r="I33" s="56">
        <v>1.25653935185185</v>
      </c>
      <c r="J33" s="13">
        <f t="shared" si="3"/>
        <v>31</v>
      </c>
      <c r="K33" s="13">
        <f>IFERROR(IF(J33="","",VLOOKUP(J33,'Concordance Classmt &amp; Points'!$A$2:$B$32,2,FALSE)),0)</f>
        <v>0</v>
      </c>
      <c r="L33" s="15">
        <f t="shared" si="4"/>
        <v>0</v>
      </c>
      <c r="M33" s="52"/>
      <c r="N33" s="13" t="str">
        <f t="shared" si="5"/>
        <v/>
      </c>
      <c r="O33" s="13" t="str">
        <f>IFERROR(IF(N33="","",VLOOKUP(N33,'Concordance Classmt &amp; Points'!$A$2:$B$32,2,FALSE)),0)</f>
        <v/>
      </c>
      <c r="P33" s="15" t="str">
        <f t="shared" si="6"/>
        <v/>
      </c>
      <c r="Q33" s="55"/>
      <c r="R33" s="13" t="str">
        <f t="shared" si="13"/>
        <v/>
      </c>
      <c r="S33" s="13"/>
      <c r="T33" s="13" t="str">
        <f>IFERROR(IF(R33="","",VLOOKUP(R33,'Concordance Classmt &amp; Points'!$A$2:$B$32,2,FALSE)/S33),0)</f>
        <v/>
      </c>
      <c r="U33" s="15" t="str">
        <f t="shared" si="7"/>
        <v/>
      </c>
      <c r="V33" s="55"/>
      <c r="W33" s="13" t="str">
        <f t="shared" si="8"/>
        <v/>
      </c>
      <c r="X33" s="13" t="str">
        <f>IFERROR(IF(W33="","",VLOOKUP(W33,'Concordance Classmt &amp; Points'!$A$2:$B$32,2,FALSE)),0)</f>
        <v/>
      </c>
      <c r="Y33" s="15" t="str">
        <f t="shared" si="9"/>
        <v/>
      </c>
      <c r="Z33" s="16">
        <f t="shared" si="10"/>
        <v>0</v>
      </c>
      <c r="AA33" s="16">
        <f t="shared" si="11"/>
        <v>0</v>
      </c>
      <c r="AB33" s="17">
        <f t="shared" si="12"/>
        <v>31</v>
      </c>
    </row>
    <row r="34" spans="1:28" x14ac:dyDescent="0.35">
      <c r="A34" s="4">
        <f t="shared" si="0"/>
        <v>31</v>
      </c>
      <c r="B34" s="38" t="s">
        <v>129</v>
      </c>
      <c r="C34" s="38" t="s">
        <v>130</v>
      </c>
      <c r="D34" s="39">
        <v>25</v>
      </c>
      <c r="E34" s="52"/>
      <c r="F34" s="13" t="str">
        <f t="shared" si="1"/>
        <v/>
      </c>
      <c r="G34" s="13" t="str">
        <f>IFERROR(IF(F34="","",VLOOKUP(F34,'Concordance Classmt &amp; Points'!$A$2:$B$32,2,FALSE)),0)</f>
        <v/>
      </c>
      <c r="H34" s="15" t="str">
        <f t="shared" si="2"/>
        <v/>
      </c>
      <c r="I34" s="56">
        <v>1.29820601851852</v>
      </c>
      <c r="J34" s="13">
        <f t="shared" si="3"/>
        <v>32</v>
      </c>
      <c r="K34" s="13">
        <f>IFERROR(IF(J34="","",VLOOKUP(J34,'Concordance Classmt &amp; Points'!$A$2:$B$32,2,FALSE)),0)</f>
        <v>0</v>
      </c>
      <c r="L34" s="15">
        <f t="shared" si="4"/>
        <v>0</v>
      </c>
      <c r="M34" s="52"/>
      <c r="N34" s="13" t="str">
        <f t="shared" si="5"/>
        <v/>
      </c>
      <c r="O34" s="13" t="str">
        <f>IFERROR(IF(N34="","",VLOOKUP(N34,'Concordance Classmt &amp; Points'!$A$2:$B$32,2,FALSE)),0)</f>
        <v/>
      </c>
      <c r="P34" s="15" t="str">
        <f t="shared" si="6"/>
        <v/>
      </c>
      <c r="Q34" s="55"/>
      <c r="R34" s="13" t="str">
        <f t="shared" si="13"/>
        <v/>
      </c>
      <c r="S34" s="13"/>
      <c r="T34" s="13" t="str">
        <f>IFERROR(IF(R34="","",VLOOKUP(R34,'Concordance Classmt &amp; Points'!$A$2:$B$32,2,FALSE)/S34),0)</f>
        <v/>
      </c>
      <c r="U34" s="15" t="str">
        <f t="shared" si="7"/>
        <v/>
      </c>
      <c r="V34" s="55"/>
      <c r="W34" s="13" t="str">
        <f t="shared" si="8"/>
        <v/>
      </c>
      <c r="X34" s="13" t="str">
        <f>IFERROR(IF(W34="","",VLOOKUP(W34,'Concordance Classmt &amp; Points'!$A$2:$B$32,2,FALSE)),0)</f>
        <v/>
      </c>
      <c r="Y34" s="15" t="str">
        <f t="shared" si="9"/>
        <v/>
      </c>
      <c r="Z34" s="16">
        <f t="shared" si="10"/>
        <v>0</v>
      </c>
      <c r="AA34" s="16">
        <f t="shared" si="11"/>
        <v>0</v>
      </c>
      <c r="AB34" s="17">
        <f t="shared" si="12"/>
        <v>31</v>
      </c>
    </row>
    <row r="35" spans="1:28" x14ac:dyDescent="0.35">
      <c r="A35" s="4">
        <f t="shared" ref="A35:A66" si="14">IF(AA35="-","",RANK(AA35,AA$3:AA$108))</f>
        <v>31</v>
      </c>
      <c r="B35" s="38" t="s">
        <v>166</v>
      </c>
      <c r="C35" s="38" t="s">
        <v>167</v>
      </c>
      <c r="D35" s="39">
        <v>35</v>
      </c>
      <c r="E35" s="52"/>
      <c r="F35" s="13" t="str">
        <f t="shared" ref="F35:F66" si="15">IF(E35="","",RANK(E35,E$3:E$108,1))</f>
        <v/>
      </c>
      <c r="G35" s="13" t="str">
        <f>IFERROR(IF(F35="","",VLOOKUP(F35,'Concordance Classmt &amp; Points'!$A$2:$B$32,2,FALSE)),0)</f>
        <v/>
      </c>
      <c r="H35" s="15" t="str">
        <f t="shared" ref="H35:H66" si="16">IF(ISNUMBER(G35),G35+G35*(MAX(0,$D35-28))*2/100,"")</f>
        <v/>
      </c>
      <c r="I35" s="56">
        <v>1.3398726851851801</v>
      </c>
      <c r="J35" s="13">
        <f t="shared" ref="J35:J66" si="17">IF(I35="","",RANK(I35,I$3:I$108,1))</f>
        <v>33</v>
      </c>
      <c r="K35" s="13">
        <f>IFERROR(IF(J35="","",VLOOKUP(J35,'Concordance Classmt &amp; Points'!$A$2:$B$32,2,FALSE)),0)</f>
        <v>0</v>
      </c>
      <c r="L35" s="15">
        <f t="shared" ref="L35:L66" si="18">IF(ISNUMBER(K35),K35+K35*(MAX(0,$D35-28))*2/100,"")</f>
        <v>0</v>
      </c>
      <c r="M35" s="52"/>
      <c r="N35" s="13" t="str">
        <f t="shared" ref="N35:N66" si="19">IF(M35="","",RANK(M35,M$3:M$108,1))</f>
        <v/>
      </c>
      <c r="O35" s="13" t="str">
        <f>IFERROR(IF(N35="","",VLOOKUP(N35,'Concordance Classmt &amp; Points'!$A$2:$B$32,2,FALSE)),0)</f>
        <v/>
      </c>
      <c r="P35" s="15" t="str">
        <f t="shared" ref="P35:P66" si="20">IF(ISNUMBER(O35),O35+O35*(MAX(0,$D35-28))*2/100,"")</f>
        <v/>
      </c>
      <c r="Q35" s="55"/>
      <c r="R35" s="13" t="str">
        <f t="shared" ref="R35:R66" si="21">IF(Q35="","",RANK(Q35,Q$3:Q$108,0))</f>
        <v/>
      </c>
      <c r="S35" s="13"/>
      <c r="T35" s="13" t="str">
        <f>IFERROR(IF(R35="","",VLOOKUP(R35,'Concordance Classmt &amp; Points'!$A$2:$B$32,2,FALSE)/S35),0)</f>
        <v/>
      </c>
      <c r="U35" s="15" t="str">
        <f t="shared" ref="U35:U66" si="22">IF(ISNUMBER(T35),T35+T35*(MAX(0,$D35-28))*2/100,"")</f>
        <v/>
      </c>
      <c r="V35" s="55"/>
      <c r="W35" s="13" t="str">
        <f t="shared" ref="W35:W66" si="23">IF(V35="","",RANK(V35,V$3:V$108,0))</f>
        <v/>
      </c>
      <c r="X35" s="13" t="str">
        <f>IFERROR(IF(W35="","",VLOOKUP(W35,'Concordance Classmt &amp; Points'!$A$2:$B$32,2,FALSE)),0)</f>
        <v/>
      </c>
      <c r="Y35" s="15" t="str">
        <f t="shared" ref="Y35:Y66" si="24">IF(ISNUMBER(X35),X35+X35*(MAX(0,$D35-28))*2/100,"")</f>
        <v/>
      </c>
      <c r="Z35" s="16">
        <f t="shared" ref="Z35:Z66" si="25">IF(COUNT(G35,K35,O35,T35,X35),SUM(G35,K35,O35,T35,X35),"-")</f>
        <v>0</v>
      </c>
      <c r="AA35" s="16">
        <f t="shared" ref="AA35:AA66" si="26">IF(COUNT(H35,L35,P35,U35,Y35),SUM(H35,L35,P35,U35,Y35),"-")</f>
        <v>0</v>
      </c>
      <c r="AB35" s="17">
        <f t="shared" ref="AB35:AB66" si="27">IF(AA35="-","",RANK(AA35,AA$3:AA$109))</f>
        <v>31</v>
      </c>
    </row>
    <row r="36" spans="1:28" x14ac:dyDescent="0.35">
      <c r="A36" s="4" t="str">
        <f t="shared" si="14"/>
        <v/>
      </c>
      <c r="B36" s="38" t="s">
        <v>75</v>
      </c>
      <c r="C36" s="38" t="s">
        <v>76</v>
      </c>
      <c r="D36" s="39">
        <v>26</v>
      </c>
      <c r="E36" s="52"/>
      <c r="F36" s="13" t="str">
        <f t="shared" si="15"/>
        <v/>
      </c>
      <c r="G36" s="13" t="str">
        <f>IFERROR(IF(F36="","",VLOOKUP(F36,'Concordance Classmt &amp; Points'!$A$2:$B$32,2,FALSE)),0)</f>
        <v/>
      </c>
      <c r="H36" s="15" t="str">
        <f t="shared" si="16"/>
        <v/>
      </c>
      <c r="I36" s="56"/>
      <c r="J36" s="13" t="str">
        <f t="shared" si="17"/>
        <v/>
      </c>
      <c r="K36" s="13" t="str">
        <f>IFERROR(IF(J36="","",VLOOKUP(J36,'Concordance Classmt &amp; Points'!$A$2:$B$32,2,FALSE)),0)</f>
        <v/>
      </c>
      <c r="L36" s="15" t="str">
        <f t="shared" si="18"/>
        <v/>
      </c>
      <c r="M36" s="52"/>
      <c r="N36" s="13" t="str">
        <f t="shared" si="19"/>
        <v/>
      </c>
      <c r="O36" s="13" t="str">
        <f>IFERROR(IF(N36="","",VLOOKUP(N36,'Concordance Classmt &amp; Points'!$A$2:$B$32,2,FALSE)),0)</f>
        <v/>
      </c>
      <c r="P36" s="15" t="str">
        <f t="shared" si="20"/>
        <v/>
      </c>
      <c r="Q36" s="55"/>
      <c r="R36" s="13" t="str">
        <f t="shared" si="21"/>
        <v/>
      </c>
      <c r="S36" s="13"/>
      <c r="T36" s="13" t="str">
        <f>IFERROR(IF(R36="","",VLOOKUP(R36,'Concordance Classmt &amp; Points'!$A$2:$B$32,2,FALSE)/S36),0)</f>
        <v/>
      </c>
      <c r="U36" s="15" t="str">
        <f t="shared" si="22"/>
        <v/>
      </c>
      <c r="V36" s="55"/>
      <c r="W36" s="13" t="str">
        <f t="shared" si="23"/>
        <v/>
      </c>
      <c r="X36" s="13" t="str">
        <f>IFERROR(IF(W36="","",VLOOKUP(W36,'Concordance Classmt &amp; Points'!$A$2:$B$32,2,FALSE)),0)</f>
        <v/>
      </c>
      <c r="Y36" s="15" t="str">
        <f t="shared" si="24"/>
        <v/>
      </c>
      <c r="Z36" s="16" t="str">
        <f t="shared" si="25"/>
        <v>-</v>
      </c>
      <c r="AA36" s="16" t="str">
        <f t="shared" si="26"/>
        <v>-</v>
      </c>
      <c r="AB36" s="17" t="str">
        <f t="shared" si="27"/>
        <v/>
      </c>
    </row>
    <row r="37" spans="1:28" x14ac:dyDescent="0.35">
      <c r="A37" s="4" t="str">
        <f t="shared" si="14"/>
        <v/>
      </c>
      <c r="B37" s="38" t="s">
        <v>34</v>
      </c>
      <c r="C37" s="38" t="s">
        <v>35</v>
      </c>
      <c r="D37" s="39">
        <v>24</v>
      </c>
      <c r="E37" s="52"/>
      <c r="F37" s="13" t="str">
        <f t="shared" si="15"/>
        <v/>
      </c>
      <c r="G37" s="13" t="str">
        <f>IFERROR(IF(F37="","",VLOOKUP(F37,'Concordance Classmt &amp; Points'!$A$2:$B$32,2,FALSE)),0)</f>
        <v/>
      </c>
      <c r="H37" s="15" t="str">
        <f t="shared" si="16"/>
        <v/>
      </c>
      <c r="I37" s="56"/>
      <c r="J37" s="13" t="str">
        <f t="shared" si="17"/>
        <v/>
      </c>
      <c r="K37" s="13" t="str">
        <f>IFERROR(IF(J37="","",VLOOKUP(J37,'Concordance Classmt &amp; Points'!$A$2:$B$32,2,FALSE)),0)</f>
        <v/>
      </c>
      <c r="L37" s="15" t="str">
        <f t="shared" si="18"/>
        <v/>
      </c>
      <c r="M37" s="52"/>
      <c r="N37" s="13" t="str">
        <f t="shared" si="19"/>
        <v/>
      </c>
      <c r="O37" s="13" t="str">
        <f>IFERROR(IF(N37="","",VLOOKUP(N37,'Concordance Classmt &amp; Points'!$A$2:$B$32,2,FALSE)),0)</f>
        <v/>
      </c>
      <c r="P37" s="15" t="str">
        <f t="shared" si="20"/>
        <v/>
      </c>
      <c r="Q37" s="55"/>
      <c r="R37" s="13" t="str">
        <f t="shared" si="21"/>
        <v/>
      </c>
      <c r="S37" s="13"/>
      <c r="T37" s="13" t="str">
        <f>IFERROR(IF(R37="","",VLOOKUP(R37,'Concordance Classmt &amp; Points'!$A$2:$B$32,2,FALSE)/S37),0)</f>
        <v/>
      </c>
      <c r="U37" s="15" t="str">
        <f t="shared" si="22"/>
        <v/>
      </c>
      <c r="V37" s="55"/>
      <c r="W37" s="13" t="str">
        <f t="shared" si="23"/>
        <v/>
      </c>
      <c r="X37" s="13" t="str">
        <f>IFERROR(IF(W37="","",VLOOKUP(W37,'Concordance Classmt &amp; Points'!$A$2:$B$32,2,FALSE)),0)</f>
        <v/>
      </c>
      <c r="Y37" s="15" t="str">
        <f t="shared" si="24"/>
        <v/>
      </c>
      <c r="Z37" s="16" t="str">
        <f t="shared" si="25"/>
        <v>-</v>
      </c>
      <c r="AA37" s="16" t="str">
        <f t="shared" si="26"/>
        <v>-</v>
      </c>
      <c r="AB37" s="17" t="str">
        <f t="shared" si="27"/>
        <v/>
      </c>
    </row>
    <row r="38" spans="1:28" x14ac:dyDescent="0.35">
      <c r="A38" s="4" t="str">
        <f t="shared" si="14"/>
        <v/>
      </c>
      <c r="B38" s="38" t="s">
        <v>105</v>
      </c>
      <c r="C38" s="38" t="s">
        <v>107</v>
      </c>
      <c r="D38" s="39">
        <v>39</v>
      </c>
      <c r="E38" s="52"/>
      <c r="F38" s="13" t="str">
        <f t="shared" si="15"/>
        <v/>
      </c>
      <c r="G38" s="13" t="str">
        <f>IFERROR(IF(F38="","",VLOOKUP(F38,'Concordance Classmt &amp; Points'!$A$2:$B$32,2,FALSE)),0)</f>
        <v/>
      </c>
      <c r="H38" s="15" t="str">
        <f t="shared" si="16"/>
        <v/>
      </c>
      <c r="I38" s="56"/>
      <c r="J38" s="13" t="str">
        <f t="shared" si="17"/>
        <v/>
      </c>
      <c r="K38" s="13" t="str">
        <f>IFERROR(IF(J38="","",VLOOKUP(J38,'Concordance Classmt &amp; Points'!$A$2:$B$32,2,FALSE)),0)</f>
        <v/>
      </c>
      <c r="L38" s="15" t="str">
        <f t="shared" si="18"/>
        <v/>
      </c>
      <c r="M38" s="52"/>
      <c r="N38" s="13" t="str">
        <f t="shared" si="19"/>
        <v/>
      </c>
      <c r="O38" s="13" t="str">
        <f>IFERROR(IF(N38="","",VLOOKUP(N38,'Concordance Classmt &amp; Points'!$A$2:$B$32,2,FALSE)),0)</f>
        <v/>
      </c>
      <c r="P38" s="15" t="str">
        <f t="shared" si="20"/>
        <v/>
      </c>
      <c r="Q38" s="55"/>
      <c r="R38" s="13" t="str">
        <f t="shared" si="21"/>
        <v/>
      </c>
      <c r="S38" s="13"/>
      <c r="T38" s="13" t="str">
        <f>IFERROR(IF(R38="","",VLOOKUP(R38,'Concordance Classmt &amp; Points'!$A$2:$B$32,2,FALSE)/S38),0)</f>
        <v/>
      </c>
      <c r="U38" s="15" t="str">
        <f t="shared" si="22"/>
        <v/>
      </c>
      <c r="V38" s="55"/>
      <c r="W38" s="13" t="str">
        <f t="shared" si="23"/>
        <v/>
      </c>
      <c r="X38" s="13" t="str">
        <f>IFERROR(IF(W38="","",VLOOKUP(W38,'Concordance Classmt &amp; Points'!$A$2:$B$32,2,FALSE)),0)</f>
        <v/>
      </c>
      <c r="Y38" s="15" t="str">
        <f t="shared" si="24"/>
        <v/>
      </c>
      <c r="Z38" s="16" t="str">
        <f t="shared" si="25"/>
        <v>-</v>
      </c>
      <c r="AA38" s="16" t="str">
        <f t="shared" si="26"/>
        <v>-</v>
      </c>
      <c r="AB38" s="17" t="str">
        <f t="shared" si="27"/>
        <v/>
      </c>
    </row>
    <row r="39" spans="1:28" x14ac:dyDescent="0.35">
      <c r="A39" s="4" t="str">
        <f t="shared" si="14"/>
        <v/>
      </c>
      <c r="B39" s="38" t="s">
        <v>200</v>
      </c>
      <c r="C39" s="38" t="s">
        <v>201</v>
      </c>
      <c r="D39" s="39">
        <v>25</v>
      </c>
      <c r="E39" s="52"/>
      <c r="F39" s="13" t="str">
        <f t="shared" si="15"/>
        <v/>
      </c>
      <c r="G39" s="13" t="str">
        <f>IFERROR(IF(F39="","",VLOOKUP(F39,'Concordance Classmt &amp; Points'!$A$2:$B$32,2,FALSE)),0)</f>
        <v/>
      </c>
      <c r="H39" s="15" t="str">
        <f t="shared" si="16"/>
        <v/>
      </c>
      <c r="I39" s="56"/>
      <c r="J39" s="13" t="str">
        <f t="shared" si="17"/>
        <v/>
      </c>
      <c r="K39" s="13" t="str">
        <f>IFERROR(IF(J39="","",VLOOKUP(J39,'Concordance Classmt &amp; Points'!$A$2:$B$32,2,FALSE)),0)</f>
        <v/>
      </c>
      <c r="L39" s="15" t="str">
        <f t="shared" si="18"/>
        <v/>
      </c>
      <c r="M39" s="52"/>
      <c r="N39" s="13" t="str">
        <f t="shared" si="19"/>
        <v/>
      </c>
      <c r="O39" s="13" t="str">
        <f>IFERROR(IF(N39="","",VLOOKUP(N39,'Concordance Classmt &amp; Points'!$A$2:$B$32,2,FALSE)),0)</f>
        <v/>
      </c>
      <c r="P39" s="15" t="str">
        <f t="shared" si="20"/>
        <v/>
      </c>
      <c r="Q39" s="55"/>
      <c r="R39" s="13" t="str">
        <f t="shared" si="21"/>
        <v/>
      </c>
      <c r="S39" s="13"/>
      <c r="T39" s="13" t="str">
        <f>IFERROR(IF(R39="","",VLOOKUP(R39,'Concordance Classmt &amp; Points'!$A$2:$B$32,2,FALSE)/S39),0)</f>
        <v/>
      </c>
      <c r="U39" s="15" t="str">
        <f t="shared" si="22"/>
        <v/>
      </c>
      <c r="V39" s="55"/>
      <c r="W39" s="13" t="str">
        <f t="shared" si="23"/>
        <v/>
      </c>
      <c r="X39" s="13" t="str">
        <f>IFERROR(IF(W39="","",VLOOKUP(W39,'Concordance Classmt &amp; Points'!$A$2:$B$32,2,FALSE)),0)</f>
        <v/>
      </c>
      <c r="Y39" s="15" t="str">
        <f t="shared" si="24"/>
        <v/>
      </c>
      <c r="Z39" s="16" t="str">
        <f t="shared" si="25"/>
        <v>-</v>
      </c>
      <c r="AA39" s="16" t="str">
        <f t="shared" si="26"/>
        <v>-</v>
      </c>
      <c r="AB39" s="17" t="str">
        <f t="shared" si="27"/>
        <v/>
      </c>
    </row>
    <row r="40" spans="1:28" x14ac:dyDescent="0.35">
      <c r="A40" s="4" t="str">
        <f t="shared" si="14"/>
        <v/>
      </c>
      <c r="B40" s="38" t="s">
        <v>176</v>
      </c>
      <c r="C40" s="38" t="s">
        <v>177</v>
      </c>
      <c r="D40" s="39">
        <v>26</v>
      </c>
      <c r="E40" s="52"/>
      <c r="F40" s="13" t="str">
        <f t="shared" si="15"/>
        <v/>
      </c>
      <c r="G40" s="13" t="str">
        <f>IFERROR(IF(F40="","",VLOOKUP(F40,'Concordance Classmt &amp; Points'!$A$2:$B$32,2,FALSE)),0)</f>
        <v/>
      </c>
      <c r="H40" s="15" t="str">
        <f t="shared" si="16"/>
        <v/>
      </c>
      <c r="I40" s="56"/>
      <c r="J40" s="13" t="str">
        <f t="shared" si="17"/>
        <v/>
      </c>
      <c r="K40" s="13" t="str">
        <f>IFERROR(IF(J40="","",VLOOKUP(J40,'Concordance Classmt &amp; Points'!$A$2:$B$32,2,FALSE)),0)</f>
        <v/>
      </c>
      <c r="L40" s="15" t="str">
        <f t="shared" si="18"/>
        <v/>
      </c>
      <c r="M40" s="52"/>
      <c r="N40" s="13" t="str">
        <f t="shared" si="19"/>
        <v/>
      </c>
      <c r="O40" s="13" t="str">
        <f>IFERROR(IF(N40="","",VLOOKUP(N40,'Concordance Classmt &amp; Points'!$A$2:$B$32,2,FALSE)),0)</f>
        <v/>
      </c>
      <c r="P40" s="15" t="str">
        <f t="shared" si="20"/>
        <v/>
      </c>
      <c r="Q40" s="55"/>
      <c r="R40" s="13" t="str">
        <f t="shared" si="21"/>
        <v/>
      </c>
      <c r="S40" s="13"/>
      <c r="T40" s="13" t="str">
        <f>IFERROR(IF(R40="","",VLOOKUP(R40,'Concordance Classmt &amp; Points'!$A$2:$B$32,2,FALSE)/S40),0)</f>
        <v/>
      </c>
      <c r="U40" s="15" t="str">
        <f t="shared" si="22"/>
        <v/>
      </c>
      <c r="V40" s="55"/>
      <c r="W40" s="13" t="str">
        <f t="shared" si="23"/>
        <v/>
      </c>
      <c r="X40" s="13" t="str">
        <f>IFERROR(IF(W40="","",VLOOKUP(W40,'Concordance Classmt &amp; Points'!$A$2:$B$32,2,FALSE)),0)</f>
        <v/>
      </c>
      <c r="Y40" s="15" t="str">
        <f t="shared" si="24"/>
        <v/>
      </c>
      <c r="Z40" s="16" t="str">
        <f t="shared" si="25"/>
        <v>-</v>
      </c>
      <c r="AA40" s="16" t="str">
        <f t="shared" si="26"/>
        <v>-</v>
      </c>
      <c r="AB40" s="17" t="str">
        <f t="shared" si="27"/>
        <v/>
      </c>
    </row>
    <row r="41" spans="1:28" x14ac:dyDescent="0.35">
      <c r="A41" s="4" t="str">
        <f t="shared" si="14"/>
        <v/>
      </c>
      <c r="B41" s="38" t="s">
        <v>139</v>
      </c>
      <c r="C41" s="38" t="s">
        <v>140</v>
      </c>
      <c r="D41" s="39">
        <v>20</v>
      </c>
      <c r="E41" s="52"/>
      <c r="F41" s="13" t="str">
        <f t="shared" si="15"/>
        <v/>
      </c>
      <c r="G41" s="13" t="str">
        <f>IFERROR(IF(F41="","",VLOOKUP(F41,'Concordance Classmt &amp; Points'!$A$2:$B$32,2,FALSE)),0)</f>
        <v/>
      </c>
      <c r="H41" s="15" t="str">
        <f t="shared" si="16"/>
        <v/>
      </c>
      <c r="I41" s="56"/>
      <c r="J41" s="13" t="str">
        <f t="shared" si="17"/>
        <v/>
      </c>
      <c r="K41" s="13" t="str">
        <f>IFERROR(IF(J41="","",VLOOKUP(J41,'Concordance Classmt &amp; Points'!$A$2:$B$32,2,FALSE)),0)</f>
        <v/>
      </c>
      <c r="L41" s="15" t="str">
        <f t="shared" si="18"/>
        <v/>
      </c>
      <c r="M41" s="52"/>
      <c r="N41" s="13" t="str">
        <f t="shared" si="19"/>
        <v/>
      </c>
      <c r="O41" s="13" t="str">
        <f>IFERROR(IF(N41="","",VLOOKUP(N41,'Concordance Classmt &amp; Points'!$A$2:$B$32,2,FALSE)),0)</f>
        <v/>
      </c>
      <c r="P41" s="15" t="str">
        <f t="shared" si="20"/>
        <v/>
      </c>
      <c r="Q41" s="55"/>
      <c r="R41" s="13" t="str">
        <f t="shared" si="21"/>
        <v/>
      </c>
      <c r="S41" s="13"/>
      <c r="T41" s="13" t="str">
        <f>IFERROR(IF(R41="","",VLOOKUP(R41,'Concordance Classmt &amp; Points'!$A$2:$B$32,2,FALSE)/S41),0)</f>
        <v/>
      </c>
      <c r="U41" s="15" t="str">
        <f t="shared" si="22"/>
        <v/>
      </c>
      <c r="V41" s="55"/>
      <c r="W41" s="13" t="str">
        <f t="shared" si="23"/>
        <v/>
      </c>
      <c r="X41" s="13" t="str">
        <f>IFERROR(IF(W41="","",VLOOKUP(W41,'Concordance Classmt &amp; Points'!$A$2:$B$32,2,FALSE)),0)</f>
        <v/>
      </c>
      <c r="Y41" s="15" t="str">
        <f t="shared" si="24"/>
        <v/>
      </c>
      <c r="Z41" s="16" t="str">
        <f t="shared" si="25"/>
        <v>-</v>
      </c>
      <c r="AA41" s="16" t="str">
        <f t="shared" si="26"/>
        <v>-</v>
      </c>
      <c r="AB41" s="17" t="str">
        <f t="shared" si="27"/>
        <v/>
      </c>
    </row>
    <row r="42" spans="1:28" x14ac:dyDescent="0.35">
      <c r="A42" s="4" t="str">
        <f t="shared" si="14"/>
        <v/>
      </c>
      <c r="B42" s="38" t="s">
        <v>66</v>
      </c>
      <c r="C42" s="38" t="s">
        <v>67</v>
      </c>
      <c r="D42" s="39">
        <v>63</v>
      </c>
      <c r="E42" s="52"/>
      <c r="F42" s="13" t="str">
        <f t="shared" si="15"/>
        <v/>
      </c>
      <c r="G42" s="13" t="str">
        <f>IFERROR(IF(F42="","",VLOOKUP(F42,'Concordance Classmt &amp; Points'!$A$2:$B$32,2,FALSE)),0)</f>
        <v/>
      </c>
      <c r="H42" s="15" t="str">
        <f t="shared" si="16"/>
        <v/>
      </c>
      <c r="I42" s="56"/>
      <c r="J42" s="13" t="str">
        <f t="shared" si="17"/>
        <v/>
      </c>
      <c r="K42" s="13" t="str">
        <f>IFERROR(IF(J42="","",VLOOKUP(J42,'Concordance Classmt &amp; Points'!$A$2:$B$32,2,FALSE)),0)</f>
        <v/>
      </c>
      <c r="L42" s="15" t="str">
        <f t="shared" si="18"/>
        <v/>
      </c>
      <c r="M42" s="52"/>
      <c r="N42" s="13" t="str">
        <f t="shared" si="19"/>
        <v/>
      </c>
      <c r="O42" s="13" t="str">
        <f>IFERROR(IF(N42="","",VLOOKUP(N42,'Concordance Classmt &amp; Points'!$A$2:$B$32,2,FALSE)),0)</f>
        <v/>
      </c>
      <c r="P42" s="15" t="str">
        <f t="shared" si="20"/>
        <v/>
      </c>
      <c r="Q42" s="55"/>
      <c r="R42" s="13" t="str">
        <f t="shared" si="21"/>
        <v/>
      </c>
      <c r="S42" s="13"/>
      <c r="T42" s="13" t="str">
        <f>IFERROR(IF(R42="","",VLOOKUP(R42,'Concordance Classmt &amp; Points'!$A$2:$B$32,2,FALSE)/S42),0)</f>
        <v/>
      </c>
      <c r="U42" s="15" t="str">
        <f t="shared" si="22"/>
        <v/>
      </c>
      <c r="V42" s="55"/>
      <c r="W42" s="13" t="str">
        <f t="shared" si="23"/>
        <v/>
      </c>
      <c r="X42" s="13" t="str">
        <f>IFERROR(IF(W42="","",VLOOKUP(W42,'Concordance Classmt &amp; Points'!$A$2:$B$32,2,FALSE)),0)</f>
        <v/>
      </c>
      <c r="Y42" s="15" t="str">
        <f t="shared" si="24"/>
        <v/>
      </c>
      <c r="Z42" s="16" t="str">
        <f t="shared" si="25"/>
        <v>-</v>
      </c>
      <c r="AA42" s="16" t="str">
        <f t="shared" si="26"/>
        <v>-</v>
      </c>
      <c r="AB42" s="17" t="str">
        <f t="shared" si="27"/>
        <v/>
      </c>
    </row>
    <row r="43" spans="1:28" x14ac:dyDescent="0.35">
      <c r="A43" s="4" t="str">
        <f t="shared" si="14"/>
        <v/>
      </c>
      <c r="B43" s="38" t="s">
        <v>165</v>
      </c>
      <c r="C43" s="38" t="s">
        <v>227</v>
      </c>
      <c r="D43" s="39">
        <v>27</v>
      </c>
      <c r="E43" s="52"/>
      <c r="F43" s="13" t="str">
        <f t="shared" si="15"/>
        <v/>
      </c>
      <c r="G43" s="13" t="str">
        <f>IFERROR(IF(F43="","",VLOOKUP(F43,'Concordance Classmt &amp; Points'!$A$2:$B$32,2,FALSE)),0)</f>
        <v/>
      </c>
      <c r="H43" s="15" t="str">
        <f t="shared" si="16"/>
        <v/>
      </c>
      <c r="I43" s="56"/>
      <c r="J43" s="13" t="str">
        <f t="shared" si="17"/>
        <v/>
      </c>
      <c r="K43" s="13" t="str">
        <f>IFERROR(IF(J43="","",VLOOKUP(J43,'Concordance Classmt &amp; Points'!$A$2:$B$32,2,FALSE)),0)</f>
        <v/>
      </c>
      <c r="L43" s="15" t="str">
        <f t="shared" si="18"/>
        <v/>
      </c>
      <c r="M43" s="52"/>
      <c r="N43" s="13" t="str">
        <f t="shared" si="19"/>
        <v/>
      </c>
      <c r="O43" s="13" t="str">
        <f>IFERROR(IF(N43="","",VLOOKUP(N43,'Concordance Classmt &amp; Points'!$A$2:$B$32,2,FALSE)),0)</f>
        <v/>
      </c>
      <c r="P43" s="15" t="str">
        <f t="shared" si="20"/>
        <v/>
      </c>
      <c r="Q43" s="55"/>
      <c r="R43" s="13" t="str">
        <f t="shared" si="21"/>
        <v/>
      </c>
      <c r="S43" s="13"/>
      <c r="T43" s="13" t="str">
        <f>IFERROR(IF(R43="","",VLOOKUP(R43,'Concordance Classmt &amp; Points'!$A$2:$B$32,2,FALSE)/S43),0)</f>
        <v/>
      </c>
      <c r="U43" s="15" t="str">
        <f t="shared" si="22"/>
        <v/>
      </c>
      <c r="V43" s="55"/>
      <c r="W43" s="13" t="str">
        <f t="shared" si="23"/>
        <v/>
      </c>
      <c r="X43" s="13" t="str">
        <f>IFERROR(IF(W43="","",VLOOKUP(W43,'Concordance Classmt &amp; Points'!$A$2:$B$32,2,FALSE)),0)</f>
        <v/>
      </c>
      <c r="Y43" s="15" t="str">
        <f t="shared" si="24"/>
        <v/>
      </c>
      <c r="Z43" s="16" t="str">
        <f t="shared" si="25"/>
        <v>-</v>
      </c>
      <c r="AA43" s="16" t="str">
        <f t="shared" si="26"/>
        <v>-</v>
      </c>
      <c r="AB43" s="17" t="str">
        <f t="shared" si="27"/>
        <v/>
      </c>
    </row>
    <row r="44" spans="1:28" x14ac:dyDescent="0.35">
      <c r="A44" s="4" t="str">
        <f t="shared" si="14"/>
        <v/>
      </c>
      <c r="B44" s="38" t="s">
        <v>216</v>
      </c>
      <c r="C44" s="38" t="s">
        <v>217</v>
      </c>
      <c r="D44" s="39">
        <v>47</v>
      </c>
      <c r="E44" s="52"/>
      <c r="F44" s="13" t="str">
        <f t="shared" si="15"/>
        <v/>
      </c>
      <c r="G44" s="13" t="str">
        <f>IFERROR(IF(F44="","",VLOOKUP(F44,'Concordance Classmt &amp; Points'!$A$2:$B$32,2,FALSE)),0)</f>
        <v/>
      </c>
      <c r="H44" s="15" t="str">
        <f t="shared" si="16"/>
        <v/>
      </c>
      <c r="I44" s="56"/>
      <c r="J44" s="13" t="str">
        <f t="shared" si="17"/>
        <v/>
      </c>
      <c r="K44" s="13" t="str">
        <f>IFERROR(IF(J44="","",VLOOKUP(J44,'Concordance Classmt &amp; Points'!$A$2:$B$32,2,FALSE)),0)</f>
        <v/>
      </c>
      <c r="L44" s="15" t="str">
        <f t="shared" si="18"/>
        <v/>
      </c>
      <c r="M44" s="52"/>
      <c r="N44" s="13" t="str">
        <f t="shared" si="19"/>
        <v/>
      </c>
      <c r="O44" s="13" t="str">
        <f>IFERROR(IF(N44="","",VLOOKUP(N44,'Concordance Classmt &amp; Points'!$A$2:$B$32,2,FALSE)),0)</f>
        <v/>
      </c>
      <c r="P44" s="15" t="str">
        <f t="shared" si="20"/>
        <v/>
      </c>
      <c r="Q44" s="55"/>
      <c r="R44" s="13" t="str">
        <f t="shared" si="21"/>
        <v/>
      </c>
      <c r="S44" s="13"/>
      <c r="T44" s="13" t="str">
        <f>IFERROR(IF(R44="","",VLOOKUP(R44,'Concordance Classmt &amp; Points'!$A$2:$B$32,2,FALSE)/S44),0)</f>
        <v/>
      </c>
      <c r="U44" s="15" t="str">
        <f t="shared" si="22"/>
        <v/>
      </c>
      <c r="V44" s="55"/>
      <c r="W44" s="13" t="str">
        <f t="shared" si="23"/>
        <v/>
      </c>
      <c r="X44" s="13" t="str">
        <f>IFERROR(IF(W44="","",VLOOKUP(W44,'Concordance Classmt &amp; Points'!$A$2:$B$32,2,FALSE)),0)</f>
        <v/>
      </c>
      <c r="Y44" s="15" t="str">
        <f t="shared" si="24"/>
        <v/>
      </c>
      <c r="Z44" s="16" t="str">
        <f t="shared" si="25"/>
        <v>-</v>
      </c>
      <c r="AA44" s="16" t="str">
        <f t="shared" si="26"/>
        <v>-</v>
      </c>
      <c r="AB44" s="17" t="str">
        <f t="shared" si="27"/>
        <v/>
      </c>
    </row>
    <row r="45" spans="1:28" x14ac:dyDescent="0.35">
      <c r="A45" s="4" t="str">
        <f t="shared" si="14"/>
        <v/>
      </c>
      <c r="B45" s="38" t="s">
        <v>109</v>
      </c>
      <c r="C45" s="38" t="s">
        <v>110</v>
      </c>
      <c r="D45" s="39">
        <v>24</v>
      </c>
      <c r="E45" s="52"/>
      <c r="F45" s="13" t="str">
        <f t="shared" si="15"/>
        <v/>
      </c>
      <c r="G45" s="13" t="str">
        <f>IFERROR(IF(F45="","",VLOOKUP(F45,'Concordance Classmt &amp; Points'!$A$2:$B$32,2,FALSE)),0)</f>
        <v/>
      </c>
      <c r="H45" s="15" t="str">
        <f t="shared" si="16"/>
        <v/>
      </c>
      <c r="I45" s="56"/>
      <c r="J45" s="13" t="str">
        <f t="shared" si="17"/>
        <v/>
      </c>
      <c r="K45" s="13" t="str">
        <f>IFERROR(IF(J45="","",VLOOKUP(J45,'Concordance Classmt &amp; Points'!$A$2:$B$32,2,FALSE)),0)</f>
        <v/>
      </c>
      <c r="L45" s="15" t="str">
        <f t="shared" si="18"/>
        <v/>
      </c>
      <c r="M45" s="52"/>
      <c r="N45" s="13" t="str">
        <f t="shared" si="19"/>
        <v/>
      </c>
      <c r="O45" s="13" t="str">
        <f>IFERROR(IF(N45="","",VLOOKUP(N45,'Concordance Classmt &amp; Points'!$A$2:$B$32,2,FALSE)),0)</f>
        <v/>
      </c>
      <c r="P45" s="15" t="str">
        <f t="shared" si="20"/>
        <v/>
      </c>
      <c r="Q45" s="55"/>
      <c r="R45" s="13" t="str">
        <f t="shared" si="21"/>
        <v/>
      </c>
      <c r="S45" s="13"/>
      <c r="T45" s="13" t="str">
        <f>IFERROR(IF(R45="","",VLOOKUP(R45,'Concordance Classmt &amp; Points'!$A$2:$B$32,2,FALSE)/S45),0)</f>
        <v/>
      </c>
      <c r="U45" s="15" t="str">
        <f t="shared" si="22"/>
        <v/>
      </c>
      <c r="V45" s="55"/>
      <c r="W45" s="13" t="str">
        <f t="shared" si="23"/>
        <v/>
      </c>
      <c r="X45" s="13" t="str">
        <f>IFERROR(IF(W45="","",VLOOKUP(W45,'Concordance Classmt &amp; Points'!$A$2:$B$32,2,FALSE)),0)</f>
        <v/>
      </c>
      <c r="Y45" s="15" t="str">
        <f t="shared" si="24"/>
        <v/>
      </c>
      <c r="Z45" s="16" t="str">
        <f t="shared" si="25"/>
        <v>-</v>
      </c>
      <c r="AA45" s="16" t="str">
        <f t="shared" si="26"/>
        <v>-</v>
      </c>
      <c r="AB45" s="17" t="str">
        <f t="shared" si="27"/>
        <v/>
      </c>
    </row>
    <row r="46" spans="1:28" x14ac:dyDescent="0.35">
      <c r="A46" s="4" t="str">
        <f t="shared" si="14"/>
        <v/>
      </c>
      <c r="B46" s="43" t="s">
        <v>30</v>
      </c>
      <c r="C46" s="38" t="s">
        <v>31</v>
      </c>
      <c r="D46" s="39">
        <v>43</v>
      </c>
      <c r="E46" s="52"/>
      <c r="F46" s="13" t="str">
        <f t="shared" si="15"/>
        <v/>
      </c>
      <c r="G46" s="13" t="str">
        <f>IFERROR(IF(F46="","",VLOOKUP(F46,'Concordance Classmt &amp; Points'!$A$2:$B$32,2,FALSE)),0)</f>
        <v/>
      </c>
      <c r="H46" s="15" t="str">
        <f t="shared" si="16"/>
        <v/>
      </c>
      <c r="I46" s="56"/>
      <c r="J46" s="13" t="str">
        <f t="shared" si="17"/>
        <v/>
      </c>
      <c r="K46" s="13" t="str">
        <f>IFERROR(IF(J46="","",VLOOKUP(J46,'Concordance Classmt &amp; Points'!$A$2:$B$32,2,FALSE)),0)</f>
        <v/>
      </c>
      <c r="L46" s="15" t="str">
        <f t="shared" si="18"/>
        <v/>
      </c>
      <c r="M46" s="52"/>
      <c r="N46" s="13" t="str">
        <f t="shared" si="19"/>
        <v/>
      </c>
      <c r="O46" s="13" t="str">
        <f>IFERROR(IF(N46="","",VLOOKUP(N46,'Concordance Classmt &amp; Points'!$A$2:$B$32,2,FALSE)),0)</f>
        <v/>
      </c>
      <c r="P46" s="15" t="str">
        <f t="shared" si="20"/>
        <v/>
      </c>
      <c r="Q46" s="55"/>
      <c r="R46" s="13" t="str">
        <f t="shared" si="21"/>
        <v/>
      </c>
      <c r="S46" s="13"/>
      <c r="T46" s="13" t="str">
        <f>IFERROR(IF(R46="","",VLOOKUP(R46,'Concordance Classmt &amp; Points'!$A$2:$B$32,2,FALSE)/S46),0)</f>
        <v/>
      </c>
      <c r="U46" s="15" t="str">
        <f t="shared" si="22"/>
        <v/>
      </c>
      <c r="V46" s="55"/>
      <c r="W46" s="13" t="str">
        <f t="shared" si="23"/>
        <v/>
      </c>
      <c r="X46" s="13" t="str">
        <f>IFERROR(IF(W46="","",VLOOKUP(W46,'Concordance Classmt &amp; Points'!$A$2:$B$32,2,FALSE)),0)</f>
        <v/>
      </c>
      <c r="Y46" s="15" t="str">
        <f t="shared" si="24"/>
        <v/>
      </c>
      <c r="Z46" s="16" t="str">
        <f t="shared" si="25"/>
        <v>-</v>
      </c>
      <c r="AA46" s="16" t="str">
        <f t="shared" si="26"/>
        <v>-</v>
      </c>
      <c r="AB46" s="17" t="str">
        <f t="shared" si="27"/>
        <v/>
      </c>
    </row>
    <row r="47" spans="1:28" x14ac:dyDescent="0.35">
      <c r="A47" s="4" t="str">
        <f t="shared" si="14"/>
        <v/>
      </c>
      <c r="B47" s="38" t="s">
        <v>32</v>
      </c>
      <c r="C47" s="38" t="s">
        <v>33</v>
      </c>
      <c r="D47" s="39">
        <v>38</v>
      </c>
      <c r="E47" s="52"/>
      <c r="F47" s="13" t="str">
        <f t="shared" si="15"/>
        <v/>
      </c>
      <c r="G47" s="13" t="str">
        <f>IFERROR(IF(F47="","",VLOOKUP(F47,'Concordance Classmt &amp; Points'!$A$2:$B$32,2,FALSE)),0)</f>
        <v/>
      </c>
      <c r="H47" s="15" t="str">
        <f t="shared" si="16"/>
        <v/>
      </c>
      <c r="I47" s="56"/>
      <c r="J47" s="13" t="str">
        <f t="shared" si="17"/>
        <v/>
      </c>
      <c r="K47" s="13" t="str">
        <f>IFERROR(IF(J47="","",VLOOKUP(J47,'Concordance Classmt &amp; Points'!$A$2:$B$32,2,FALSE)),0)</f>
        <v/>
      </c>
      <c r="L47" s="15" t="str">
        <f t="shared" si="18"/>
        <v/>
      </c>
      <c r="M47" s="52"/>
      <c r="N47" s="13" t="str">
        <f t="shared" si="19"/>
        <v/>
      </c>
      <c r="O47" s="13" t="str">
        <f>IFERROR(IF(N47="","",VLOOKUP(N47,'Concordance Classmt &amp; Points'!$A$2:$B$32,2,FALSE)),0)</f>
        <v/>
      </c>
      <c r="P47" s="15" t="str">
        <f t="shared" si="20"/>
        <v/>
      </c>
      <c r="Q47" s="55"/>
      <c r="R47" s="13" t="str">
        <f t="shared" si="21"/>
        <v/>
      </c>
      <c r="S47" s="13"/>
      <c r="T47" s="13" t="str">
        <f>IFERROR(IF(R47="","",VLOOKUP(R47,'Concordance Classmt &amp; Points'!$A$2:$B$32,2,FALSE)/S47),0)</f>
        <v/>
      </c>
      <c r="U47" s="15" t="str">
        <f t="shared" si="22"/>
        <v/>
      </c>
      <c r="V47" s="55"/>
      <c r="W47" s="13" t="str">
        <f t="shared" si="23"/>
        <v/>
      </c>
      <c r="X47" s="13" t="str">
        <f>IFERROR(IF(W47="","",VLOOKUP(W47,'Concordance Classmt &amp; Points'!$A$2:$B$32,2,FALSE)),0)</f>
        <v/>
      </c>
      <c r="Y47" s="15" t="str">
        <f t="shared" si="24"/>
        <v/>
      </c>
      <c r="Z47" s="16" t="str">
        <f t="shared" si="25"/>
        <v>-</v>
      </c>
      <c r="AA47" s="16" t="str">
        <f t="shared" si="26"/>
        <v>-</v>
      </c>
      <c r="AB47" s="17" t="str">
        <f t="shared" si="27"/>
        <v/>
      </c>
    </row>
    <row r="48" spans="1:28" x14ac:dyDescent="0.35">
      <c r="A48" s="4" t="str">
        <f t="shared" si="14"/>
        <v/>
      </c>
      <c r="B48" s="40" t="s">
        <v>36</v>
      </c>
      <c r="C48" s="40" t="s">
        <v>37</v>
      </c>
      <c r="D48" s="41">
        <v>28</v>
      </c>
      <c r="E48" s="52"/>
      <c r="F48" s="13" t="str">
        <f t="shared" si="15"/>
        <v/>
      </c>
      <c r="G48" s="13" t="str">
        <f>IFERROR(IF(F48="","",VLOOKUP(F48,'Concordance Classmt &amp; Points'!$A$2:$B$32,2,FALSE)),0)</f>
        <v/>
      </c>
      <c r="H48" s="15" t="str">
        <f t="shared" si="16"/>
        <v/>
      </c>
      <c r="I48" s="56"/>
      <c r="J48" s="13" t="str">
        <f t="shared" si="17"/>
        <v/>
      </c>
      <c r="K48" s="13" t="str">
        <f>IFERROR(IF(J48="","",VLOOKUP(J48,'Concordance Classmt &amp; Points'!$A$2:$B$32,2,FALSE)),0)</f>
        <v/>
      </c>
      <c r="L48" s="15" t="str">
        <f t="shared" si="18"/>
        <v/>
      </c>
      <c r="M48" s="52"/>
      <c r="N48" s="13" t="str">
        <f t="shared" si="19"/>
        <v/>
      </c>
      <c r="O48" s="13" t="str">
        <f>IFERROR(IF(N48="","",VLOOKUP(N48,'Concordance Classmt &amp; Points'!$A$2:$B$32,2,FALSE)),0)</f>
        <v/>
      </c>
      <c r="P48" s="15" t="str">
        <f t="shared" si="20"/>
        <v/>
      </c>
      <c r="Q48" s="55"/>
      <c r="R48" s="13" t="str">
        <f t="shared" si="21"/>
        <v/>
      </c>
      <c r="S48" s="13"/>
      <c r="T48" s="13" t="str">
        <f>IFERROR(IF(R48="","",VLOOKUP(R48,'Concordance Classmt &amp; Points'!$A$2:$B$32,2,FALSE)/S48),0)</f>
        <v/>
      </c>
      <c r="U48" s="15" t="str">
        <f t="shared" si="22"/>
        <v/>
      </c>
      <c r="V48" s="55"/>
      <c r="W48" s="13" t="str">
        <f t="shared" si="23"/>
        <v/>
      </c>
      <c r="X48" s="13" t="str">
        <f>IFERROR(IF(W48="","",VLOOKUP(W48,'Concordance Classmt &amp; Points'!$A$2:$B$32,2,FALSE)),0)</f>
        <v/>
      </c>
      <c r="Y48" s="15" t="str">
        <f t="shared" si="24"/>
        <v/>
      </c>
      <c r="Z48" s="16" t="str">
        <f t="shared" si="25"/>
        <v>-</v>
      </c>
      <c r="AA48" s="16" t="str">
        <f t="shared" si="26"/>
        <v>-</v>
      </c>
      <c r="AB48" s="17" t="str">
        <f t="shared" si="27"/>
        <v/>
      </c>
    </row>
    <row r="49" spans="1:28" x14ac:dyDescent="0.35">
      <c r="A49" s="4" t="str">
        <f t="shared" si="14"/>
        <v/>
      </c>
      <c r="B49" s="38" t="s">
        <v>42</v>
      </c>
      <c r="C49" s="38" t="s">
        <v>43</v>
      </c>
      <c r="D49" s="39">
        <v>20</v>
      </c>
      <c r="E49" s="52"/>
      <c r="F49" s="13" t="str">
        <f t="shared" si="15"/>
        <v/>
      </c>
      <c r="G49" s="13" t="str">
        <f>IFERROR(IF(F49="","",VLOOKUP(F49,'Concordance Classmt &amp; Points'!$A$2:$B$32,2,FALSE)),0)</f>
        <v/>
      </c>
      <c r="H49" s="15" t="str">
        <f t="shared" si="16"/>
        <v/>
      </c>
      <c r="I49" s="56"/>
      <c r="J49" s="13" t="str">
        <f t="shared" si="17"/>
        <v/>
      </c>
      <c r="K49" s="13" t="str">
        <f>IFERROR(IF(J49="","",VLOOKUP(J49,'Concordance Classmt &amp; Points'!$A$2:$B$32,2,FALSE)),0)</f>
        <v/>
      </c>
      <c r="L49" s="15" t="str">
        <f t="shared" si="18"/>
        <v/>
      </c>
      <c r="M49" s="52"/>
      <c r="N49" s="13" t="str">
        <f t="shared" si="19"/>
        <v/>
      </c>
      <c r="O49" s="13" t="str">
        <f>IFERROR(IF(N49="","",VLOOKUP(N49,'Concordance Classmt &amp; Points'!$A$2:$B$32,2,FALSE)),0)</f>
        <v/>
      </c>
      <c r="P49" s="15" t="str">
        <f t="shared" si="20"/>
        <v/>
      </c>
      <c r="Q49" s="55"/>
      <c r="R49" s="13" t="str">
        <f t="shared" si="21"/>
        <v/>
      </c>
      <c r="S49" s="13"/>
      <c r="T49" s="13" t="str">
        <f>IFERROR(IF(R49="","",VLOOKUP(R49,'Concordance Classmt &amp; Points'!$A$2:$B$32,2,FALSE)/S49),0)</f>
        <v/>
      </c>
      <c r="U49" s="15" t="str">
        <f t="shared" si="22"/>
        <v/>
      </c>
      <c r="V49" s="55"/>
      <c r="W49" s="13" t="str">
        <f t="shared" si="23"/>
        <v/>
      </c>
      <c r="X49" s="13" t="str">
        <f>IFERROR(IF(W49="","",VLOOKUP(W49,'Concordance Classmt &amp; Points'!$A$2:$B$32,2,FALSE)),0)</f>
        <v/>
      </c>
      <c r="Y49" s="15" t="str">
        <f t="shared" si="24"/>
        <v/>
      </c>
      <c r="Z49" s="16" t="str">
        <f t="shared" si="25"/>
        <v>-</v>
      </c>
      <c r="AA49" s="16" t="str">
        <f t="shared" si="26"/>
        <v>-</v>
      </c>
      <c r="AB49" s="17" t="str">
        <f t="shared" si="27"/>
        <v/>
      </c>
    </row>
    <row r="50" spans="1:28" x14ac:dyDescent="0.35">
      <c r="A50" s="4" t="str">
        <f t="shared" si="14"/>
        <v/>
      </c>
      <c r="B50" s="46" t="s">
        <v>147</v>
      </c>
      <c r="C50" s="47" t="s">
        <v>148</v>
      </c>
      <c r="D50" s="48">
        <v>26</v>
      </c>
      <c r="E50" s="52"/>
      <c r="F50" s="13" t="str">
        <f t="shared" si="15"/>
        <v/>
      </c>
      <c r="G50" s="13" t="str">
        <f>IFERROR(IF(F50="","",VLOOKUP(F50,'Concordance Classmt &amp; Points'!$A$2:$B$32,2,FALSE)),0)</f>
        <v/>
      </c>
      <c r="H50" s="15" t="str">
        <f t="shared" si="16"/>
        <v/>
      </c>
      <c r="I50" s="56"/>
      <c r="J50" s="13" t="str">
        <f t="shared" si="17"/>
        <v/>
      </c>
      <c r="K50" s="13" t="str">
        <f>IFERROR(IF(J50="","",VLOOKUP(J50,'Concordance Classmt &amp; Points'!$A$2:$B$32,2,FALSE)),0)</f>
        <v/>
      </c>
      <c r="L50" s="15" t="str">
        <f t="shared" si="18"/>
        <v/>
      </c>
      <c r="M50" s="52"/>
      <c r="N50" s="13" t="str">
        <f t="shared" si="19"/>
        <v/>
      </c>
      <c r="O50" s="13" t="str">
        <f>IFERROR(IF(N50="","",VLOOKUP(N50,'Concordance Classmt &amp; Points'!$A$2:$B$32,2,FALSE)),0)</f>
        <v/>
      </c>
      <c r="P50" s="15" t="str">
        <f t="shared" si="20"/>
        <v/>
      </c>
      <c r="Q50" s="55"/>
      <c r="R50" s="13" t="str">
        <f t="shared" si="21"/>
        <v/>
      </c>
      <c r="S50" s="13"/>
      <c r="T50" s="13" t="str">
        <f>IFERROR(IF(R50="","",VLOOKUP(R50,'Concordance Classmt &amp; Points'!$A$2:$B$32,2,FALSE)/S50),0)</f>
        <v/>
      </c>
      <c r="U50" s="15" t="str">
        <f t="shared" si="22"/>
        <v/>
      </c>
      <c r="V50" s="55"/>
      <c r="W50" s="13" t="str">
        <f t="shared" si="23"/>
        <v/>
      </c>
      <c r="X50" s="13" t="str">
        <f>IFERROR(IF(W50="","",VLOOKUP(W50,'Concordance Classmt &amp; Points'!$A$2:$B$32,2,FALSE)),0)</f>
        <v/>
      </c>
      <c r="Y50" s="15" t="str">
        <f t="shared" si="24"/>
        <v/>
      </c>
      <c r="Z50" s="16" t="str">
        <f t="shared" si="25"/>
        <v>-</v>
      </c>
      <c r="AA50" s="16" t="str">
        <f t="shared" si="26"/>
        <v>-</v>
      </c>
      <c r="AB50" s="17" t="str">
        <f t="shared" si="27"/>
        <v/>
      </c>
    </row>
    <row r="51" spans="1:28" x14ac:dyDescent="0.35">
      <c r="A51" s="4" t="str">
        <f t="shared" si="14"/>
        <v/>
      </c>
      <c r="B51" s="38" t="s">
        <v>149</v>
      </c>
      <c r="C51" s="38" t="s">
        <v>150</v>
      </c>
      <c r="D51" s="39">
        <v>29</v>
      </c>
      <c r="E51" s="52"/>
      <c r="F51" s="13" t="str">
        <f t="shared" si="15"/>
        <v/>
      </c>
      <c r="G51" s="13" t="str">
        <f>IFERROR(IF(F51="","",VLOOKUP(F51,'Concordance Classmt &amp; Points'!$A$2:$B$32,2,FALSE)),0)</f>
        <v/>
      </c>
      <c r="H51" s="15" t="str">
        <f t="shared" si="16"/>
        <v/>
      </c>
      <c r="I51" s="56"/>
      <c r="J51" s="13" t="str">
        <f t="shared" si="17"/>
        <v/>
      </c>
      <c r="K51" s="13" t="str">
        <f>IFERROR(IF(J51="","",VLOOKUP(J51,'Concordance Classmt &amp; Points'!$A$2:$B$32,2,FALSE)),0)</f>
        <v/>
      </c>
      <c r="L51" s="15" t="str">
        <f t="shared" si="18"/>
        <v/>
      </c>
      <c r="M51" s="52"/>
      <c r="N51" s="13" t="str">
        <f t="shared" si="19"/>
        <v/>
      </c>
      <c r="O51" s="13" t="str">
        <f>IFERROR(IF(N51="","",VLOOKUP(N51,'Concordance Classmt &amp; Points'!$A$2:$B$32,2,FALSE)),0)</f>
        <v/>
      </c>
      <c r="P51" s="15" t="str">
        <f t="shared" si="20"/>
        <v/>
      </c>
      <c r="Q51" s="55"/>
      <c r="R51" s="13" t="str">
        <f t="shared" si="21"/>
        <v/>
      </c>
      <c r="S51" s="13"/>
      <c r="T51" s="13" t="str">
        <f>IFERROR(IF(R51="","",VLOOKUP(R51,'Concordance Classmt &amp; Points'!$A$2:$B$32,2,FALSE)/S51),0)</f>
        <v/>
      </c>
      <c r="U51" s="15" t="str">
        <f t="shared" si="22"/>
        <v/>
      </c>
      <c r="V51" s="55"/>
      <c r="W51" s="13" t="str">
        <f t="shared" si="23"/>
        <v/>
      </c>
      <c r="X51" s="13" t="str">
        <f>IFERROR(IF(W51="","",VLOOKUP(W51,'Concordance Classmt &amp; Points'!$A$2:$B$32,2,FALSE)),0)</f>
        <v/>
      </c>
      <c r="Y51" s="15" t="str">
        <f t="shared" si="24"/>
        <v/>
      </c>
      <c r="Z51" s="16" t="str">
        <f t="shared" si="25"/>
        <v>-</v>
      </c>
      <c r="AA51" s="16" t="str">
        <f t="shared" si="26"/>
        <v>-</v>
      </c>
      <c r="AB51" s="17" t="str">
        <f t="shared" si="27"/>
        <v/>
      </c>
    </row>
    <row r="52" spans="1:28" x14ac:dyDescent="0.35">
      <c r="A52" s="4" t="str">
        <f t="shared" si="14"/>
        <v/>
      </c>
      <c r="B52" s="38" t="s">
        <v>48</v>
      </c>
      <c r="C52" s="38" t="s">
        <v>49</v>
      </c>
      <c r="D52" s="39">
        <v>22</v>
      </c>
      <c r="E52" s="52"/>
      <c r="F52" s="13" t="str">
        <f t="shared" si="15"/>
        <v/>
      </c>
      <c r="G52" s="13" t="str">
        <f>IFERROR(IF(F52="","",VLOOKUP(F52,'Concordance Classmt &amp; Points'!$A$2:$B$32,2,FALSE)),0)</f>
        <v/>
      </c>
      <c r="H52" s="15" t="str">
        <f t="shared" si="16"/>
        <v/>
      </c>
      <c r="I52" s="56"/>
      <c r="J52" s="13" t="str">
        <f t="shared" si="17"/>
        <v/>
      </c>
      <c r="K52" s="13" t="str">
        <f>IFERROR(IF(J52="","",VLOOKUP(J52,'Concordance Classmt &amp; Points'!$A$2:$B$32,2,FALSE)),0)</f>
        <v/>
      </c>
      <c r="L52" s="15" t="str">
        <f t="shared" si="18"/>
        <v/>
      </c>
      <c r="M52" s="52"/>
      <c r="N52" s="13" t="str">
        <f t="shared" si="19"/>
        <v/>
      </c>
      <c r="O52" s="13" t="str">
        <f>IFERROR(IF(N52="","",VLOOKUP(N52,'Concordance Classmt &amp; Points'!$A$2:$B$32,2,FALSE)),0)</f>
        <v/>
      </c>
      <c r="P52" s="15" t="str">
        <f t="shared" si="20"/>
        <v/>
      </c>
      <c r="Q52" s="55"/>
      <c r="R52" s="13" t="str">
        <f t="shared" si="21"/>
        <v/>
      </c>
      <c r="S52" s="13"/>
      <c r="T52" s="13" t="str">
        <f>IFERROR(IF(R52="","",VLOOKUP(R52,'Concordance Classmt &amp; Points'!$A$2:$B$32,2,FALSE)/S52),0)</f>
        <v/>
      </c>
      <c r="U52" s="15" t="str">
        <f t="shared" si="22"/>
        <v/>
      </c>
      <c r="V52" s="55"/>
      <c r="W52" s="13" t="str">
        <f t="shared" si="23"/>
        <v/>
      </c>
      <c r="X52" s="13" t="str">
        <f>IFERROR(IF(W52="","",VLOOKUP(W52,'Concordance Classmt &amp; Points'!$A$2:$B$32,2,FALSE)),0)</f>
        <v/>
      </c>
      <c r="Y52" s="15" t="str">
        <f t="shared" si="24"/>
        <v/>
      </c>
      <c r="Z52" s="16" t="str">
        <f t="shared" si="25"/>
        <v>-</v>
      </c>
      <c r="AA52" s="16" t="str">
        <f t="shared" si="26"/>
        <v>-</v>
      </c>
      <c r="AB52" s="17" t="str">
        <f t="shared" si="27"/>
        <v/>
      </c>
    </row>
    <row r="53" spans="1:28" x14ac:dyDescent="0.35">
      <c r="A53" s="4" t="str">
        <f t="shared" si="14"/>
        <v/>
      </c>
      <c r="B53" s="38" t="s">
        <v>50</v>
      </c>
      <c r="C53" s="38" t="s">
        <v>51</v>
      </c>
      <c r="D53" s="39">
        <v>37</v>
      </c>
      <c r="E53" s="52"/>
      <c r="F53" s="13" t="str">
        <f t="shared" si="15"/>
        <v/>
      </c>
      <c r="G53" s="13" t="str">
        <f>IFERROR(IF(F53="","",VLOOKUP(F53,'Concordance Classmt &amp; Points'!$A$2:$B$32,2,FALSE)),0)</f>
        <v/>
      </c>
      <c r="H53" s="15" t="str">
        <f t="shared" si="16"/>
        <v/>
      </c>
      <c r="I53" s="56"/>
      <c r="J53" s="13" t="str">
        <f t="shared" si="17"/>
        <v/>
      </c>
      <c r="K53" s="13" t="str">
        <f>IFERROR(IF(J53="","",VLOOKUP(J53,'Concordance Classmt &amp; Points'!$A$2:$B$32,2,FALSE)),0)</f>
        <v/>
      </c>
      <c r="L53" s="15" t="str">
        <f t="shared" si="18"/>
        <v/>
      </c>
      <c r="M53" s="52"/>
      <c r="N53" s="13" t="str">
        <f t="shared" si="19"/>
        <v/>
      </c>
      <c r="O53" s="13" t="str">
        <f>IFERROR(IF(N53="","",VLOOKUP(N53,'Concordance Classmt &amp; Points'!$A$2:$B$32,2,FALSE)),0)</f>
        <v/>
      </c>
      <c r="P53" s="15" t="str">
        <f t="shared" si="20"/>
        <v/>
      </c>
      <c r="Q53" s="55"/>
      <c r="R53" s="13" t="str">
        <f t="shared" si="21"/>
        <v/>
      </c>
      <c r="S53" s="13"/>
      <c r="T53" s="13" t="str">
        <f>IFERROR(IF(R53="","",VLOOKUP(R53,'Concordance Classmt &amp; Points'!$A$2:$B$32,2,FALSE)/S53),0)</f>
        <v/>
      </c>
      <c r="U53" s="15" t="str">
        <f t="shared" si="22"/>
        <v/>
      </c>
      <c r="V53" s="55"/>
      <c r="W53" s="13" t="str">
        <f t="shared" si="23"/>
        <v/>
      </c>
      <c r="X53" s="13" t="str">
        <f>IFERROR(IF(W53="","",VLOOKUP(W53,'Concordance Classmt &amp; Points'!$A$2:$B$32,2,FALSE)),0)</f>
        <v/>
      </c>
      <c r="Y53" s="15" t="str">
        <f t="shared" si="24"/>
        <v/>
      </c>
      <c r="Z53" s="16" t="str">
        <f t="shared" si="25"/>
        <v>-</v>
      </c>
      <c r="AA53" s="16" t="str">
        <f t="shared" si="26"/>
        <v>-</v>
      </c>
      <c r="AB53" s="17" t="str">
        <f t="shared" si="27"/>
        <v/>
      </c>
    </row>
    <row r="54" spans="1:28" x14ac:dyDescent="0.35">
      <c r="A54" s="4" t="str">
        <f t="shared" si="14"/>
        <v/>
      </c>
      <c r="B54" s="38" t="s">
        <v>52</v>
      </c>
      <c r="C54" s="38" t="s">
        <v>53</v>
      </c>
      <c r="D54" s="39">
        <v>26</v>
      </c>
      <c r="E54" s="52"/>
      <c r="F54" s="13" t="str">
        <f t="shared" si="15"/>
        <v/>
      </c>
      <c r="G54" s="13" t="str">
        <f>IFERROR(IF(F54="","",VLOOKUP(F54,'Concordance Classmt &amp; Points'!$A$2:$B$32,2,FALSE)),0)</f>
        <v/>
      </c>
      <c r="H54" s="15" t="str">
        <f t="shared" si="16"/>
        <v/>
      </c>
      <c r="I54" s="56"/>
      <c r="J54" s="13" t="str">
        <f t="shared" si="17"/>
        <v/>
      </c>
      <c r="K54" s="13" t="str">
        <f>IFERROR(IF(J54="","",VLOOKUP(J54,'Concordance Classmt &amp; Points'!$A$2:$B$32,2,FALSE)),0)</f>
        <v/>
      </c>
      <c r="L54" s="15" t="str">
        <f t="shared" si="18"/>
        <v/>
      </c>
      <c r="M54" s="52"/>
      <c r="N54" s="13" t="str">
        <f t="shared" si="19"/>
        <v/>
      </c>
      <c r="O54" s="13" t="str">
        <f>IFERROR(IF(N54="","",VLOOKUP(N54,'Concordance Classmt &amp; Points'!$A$2:$B$32,2,FALSE)),0)</f>
        <v/>
      </c>
      <c r="P54" s="15" t="str">
        <f t="shared" si="20"/>
        <v/>
      </c>
      <c r="Q54" s="55"/>
      <c r="R54" s="13" t="str">
        <f t="shared" si="21"/>
        <v/>
      </c>
      <c r="S54" s="13"/>
      <c r="T54" s="13" t="str">
        <f>IFERROR(IF(R54="","",VLOOKUP(R54,'Concordance Classmt &amp; Points'!$A$2:$B$32,2,FALSE)/S54),0)</f>
        <v/>
      </c>
      <c r="U54" s="15" t="str">
        <f t="shared" si="22"/>
        <v/>
      </c>
      <c r="V54" s="55"/>
      <c r="W54" s="13" t="str">
        <f t="shared" si="23"/>
        <v/>
      </c>
      <c r="X54" s="13" t="str">
        <f>IFERROR(IF(W54="","",VLOOKUP(W54,'Concordance Classmt &amp; Points'!$A$2:$B$32,2,FALSE)),0)</f>
        <v/>
      </c>
      <c r="Y54" s="15" t="str">
        <f t="shared" si="24"/>
        <v/>
      </c>
      <c r="Z54" s="16" t="str">
        <f t="shared" si="25"/>
        <v>-</v>
      </c>
      <c r="AA54" s="16" t="str">
        <f t="shared" si="26"/>
        <v>-</v>
      </c>
      <c r="AB54" s="17" t="str">
        <f t="shared" si="27"/>
        <v/>
      </c>
    </row>
    <row r="55" spans="1:28" x14ac:dyDescent="0.35">
      <c r="A55" s="4" t="str">
        <f t="shared" si="14"/>
        <v/>
      </c>
      <c r="B55" s="46" t="s">
        <v>151</v>
      </c>
      <c r="C55" s="47" t="s">
        <v>152</v>
      </c>
      <c r="D55" s="48">
        <v>30</v>
      </c>
      <c r="E55" s="52"/>
      <c r="F55" s="13" t="str">
        <f t="shared" si="15"/>
        <v/>
      </c>
      <c r="G55" s="13" t="str">
        <f>IFERROR(IF(F55="","",VLOOKUP(F55,'Concordance Classmt &amp; Points'!$A$2:$B$32,2,FALSE)),0)</f>
        <v/>
      </c>
      <c r="H55" s="15" t="str">
        <f t="shared" si="16"/>
        <v/>
      </c>
      <c r="I55" s="56"/>
      <c r="J55" s="13" t="str">
        <f t="shared" si="17"/>
        <v/>
      </c>
      <c r="K55" s="13" t="str">
        <f>IFERROR(IF(J55="","",VLOOKUP(J55,'Concordance Classmt &amp; Points'!$A$2:$B$32,2,FALSE)),0)</f>
        <v/>
      </c>
      <c r="L55" s="15" t="str">
        <f t="shared" si="18"/>
        <v/>
      </c>
      <c r="M55" s="52"/>
      <c r="N55" s="13" t="str">
        <f t="shared" si="19"/>
        <v/>
      </c>
      <c r="O55" s="13" t="str">
        <f>IFERROR(IF(N55="","",VLOOKUP(N55,'Concordance Classmt &amp; Points'!$A$2:$B$32,2,FALSE)),0)</f>
        <v/>
      </c>
      <c r="P55" s="15" t="str">
        <f t="shared" si="20"/>
        <v/>
      </c>
      <c r="Q55" s="55"/>
      <c r="R55" s="13" t="str">
        <f t="shared" si="21"/>
        <v/>
      </c>
      <c r="S55" s="13"/>
      <c r="T55" s="13" t="str">
        <f>IFERROR(IF(R55="","",VLOOKUP(R55,'Concordance Classmt &amp; Points'!$A$2:$B$32,2,FALSE)/S55),0)</f>
        <v/>
      </c>
      <c r="U55" s="15" t="str">
        <f t="shared" si="22"/>
        <v/>
      </c>
      <c r="V55" s="55"/>
      <c r="W55" s="13" t="str">
        <f t="shared" si="23"/>
        <v/>
      </c>
      <c r="X55" s="13" t="str">
        <f>IFERROR(IF(W55="","",VLOOKUP(W55,'Concordance Classmt &amp; Points'!$A$2:$B$32,2,FALSE)),0)</f>
        <v/>
      </c>
      <c r="Y55" s="15" t="str">
        <f t="shared" si="24"/>
        <v/>
      </c>
      <c r="Z55" s="16" t="str">
        <f t="shared" si="25"/>
        <v>-</v>
      </c>
      <c r="AA55" s="16" t="str">
        <f t="shared" si="26"/>
        <v>-</v>
      </c>
      <c r="AB55" s="17" t="str">
        <f t="shared" si="27"/>
        <v/>
      </c>
    </row>
    <row r="56" spans="1:28" x14ac:dyDescent="0.35">
      <c r="A56" s="4" t="str">
        <f t="shared" si="14"/>
        <v/>
      </c>
      <c r="B56" s="38" t="s">
        <v>54</v>
      </c>
      <c r="C56" s="38" t="s">
        <v>55</v>
      </c>
      <c r="D56" s="39">
        <v>69</v>
      </c>
      <c r="E56" s="52"/>
      <c r="F56" s="13" t="str">
        <f t="shared" si="15"/>
        <v/>
      </c>
      <c r="G56" s="13" t="str">
        <f>IFERROR(IF(F56="","",VLOOKUP(F56,'Concordance Classmt &amp; Points'!$A$2:$B$32,2,FALSE)),0)</f>
        <v/>
      </c>
      <c r="H56" s="15" t="str">
        <f t="shared" si="16"/>
        <v/>
      </c>
      <c r="I56" s="56"/>
      <c r="J56" s="13" t="str">
        <f t="shared" si="17"/>
        <v/>
      </c>
      <c r="K56" s="13" t="str">
        <f>IFERROR(IF(J56="","",VLOOKUP(J56,'Concordance Classmt &amp; Points'!$A$2:$B$32,2,FALSE)),0)</f>
        <v/>
      </c>
      <c r="L56" s="15" t="str">
        <f t="shared" si="18"/>
        <v/>
      </c>
      <c r="M56" s="52"/>
      <c r="N56" s="13" t="str">
        <f t="shared" si="19"/>
        <v/>
      </c>
      <c r="O56" s="13" t="str">
        <f>IFERROR(IF(N56="","",VLOOKUP(N56,'Concordance Classmt &amp; Points'!$A$2:$B$32,2,FALSE)),0)</f>
        <v/>
      </c>
      <c r="P56" s="15" t="str">
        <f t="shared" si="20"/>
        <v/>
      </c>
      <c r="Q56" s="55"/>
      <c r="R56" s="13" t="str">
        <f t="shared" si="21"/>
        <v/>
      </c>
      <c r="S56" s="13"/>
      <c r="T56" s="13" t="str">
        <f>IFERROR(IF(R56="","",VLOOKUP(R56,'Concordance Classmt &amp; Points'!$A$2:$B$32,2,FALSE)/S56),0)</f>
        <v/>
      </c>
      <c r="U56" s="15" t="str">
        <f t="shared" si="22"/>
        <v/>
      </c>
      <c r="V56" s="55"/>
      <c r="W56" s="13" t="str">
        <f t="shared" si="23"/>
        <v/>
      </c>
      <c r="X56" s="13" t="str">
        <f>IFERROR(IF(W56="","",VLOOKUP(W56,'Concordance Classmt &amp; Points'!$A$2:$B$32,2,FALSE)),0)</f>
        <v/>
      </c>
      <c r="Y56" s="15" t="str">
        <f t="shared" si="24"/>
        <v/>
      </c>
      <c r="Z56" s="16" t="str">
        <f t="shared" si="25"/>
        <v>-</v>
      </c>
      <c r="AA56" s="16" t="str">
        <f t="shared" si="26"/>
        <v>-</v>
      </c>
      <c r="AB56" s="17" t="str">
        <f t="shared" si="27"/>
        <v/>
      </c>
    </row>
    <row r="57" spans="1:28" x14ac:dyDescent="0.35">
      <c r="A57" s="4" t="str">
        <f t="shared" si="14"/>
        <v/>
      </c>
      <c r="B57" s="38" t="s">
        <v>56</v>
      </c>
      <c r="C57" s="38" t="s">
        <v>57</v>
      </c>
      <c r="D57" s="39">
        <v>31</v>
      </c>
      <c r="E57" s="52"/>
      <c r="F57" s="13" t="str">
        <f t="shared" si="15"/>
        <v/>
      </c>
      <c r="G57" s="13" t="str">
        <f>IFERROR(IF(F57="","",VLOOKUP(F57,'Concordance Classmt &amp; Points'!$A$2:$B$32,2,FALSE)),0)</f>
        <v/>
      </c>
      <c r="H57" s="15" t="str">
        <f t="shared" si="16"/>
        <v/>
      </c>
      <c r="I57" s="56"/>
      <c r="J57" s="13" t="str">
        <f t="shared" si="17"/>
        <v/>
      </c>
      <c r="K57" s="13" t="str">
        <f>IFERROR(IF(J57="","",VLOOKUP(J57,'Concordance Classmt &amp; Points'!$A$2:$B$32,2,FALSE)),0)</f>
        <v/>
      </c>
      <c r="L57" s="15" t="str">
        <f t="shared" si="18"/>
        <v/>
      </c>
      <c r="M57" s="52"/>
      <c r="N57" s="13" t="str">
        <f t="shared" si="19"/>
        <v/>
      </c>
      <c r="O57" s="13" t="str">
        <f>IFERROR(IF(N57="","",VLOOKUP(N57,'Concordance Classmt &amp; Points'!$A$2:$B$32,2,FALSE)),0)</f>
        <v/>
      </c>
      <c r="P57" s="15" t="str">
        <f t="shared" si="20"/>
        <v/>
      </c>
      <c r="Q57" s="55"/>
      <c r="R57" s="13" t="str">
        <f t="shared" si="21"/>
        <v/>
      </c>
      <c r="S57" s="13"/>
      <c r="T57" s="13" t="str">
        <f>IFERROR(IF(R57="","",VLOOKUP(R57,'Concordance Classmt &amp; Points'!$A$2:$B$32,2,FALSE)/S57),0)</f>
        <v/>
      </c>
      <c r="U57" s="15" t="str">
        <f t="shared" si="22"/>
        <v/>
      </c>
      <c r="V57" s="55"/>
      <c r="W57" s="13" t="str">
        <f t="shared" si="23"/>
        <v/>
      </c>
      <c r="X57" s="13" t="str">
        <f>IFERROR(IF(W57="","",VLOOKUP(W57,'Concordance Classmt &amp; Points'!$A$2:$B$32,2,FALSE)),0)</f>
        <v/>
      </c>
      <c r="Y57" s="15" t="str">
        <f t="shared" si="24"/>
        <v/>
      </c>
      <c r="Z57" s="16" t="str">
        <f t="shared" si="25"/>
        <v>-</v>
      </c>
      <c r="AA57" s="16" t="str">
        <f t="shared" si="26"/>
        <v>-</v>
      </c>
      <c r="AB57" s="17" t="str">
        <f t="shared" si="27"/>
        <v/>
      </c>
    </row>
    <row r="58" spans="1:28" x14ac:dyDescent="0.35">
      <c r="A58" s="4" t="str">
        <f t="shared" si="14"/>
        <v/>
      </c>
      <c r="B58" s="38" t="s">
        <v>58</v>
      </c>
      <c r="C58" s="38" t="s">
        <v>59</v>
      </c>
      <c r="D58" s="39">
        <v>21</v>
      </c>
      <c r="E58" s="52"/>
      <c r="F58" s="13" t="str">
        <f t="shared" si="15"/>
        <v/>
      </c>
      <c r="G58" s="13" t="str">
        <f>IFERROR(IF(F58="","",VLOOKUP(F58,'Concordance Classmt &amp; Points'!$A$2:$B$32,2,FALSE)),0)</f>
        <v/>
      </c>
      <c r="H58" s="15" t="str">
        <f t="shared" si="16"/>
        <v/>
      </c>
      <c r="I58" s="56"/>
      <c r="J58" s="13" t="str">
        <f t="shared" si="17"/>
        <v/>
      </c>
      <c r="K58" s="13" t="str">
        <f>IFERROR(IF(J58="","",VLOOKUP(J58,'Concordance Classmt &amp; Points'!$A$2:$B$32,2,FALSE)),0)</f>
        <v/>
      </c>
      <c r="L58" s="15" t="str">
        <f t="shared" si="18"/>
        <v/>
      </c>
      <c r="M58" s="52"/>
      <c r="N58" s="13" t="str">
        <f t="shared" si="19"/>
        <v/>
      </c>
      <c r="O58" s="13" t="str">
        <f>IFERROR(IF(N58="","",VLOOKUP(N58,'Concordance Classmt &amp; Points'!$A$2:$B$32,2,FALSE)),0)</f>
        <v/>
      </c>
      <c r="P58" s="15" t="str">
        <f t="shared" si="20"/>
        <v/>
      </c>
      <c r="Q58" s="55"/>
      <c r="R58" s="13" t="str">
        <f t="shared" si="21"/>
        <v/>
      </c>
      <c r="S58" s="13"/>
      <c r="T58" s="13" t="str">
        <f>IFERROR(IF(R58="","",VLOOKUP(R58,'Concordance Classmt &amp; Points'!$A$2:$B$32,2,FALSE)/S58),0)</f>
        <v/>
      </c>
      <c r="U58" s="15" t="str">
        <f t="shared" si="22"/>
        <v/>
      </c>
      <c r="V58" s="55"/>
      <c r="W58" s="13" t="str">
        <f t="shared" si="23"/>
        <v/>
      </c>
      <c r="X58" s="13" t="str">
        <f>IFERROR(IF(W58="","",VLOOKUP(W58,'Concordance Classmt &amp; Points'!$A$2:$B$32,2,FALSE)),0)</f>
        <v/>
      </c>
      <c r="Y58" s="15" t="str">
        <f t="shared" si="24"/>
        <v/>
      </c>
      <c r="Z58" s="16" t="str">
        <f t="shared" si="25"/>
        <v>-</v>
      </c>
      <c r="AA58" s="16" t="str">
        <f t="shared" si="26"/>
        <v>-</v>
      </c>
      <c r="AB58" s="17" t="str">
        <f t="shared" si="27"/>
        <v/>
      </c>
    </row>
    <row r="59" spans="1:28" x14ac:dyDescent="0.35">
      <c r="A59" s="4" t="str">
        <f t="shared" si="14"/>
        <v/>
      </c>
      <c r="B59" s="38" t="s">
        <v>155</v>
      </c>
      <c r="C59" s="38" t="s">
        <v>156</v>
      </c>
      <c r="D59" s="39">
        <v>24</v>
      </c>
      <c r="E59" s="52"/>
      <c r="F59" s="13" t="str">
        <f t="shared" si="15"/>
        <v/>
      </c>
      <c r="G59" s="13" t="str">
        <f>IFERROR(IF(F59="","",VLOOKUP(F59,'Concordance Classmt &amp; Points'!$A$2:$B$32,2,FALSE)),0)</f>
        <v/>
      </c>
      <c r="H59" s="15" t="str">
        <f t="shared" si="16"/>
        <v/>
      </c>
      <c r="I59" s="56"/>
      <c r="J59" s="13" t="str">
        <f t="shared" si="17"/>
        <v/>
      </c>
      <c r="K59" s="13" t="str">
        <f>IFERROR(IF(J59="","",VLOOKUP(J59,'Concordance Classmt &amp; Points'!$A$2:$B$32,2,FALSE)),0)</f>
        <v/>
      </c>
      <c r="L59" s="15" t="str">
        <f t="shared" si="18"/>
        <v/>
      </c>
      <c r="M59" s="52"/>
      <c r="N59" s="13" t="str">
        <f t="shared" si="19"/>
        <v/>
      </c>
      <c r="O59" s="13" t="str">
        <f>IFERROR(IF(N59="","",VLOOKUP(N59,'Concordance Classmt &amp; Points'!$A$2:$B$32,2,FALSE)),0)</f>
        <v/>
      </c>
      <c r="P59" s="15" t="str">
        <f t="shared" si="20"/>
        <v/>
      </c>
      <c r="Q59" s="55"/>
      <c r="R59" s="13" t="str">
        <f t="shared" si="21"/>
        <v/>
      </c>
      <c r="S59" s="13"/>
      <c r="T59" s="13" t="str">
        <f>IFERROR(IF(R59="","",VLOOKUP(R59,'Concordance Classmt &amp; Points'!$A$2:$B$32,2,FALSE)/S59),0)</f>
        <v/>
      </c>
      <c r="U59" s="15" t="str">
        <f t="shared" si="22"/>
        <v/>
      </c>
      <c r="V59" s="55"/>
      <c r="W59" s="13" t="str">
        <f t="shared" si="23"/>
        <v/>
      </c>
      <c r="X59" s="13" t="str">
        <f>IFERROR(IF(W59="","",VLOOKUP(W59,'Concordance Classmt &amp; Points'!$A$2:$B$32,2,FALSE)),0)</f>
        <v/>
      </c>
      <c r="Y59" s="15" t="str">
        <f t="shared" si="24"/>
        <v/>
      </c>
      <c r="Z59" s="16" t="str">
        <f t="shared" si="25"/>
        <v>-</v>
      </c>
      <c r="AA59" s="16" t="str">
        <f t="shared" si="26"/>
        <v>-</v>
      </c>
      <c r="AB59" s="17" t="str">
        <f t="shared" si="27"/>
        <v/>
      </c>
    </row>
    <row r="60" spans="1:28" x14ac:dyDescent="0.35">
      <c r="A60" s="4" t="str">
        <f t="shared" si="14"/>
        <v/>
      </c>
      <c r="B60" s="38" t="s">
        <v>62</v>
      </c>
      <c r="C60" s="38" t="s">
        <v>63</v>
      </c>
      <c r="D60" s="39">
        <v>45</v>
      </c>
      <c r="E60" s="52"/>
      <c r="F60" s="13" t="str">
        <f t="shared" si="15"/>
        <v/>
      </c>
      <c r="G60" s="13" t="str">
        <f>IFERROR(IF(F60="","",VLOOKUP(F60,'Concordance Classmt &amp; Points'!$A$2:$B$32,2,FALSE)),0)</f>
        <v/>
      </c>
      <c r="H60" s="15" t="str">
        <f t="shared" si="16"/>
        <v/>
      </c>
      <c r="I60" s="56"/>
      <c r="J60" s="13" t="str">
        <f t="shared" si="17"/>
        <v/>
      </c>
      <c r="K60" s="13" t="str">
        <f>IFERROR(IF(J60="","",VLOOKUP(J60,'Concordance Classmt &amp; Points'!$A$2:$B$32,2,FALSE)),0)</f>
        <v/>
      </c>
      <c r="L60" s="15" t="str">
        <f t="shared" si="18"/>
        <v/>
      </c>
      <c r="M60" s="52"/>
      <c r="N60" s="13" t="str">
        <f t="shared" si="19"/>
        <v/>
      </c>
      <c r="O60" s="13" t="str">
        <f>IFERROR(IF(N60="","",VLOOKUP(N60,'Concordance Classmt &amp; Points'!$A$2:$B$32,2,FALSE)),0)</f>
        <v/>
      </c>
      <c r="P60" s="15" t="str">
        <f t="shared" si="20"/>
        <v/>
      </c>
      <c r="Q60" s="55"/>
      <c r="R60" s="13" t="str">
        <f t="shared" si="21"/>
        <v/>
      </c>
      <c r="S60" s="13"/>
      <c r="T60" s="13" t="str">
        <f>IFERROR(IF(R60="","",VLOOKUP(R60,'Concordance Classmt &amp; Points'!$A$2:$B$32,2,FALSE)/S60),0)</f>
        <v/>
      </c>
      <c r="U60" s="15" t="str">
        <f t="shared" si="22"/>
        <v/>
      </c>
      <c r="V60" s="55"/>
      <c r="W60" s="13" t="str">
        <f t="shared" si="23"/>
        <v/>
      </c>
      <c r="X60" s="13" t="str">
        <f>IFERROR(IF(W60="","",VLOOKUP(W60,'Concordance Classmt &amp; Points'!$A$2:$B$32,2,FALSE)),0)</f>
        <v/>
      </c>
      <c r="Y60" s="15" t="str">
        <f t="shared" si="24"/>
        <v/>
      </c>
      <c r="Z60" s="16" t="str">
        <f t="shared" si="25"/>
        <v>-</v>
      </c>
      <c r="AA60" s="16" t="str">
        <f t="shared" si="26"/>
        <v>-</v>
      </c>
      <c r="AB60" s="17" t="str">
        <f t="shared" si="27"/>
        <v/>
      </c>
    </row>
    <row r="61" spans="1:28" x14ac:dyDescent="0.35">
      <c r="A61" s="4" t="str">
        <f t="shared" si="14"/>
        <v/>
      </c>
      <c r="B61" s="43" t="s">
        <v>157</v>
      </c>
      <c r="C61" s="38" t="s">
        <v>158</v>
      </c>
      <c r="D61" s="39">
        <v>24</v>
      </c>
      <c r="E61" s="52"/>
      <c r="F61" s="13" t="str">
        <f t="shared" si="15"/>
        <v/>
      </c>
      <c r="G61" s="13" t="str">
        <f>IFERROR(IF(F61="","",VLOOKUP(F61,'Concordance Classmt &amp; Points'!$A$2:$B$32,2,FALSE)),0)</f>
        <v/>
      </c>
      <c r="H61" s="15" t="str">
        <f t="shared" si="16"/>
        <v/>
      </c>
      <c r="I61" s="56"/>
      <c r="J61" s="13" t="str">
        <f t="shared" si="17"/>
        <v/>
      </c>
      <c r="K61" s="13" t="str">
        <f>IFERROR(IF(J61="","",VLOOKUP(J61,'Concordance Classmt &amp; Points'!$A$2:$B$32,2,FALSE)),0)</f>
        <v/>
      </c>
      <c r="L61" s="15" t="str">
        <f t="shared" si="18"/>
        <v/>
      </c>
      <c r="M61" s="52"/>
      <c r="N61" s="13" t="str">
        <f t="shared" si="19"/>
        <v/>
      </c>
      <c r="O61" s="13" t="str">
        <f>IFERROR(IF(N61="","",VLOOKUP(N61,'Concordance Classmt &amp; Points'!$A$2:$B$32,2,FALSE)),0)</f>
        <v/>
      </c>
      <c r="P61" s="15" t="str">
        <f t="shared" si="20"/>
        <v/>
      </c>
      <c r="Q61" s="55"/>
      <c r="R61" s="13" t="str">
        <f t="shared" si="21"/>
        <v/>
      </c>
      <c r="S61" s="13"/>
      <c r="T61" s="13" t="str">
        <f>IFERROR(IF(R61="","",VLOOKUP(R61,'Concordance Classmt &amp; Points'!$A$2:$B$32,2,FALSE)/S61),0)</f>
        <v/>
      </c>
      <c r="U61" s="15" t="str">
        <f t="shared" si="22"/>
        <v/>
      </c>
      <c r="V61" s="55"/>
      <c r="W61" s="13" t="str">
        <f t="shared" si="23"/>
        <v/>
      </c>
      <c r="X61" s="13" t="str">
        <f>IFERROR(IF(W61="","",VLOOKUP(W61,'Concordance Classmt &amp; Points'!$A$2:$B$32,2,FALSE)),0)</f>
        <v/>
      </c>
      <c r="Y61" s="15" t="str">
        <f t="shared" si="24"/>
        <v/>
      </c>
      <c r="Z61" s="16" t="str">
        <f t="shared" si="25"/>
        <v>-</v>
      </c>
      <c r="AA61" s="16" t="str">
        <f t="shared" si="26"/>
        <v>-</v>
      </c>
      <c r="AB61" s="17" t="str">
        <f t="shared" si="27"/>
        <v/>
      </c>
    </row>
    <row r="62" spans="1:28" x14ac:dyDescent="0.35">
      <c r="A62" s="4" t="str">
        <f t="shared" si="14"/>
        <v/>
      </c>
      <c r="B62" s="38" t="s">
        <v>64</v>
      </c>
      <c r="C62" s="38" t="s">
        <v>65</v>
      </c>
      <c r="D62" s="39">
        <v>29</v>
      </c>
      <c r="E62" s="52"/>
      <c r="F62" s="13" t="str">
        <f t="shared" si="15"/>
        <v/>
      </c>
      <c r="G62" s="13" t="str">
        <f>IFERROR(IF(F62="","",VLOOKUP(F62,'Concordance Classmt &amp; Points'!$A$2:$B$32,2,FALSE)),0)</f>
        <v/>
      </c>
      <c r="H62" s="15" t="str">
        <f t="shared" si="16"/>
        <v/>
      </c>
      <c r="I62" s="56"/>
      <c r="J62" s="13" t="str">
        <f t="shared" si="17"/>
        <v/>
      </c>
      <c r="K62" s="13" t="str">
        <f>IFERROR(IF(J62="","",VLOOKUP(J62,'Concordance Classmt &amp; Points'!$A$2:$B$32,2,FALSE)),0)</f>
        <v/>
      </c>
      <c r="L62" s="15" t="str">
        <f t="shared" si="18"/>
        <v/>
      </c>
      <c r="M62" s="52"/>
      <c r="N62" s="13" t="str">
        <f t="shared" si="19"/>
        <v/>
      </c>
      <c r="O62" s="13" t="str">
        <f>IFERROR(IF(N62="","",VLOOKUP(N62,'Concordance Classmt &amp; Points'!$A$2:$B$32,2,FALSE)),0)</f>
        <v/>
      </c>
      <c r="P62" s="15" t="str">
        <f t="shared" si="20"/>
        <v/>
      </c>
      <c r="Q62" s="55"/>
      <c r="R62" s="13" t="str">
        <f t="shared" si="21"/>
        <v/>
      </c>
      <c r="S62" s="13"/>
      <c r="T62" s="13" t="str">
        <f>IFERROR(IF(R62="","",VLOOKUP(R62,'Concordance Classmt &amp; Points'!$A$2:$B$32,2,FALSE)/S62),0)</f>
        <v/>
      </c>
      <c r="U62" s="15" t="str">
        <f t="shared" si="22"/>
        <v/>
      </c>
      <c r="V62" s="55"/>
      <c r="W62" s="13" t="str">
        <f t="shared" si="23"/>
        <v/>
      </c>
      <c r="X62" s="13" t="str">
        <f>IFERROR(IF(W62="","",VLOOKUP(W62,'Concordance Classmt &amp; Points'!$A$2:$B$32,2,FALSE)),0)</f>
        <v/>
      </c>
      <c r="Y62" s="15" t="str">
        <f t="shared" si="24"/>
        <v/>
      </c>
      <c r="Z62" s="16" t="str">
        <f t="shared" si="25"/>
        <v>-</v>
      </c>
      <c r="AA62" s="16" t="str">
        <f t="shared" si="26"/>
        <v>-</v>
      </c>
      <c r="AB62" s="17" t="str">
        <f t="shared" si="27"/>
        <v/>
      </c>
    </row>
    <row r="63" spans="1:28" x14ac:dyDescent="0.35">
      <c r="A63" s="4" t="str">
        <f t="shared" si="14"/>
        <v/>
      </c>
      <c r="B63" s="38" t="s">
        <v>68</v>
      </c>
      <c r="C63" s="38" t="s">
        <v>70</v>
      </c>
      <c r="D63" s="39">
        <v>32</v>
      </c>
      <c r="E63" s="52"/>
      <c r="F63" s="13" t="str">
        <f t="shared" si="15"/>
        <v/>
      </c>
      <c r="G63" s="13" t="str">
        <f>IFERROR(IF(F63="","",VLOOKUP(F63,'Concordance Classmt &amp; Points'!$A$2:$B$32,2,FALSE)),0)</f>
        <v/>
      </c>
      <c r="H63" s="15" t="str">
        <f t="shared" si="16"/>
        <v/>
      </c>
      <c r="I63" s="56"/>
      <c r="J63" s="13" t="str">
        <f t="shared" si="17"/>
        <v/>
      </c>
      <c r="K63" s="13" t="str">
        <f>IFERROR(IF(J63="","",VLOOKUP(J63,'Concordance Classmt &amp; Points'!$A$2:$B$32,2,FALSE)),0)</f>
        <v/>
      </c>
      <c r="L63" s="15" t="str">
        <f t="shared" si="18"/>
        <v/>
      </c>
      <c r="M63" s="52"/>
      <c r="N63" s="13" t="str">
        <f t="shared" si="19"/>
        <v/>
      </c>
      <c r="O63" s="13" t="str">
        <f>IFERROR(IF(N63="","",VLOOKUP(N63,'Concordance Classmt &amp; Points'!$A$2:$B$32,2,FALSE)),0)</f>
        <v/>
      </c>
      <c r="P63" s="15" t="str">
        <f t="shared" si="20"/>
        <v/>
      </c>
      <c r="Q63" s="55"/>
      <c r="R63" s="13" t="str">
        <f t="shared" si="21"/>
        <v/>
      </c>
      <c r="S63" s="13"/>
      <c r="T63" s="13" t="str">
        <f>IFERROR(IF(R63="","",VLOOKUP(R63,'Concordance Classmt &amp; Points'!$A$2:$B$32,2,FALSE)/S63),0)</f>
        <v/>
      </c>
      <c r="U63" s="15" t="str">
        <f t="shared" si="22"/>
        <v/>
      </c>
      <c r="V63" s="55"/>
      <c r="W63" s="13" t="str">
        <f t="shared" si="23"/>
        <v/>
      </c>
      <c r="X63" s="13" t="str">
        <f>IFERROR(IF(W63="","",VLOOKUP(W63,'Concordance Classmt &amp; Points'!$A$2:$B$32,2,FALSE)),0)</f>
        <v/>
      </c>
      <c r="Y63" s="15" t="str">
        <f t="shared" si="24"/>
        <v/>
      </c>
      <c r="Z63" s="16" t="str">
        <f t="shared" si="25"/>
        <v>-</v>
      </c>
      <c r="AA63" s="16" t="str">
        <f t="shared" si="26"/>
        <v>-</v>
      </c>
      <c r="AB63" s="17" t="str">
        <f t="shared" si="27"/>
        <v/>
      </c>
    </row>
    <row r="64" spans="1:28" x14ac:dyDescent="0.35">
      <c r="A64" s="4" t="str">
        <f t="shared" si="14"/>
        <v/>
      </c>
      <c r="B64" s="38" t="s">
        <v>71</v>
      </c>
      <c r="C64" s="38" t="s">
        <v>72</v>
      </c>
      <c r="D64" s="42">
        <v>43</v>
      </c>
      <c r="E64" s="52"/>
      <c r="F64" s="13" t="str">
        <f t="shared" si="15"/>
        <v/>
      </c>
      <c r="G64" s="13" t="str">
        <f>IFERROR(IF(F64="","",VLOOKUP(F64,'Concordance Classmt &amp; Points'!$A$2:$B$32,2,FALSE)),0)</f>
        <v/>
      </c>
      <c r="H64" s="15" t="str">
        <f t="shared" si="16"/>
        <v/>
      </c>
      <c r="I64" s="56"/>
      <c r="J64" s="13" t="str">
        <f t="shared" si="17"/>
        <v/>
      </c>
      <c r="K64" s="13" t="str">
        <f>IFERROR(IF(J64="","",VLOOKUP(J64,'Concordance Classmt &amp; Points'!$A$2:$B$32,2,FALSE)),0)</f>
        <v/>
      </c>
      <c r="L64" s="15" t="str">
        <f t="shared" si="18"/>
        <v/>
      </c>
      <c r="M64" s="52"/>
      <c r="N64" s="13" t="str">
        <f t="shared" si="19"/>
        <v/>
      </c>
      <c r="O64" s="13" t="str">
        <f>IFERROR(IF(N64="","",VLOOKUP(N64,'Concordance Classmt &amp; Points'!$A$2:$B$32,2,FALSE)),0)</f>
        <v/>
      </c>
      <c r="P64" s="15" t="str">
        <f t="shared" si="20"/>
        <v/>
      </c>
      <c r="Q64" s="55"/>
      <c r="R64" s="13" t="str">
        <f t="shared" si="21"/>
        <v/>
      </c>
      <c r="S64" s="13"/>
      <c r="T64" s="13" t="str">
        <f>IFERROR(IF(R64="","",VLOOKUP(R64,'Concordance Classmt &amp; Points'!$A$2:$B$32,2,FALSE)/S64),0)</f>
        <v/>
      </c>
      <c r="U64" s="15" t="str">
        <f t="shared" si="22"/>
        <v/>
      </c>
      <c r="V64" s="55"/>
      <c r="W64" s="13" t="str">
        <f t="shared" si="23"/>
        <v/>
      </c>
      <c r="X64" s="13" t="str">
        <f>IFERROR(IF(W64="","",VLOOKUP(W64,'Concordance Classmt &amp; Points'!$A$2:$B$32,2,FALSE)),0)</f>
        <v/>
      </c>
      <c r="Y64" s="15" t="str">
        <f t="shared" si="24"/>
        <v/>
      </c>
      <c r="Z64" s="16" t="str">
        <f t="shared" si="25"/>
        <v>-</v>
      </c>
      <c r="AA64" s="16" t="str">
        <f t="shared" si="26"/>
        <v>-</v>
      </c>
      <c r="AB64" s="17" t="str">
        <f t="shared" si="27"/>
        <v/>
      </c>
    </row>
    <row r="65" spans="1:28" x14ac:dyDescent="0.35">
      <c r="A65" s="4" t="str">
        <f t="shared" si="14"/>
        <v/>
      </c>
      <c r="B65" s="43" t="s">
        <v>159</v>
      </c>
      <c r="C65" s="38" t="s">
        <v>160</v>
      </c>
      <c r="D65" s="39">
        <v>24</v>
      </c>
      <c r="E65" s="52"/>
      <c r="F65" s="13" t="str">
        <f t="shared" si="15"/>
        <v/>
      </c>
      <c r="G65" s="13" t="str">
        <f>IFERROR(IF(F65="","",VLOOKUP(F65,'Concordance Classmt &amp; Points'!$A$2:$B$32,2,FALSE)),0)</f>
        <v/>
      </c>
      <c r="H65" s="15" t="str">
        <f t="shared" si="16"/>
        <v/>
      </c>
      <c r="I65" s="56"/>
      <c r="J65" s="13" t="str">
        <f t="shared" si="17"/>
        <v/>
      </c>
      <c r="K65" s="13" t="str">
        <f>IFERROR(IF(J65="","",VLOOKUP(J65,'Concordance Classmt &amp; Points'!$A$2:$B$32,2,FALSE)),0)</f>
        <v/>
      </c>
      <c r="L65" s="15" t="str">
        <f t="shared" si="18"/>
        <v/>
      </c>
      <c r="M65" s="52"/>
      <c r="N65" s="13" t="str">
        <f t="shared" si="19"/>
        <v/>
      </c>
      <c r="O65" s="13" t="str">
        <f>IFERROR(IF(N65="","",VLOOKUP(N65,'Concordance Classmt &amp; Points'!$A$2:$B$32,2,FALSE)),0)</f>
        <v/>
      </c>
      <c r="P65" s="15" t="str">
        <f t="shared" si="20"/>
        <v/>
      </c>
      <c r="Q65" s="55"/>
      <c r="R65" s="13" t="str">
        <f t="shared" si="21"/>
        <v/>
      </c>
      <c r="S65" s="13"/>
      <c r="T65" s="13" t="str">
        <f>IFERROR(IF(R65="","",VLOOKUP(R65,'Concordance Classmt &amp; Points'!$A$2:$B$32,2,FALSE)/S65),0)</f>
        <v/>
      </c>
      <c r="U65" s="15" t="str">
        <f t="shared" si="22"/>
        <v/>
      </c>
      <c r="V65" s="55"/>
      <c r="W65" s="13" t="str">
        <f t="shared" si="23"/>
        <v/>
      </c>
      <c r="X65" s="13" t="str">
        <f>IFERROR(IF(W65="","",VLOOKUP(W65,'Concordance Classmt &amp; Points'!$A$2:$B$32,2,FALSE)),0)</f>
        <v/>
      </c>
      <c r="Y65" s="15" t="str">
        <f t="shared" si="24"/>
        <v/>
      </c>
      <c r="Z65" s="16" t="str">
        <f t="shared" si="25"/>
        <v>-</v>
      </c>
      <c r="AA65" s="16" t="str">
        <f t="shared" si="26"/>
        <v>-</v>
      </c>
      <c r="AB65" s="17" t="str">
        <f t="shared" si="27"/>
        <v/>
      </c>
    </row>
    <row r="66" spans="1:28" x14ac:dyDescent="0.35">
      <c r="A66" s="4" t="str">
        <f t="shared" si="14"/>
        <v/>
      </c>
      <c r="B66" s="38" t="s">
        <v>77</v>
      </c>
      <c r="C66" s="38" t="s">
        <v>78</v>
      </c>
      <c r="D66" s="39">
        <v>23</v>
      </c>
      <c r="E66" s="52"/>
      <c r="F66" s="13" t="str">
        <f t="shared" si="15"/>
        <v/>
      </c>
      <c r="G66" s="13" t="str">
        <f>IFERROR(IF(F66="","",VLOOKUP(F66,'Concordance Classmt &amp; Points'!$A$2:$B$32,2,FALSE)),0)</f>
        <v/>
      </c>
      <c r="H66" s="15" t="str">
        <f t="shared" si="16"/>
        <v/>
      </c>
      <c r="I66" s="56"/>
      <c r="J66" s="13" t="str">
        <f t="shared" si="17"/>
        <v/>
      </c>
      <c r="K66" s="13" t="str">
        <f>IFERROR(IF(J66="","",VLOOKUP(J66,'Concordance Classmt &amp; Points'!$A$2:$B$32,2,FALSE)),0)</f>
        <v/>
      </c>
      <c r="L66" s="15" t="str">
        <f t="shared" si="18"/>
        <v/>
      </c>
      <c r="M66" s="52"/>
      <c r="N66" s="13" t="str">
        <f t="shared" si="19"/>
        <v/>
      </c>
      <c r="O66" s="13" t="str">
        <f>IFERROR(IF(N66="","",VLOOKUP(N66,'Concordance Classmt &amp; Points'!$A$2:$B$32,2,FALSE)),0)</f>
        <v/>
      </c>
      <c r="P66" s="15" t="str">
        <f t="shared" si="20"/>
        <v/>
      </c>
      <c r="Q66" s="55"/>
      <c r="R66" s="13" t="str">
        <f t="shared" si="21"/>
        <v/>
      </c>
      <c r="S66" s="13"/>
      <c r="T66" s="13" t="str">
        <f>IFERROR(IF(R66="","",VLOOKUP(R66,'Concordance Classmt &amp; Points'!$A$2:$B$32,2,FALSE)/S66),0)</f>
        <v/>
      </c>
      <c r="U66" s="15" t="str">
        <f t="shared" si="22"/>
        <v/>
      </c>
      <c r="V66" s="55"/>
      <c r="W66" s="13" t="str">
        <f t="shared" si="23"/>
        <v/>
      </c>
      <c r="X66" s="13" t="str">
        <f>IFERROR(IF(W66="","",VLOOKUP(W66,'Concordance Classmt &amp; Points'!$A$2:$B$32,2,FALSE)),0)</f>
        <v/>
      </c>
      <c r="Y66" s="15" t="str">
        <f t="shared" si="24"/>
        <v/>
      </c>
      <c r="Z66" s="16" t="str">
        <f t="shared" si="25"/>
        <v>-</v>
      </c>
      <c r="AA66" s="16" t="str">
        <f t="shared" si="26"/>
        <v>-</v>
      </c>
      <c r="AB66" s="17" t="str">
        <f t="shared" si="27"/>
        <v/>
      </c>
    </row>
    <row r="67" spans="1:28" x14ac:dyDescent="0.35">
      <c r="A67" s="4" t="str">
        <f t="shared" ref="A67:A98" si="28">IF(AA67="-","",RANK(AA67,AA$3:AA$108))</f>
        <v/>
      </c>
      <c r="B67" s="38" t="s">
        <v>79</v>
      </c>
      <c r="C67" s="38" t="s">
        <v>80</v>
      </c>
      <c r="D67" s="39">
        <v>33</v>
      </c>
      <c r="E67" s="52"/>
      <c r="F67" s="13" t="str">
        <f t="shared" ref="F67:F98" si="29">IF(E67="","",RANK(E67,E$3:E$108,1))</f>
        <v/>
      </c>
      <c r="G67" s="13" t="str">
        <f>IFERROR(IF(F67="","",VLOOKUP(F67,'Concordance Classmt &amp; Points'!$A$2:$B$32,2,FALSE)),0)</f>
        <v/>
      </c>
      <c r="H67" s="15" t="str">
        <f t="shared" ref="H67:H98" si="30">IF(ISNUMBER(G67),G67+G67*(MAX(0,$D67-28))*2/100,"")</f>
        <v/>
      </c>
      <c r="I67" s="56"/>
      <c r="J67" s="13" t="str">
        <f t="shared" ref="J67:J98" si="31">IF(I67="","",RANK(I67,I$3:I$108,1))</f>
        <v/>
      </c>
      <c r="K67" s="13" t="str">
        <f>IFERROR(IF(J67="","",VLOOKUP(J67,'Concordance Classmt &amp; Points'!$A$2:$B$32,2,FALSE)),0)</f>
        <v/>
      </c>
      <c r="L67" s="15" t="str">
        <f t="shared" ref="L67:L98" si="32">IF(ISNUMBER(K67),K67+K67*(MAX(0,$D67-28))*2/100,"")</f>
        <v/>
      </c>
      <c r="M67" s="52"/>
      <c r="N67" s="13" t="str">
        <f t="shared" ref="N67:N98" si="33">IF(M67="","",RANK(M67,M$3:M$108,1))</f>
        <v/>
      </c>
      <c r="O67" s="13" t="str">
        <f>IFERROR(IF(N67="","",VLOOKUP(N67,'Concordance Classmt &amp; Points'!$A$2:$B$32,2,FALSE)),0)</f>
        <v/>
      </c>
      <c r="P67" s="15" t="str">
        <f t="shared" ref="P67:P98" si="34">IF(ISNUMBER(O67),O67+O67*(MAX(0,$D67-28))*2/100,"")</f>
        <v/>
      </c>
      <c r="Q67" s="55"/>
      <c r="R67" s="13" t="str">
        <f t="shared" ref="R67:R98" si="35">IF(Q67="","",RANK(Q67,Q$3:Q$108,0))</f>
        <v/>
      </c>
      <c r="S67" s="13"/>
      <c r="T67" s="13" t="str">
        <f>IFERROR(IF(R67="","",VLOOKUP(R67,'Concordance Classmt &amp; Points'!$A$2:$B$32,2,FALSE)/S67),0)</f>
        <v/>
      </c>
      <c r="U67" s="15" t="str">
        <f t="shared" ref="U67:U98" si="36">IF(ISNUMBER(T67),T67+T67*(MAX(0,$D67-28))*2/100,"")</f>
        <v/>
      </c>
      <c r="V67" s="55"/>
      <c r="W67" s="13" t="str">
        <f t="shared" ref="W67:W98" si="37">IF(V67="","",RANK(V67,V$3:V$108,0))</f>
        <v/>
      </c>
      <c r="X67" s="13" t="str">
        <f>IFERROR(IF(W67="","",VLOOKUP(W67,'Concordance Classmt &amp; Points'!$A$2:$B$32,2,FALSE)),0)</f>
        <v/>
      </c>
      <c r="Y67" s="15" t="str">
        <f t="shared" ref="Y67:Y98" si="38">IF(ISNUMBER(X67),X67+X67*(MAX(0,$D67-28))*2/100,"")</f>
        <v/>
      </c>
      <c r="Z67" s="16" t="str">
        <f t="shared" ref="Z67:Z98" si="39">IF(COUNT(G67,K67,O67,T67,X67),SUM(G67,K67,O67,T67,X67),"-")</f>
        <v>-</v>
      </c>
      <c r="AA67" s="16" t="str">
        <f t="shared" ref="AA67:AA98" si="40">IF(COUNT(H67,L67,P67,U67,Y67),SUM(H67,L67,P67,U67,Y67),"-")</f>
        <v>-</v>
      </c>
      <c r="AB67" s="17" t="str">
        <f t="shared" ref="AB67:AB98" si="41">IF(AA67="-","",RANK(AA67,AA$3:AA$109))</f>
        <v/>
      </c>
    </row>
    <row r="68" spans="1:28" x14ac:dyDescent="0.35">
      <c r="A68" s="4" t="str">
        <f t="shared" si="28"/>
        <v/>
      </c>
      <c r="B68" s="38" t="s">
        <v>81</v>
      </c>
      <c r="C68" s="38" t="s">
        <v>82</v>
      </c>
      <c r="D68" s="39">
        <v>46</v>
      </c>
      <c r="E68" s="52"/>
      <c r="F68" s="13" t="str">
        <f t="shared" si="29"/>
        <v/>
      </c>
      <c r="G68" s="13" t="str">
        <f>IFERROR(IF(F68="","",VLOOKUP(F68,'Concordance Classmt &amp; Points'!$A$2:$B$32,2,FALSE)),0)</f>
        <v/>
      </c>
      <c r="H68" s="15" t="str">
        <f t="shared" si="30"/>
        <v/>
      </c>
      <c r="I68" s="56"/>
      <c r="J68" s="13" t="str">
        <f t="shared" si="31"/>
        <v/>
      </c>
      <c r="K68" s="13" t="str">
        <f>IFERROR(IF(J68="","",VLOOKUP(J68,'Concordance Classmt &amp; Points'!$A$2:$B$32,2,FALSE)),0)</f>
        <v/>
      </c>
      <c r="L68" s="15" t="str">
        <f t="shared" si="32"/>
        <v/>
      </c>
      <c r="M68" s="52"/>
      <c r="N68" s="13" t="str">
        <f t="shared" si="33"/>
        <v/>
      </c>
      <c r="O68" s="13" t="str">
        <f>IFERROR(IF(N68="","",VLOOKUP(N68,'Concordance Classmt &amp; Points'!$A$2:$B$32,2,FALSE)),0)</f>
        <v/>
      </c>
      <c r="P68" s="15" t="str">
        <f t="shared" si="34"/>
        <v/>
      </c>
      <c r="Q68" s="55"/>
      <c r="R68" s="13" t="str">
        <f t="shared" si="35"/>
        <v/>
      </c>
      <c r="S68" s="13"/>
      <c r="T68" s="13" t="str">
        <f>IFERROR(IF(R68="","",VLOOKUP(R68,'Concordance Classmt &amp; Points'!$A$2:$B$32,2,FALSE)/S68),0)</f>
        <v/>
      </c>
      <c r="U68" s="15" t="str">
        <f t="shared" si="36"/>
        <v/>
      </c>
      <c r="V68" s="55"/>
      <c r="W68" s="13" t="str">
        <f t="shared" si="37"/>
        <v/>
      </c>
      <c r="X68" s="13" t="str">
        <f>IFERROR(IF(W68="","",VLOOKUP(W68,'Concordance Classmt &amp; Points'!$A$2:$B$32,2,FALSE)),0)</f>
        <v/>
      </c>
      <c r="Y68" s="15" t="str">
        <f t="shared" si="38"/>
        <v/>
      </c>
      <c r="Z68" s="16" t="str">
        <f t="shared" si="39"/>
        <v>-</v>
      </c>
      <c r="AA68" s="16" t="str">
        <f t="shared" si="40"/>
        <v>-</v>
      </c>
      <c r="AB68" s="17" t="str">
        <f t="shared" si="41"/>
        <v/>
      </c>
    </row>
    <row r="69" spans="1:28" x14ac:dyDescent="0.35">
      <c r="A69" s="4" t="str">
        <f t="shared" si="28"/>
        <v/>
      </c>
      <c r="B69" s="38" t="s">
        <v>163</v>
      </c>
      <c r="C69" s="38" t="s">
        <v>226</v>
      </c>
      <c r="D69" s="39">
        <v>40</v>
      </c>
      <c r="E69" s="52"/>
      <c r="F69" s="13" t="str">
        <f t="shared" si="29"/>
        <v/>
      </c>
      <c r="G69" s="13" t="str">
        <f>IFERROR(IF(F69="","",VLOOKUP(F69,'Concordance Classmt &amp; Points'!$A$2:$B$32,2,FALSE)),0)</f>
        <v/>
      </c>
      <c r="H69" s="15" t="str">
        <f t="shared" si="30"/>
        <v/>
      </c>
      <c r="I69" s="56"/>
      <c r="J69" s="13" t="str">
        <f t="shared" si="31"/>
        <v/>
      </c>
      <c r="K69" s="13" t="str">
        <f>IFERROR(IF(J69="","",VLOOKUP(J69,'Concordance Classmt &amp; Points'!$A$2:$B$32,2,FALSE)),0)</f>
        <v/>
      </c>
      <c r="L69" s="15" t="str">
        <f t="shared" si="32"/>
        <v/>
      </c>
      <c r="M69" s="52"/>
      <c r="N69" s="13" t="str">
        <f t="shared" si="33"/>
        <v/>
      </c>
      <c r="O69" s="13" t="str">
        <f>IFERROR(IF(N69="","",VLOOKUP(N69,'Concordance Classmt &amp; Points'!$A$2:$B$32,2,FALSE)),0)</f>
        <v/>
      </c>
      <c r="P69" s="15" t="str">
        <f t="shared" si="34"/>
        <v/>
      </c>
      <c r="Q69" s="55"/>
      <c r="R69" s="13" t="str">
        <f t="shared" si="35"/>
        <v/>
      </c>
      <c r="S69" s="13"/>
      <c r="T69" s="13" t="str">
        <f>IFERROR(IF(R69="","",VLOOKUP(R69,'Concordance Classmt &amp; Points'!$A$2:$B$32,2,FALSE)/S69),0)</f>
        <v/>
      </c>
      <c r="U69" s="15" t="str">
        <f t="shared" si="36"/>
        <v/>
      </c>
      <c r="V69" s="55"/>
      <c r="W69" s="13" t="str">
        <f t="shared" si="37"/>
        <v/>
      </c>
      <c r="X69" s="13" t="str">
        <f>IFERROR(IF(W69="","",VLOOKUP(W69,'Concordance Classmt &amp; Points'!$A$2:$B$32,2,FALSE)),0)</f>
        <v/>
      </c>
      <c r="Y69" s="15" t="str">
        <f t="shared" si="38"/>
        <v/>
      </c>
      <c r="Z69" s="16" t="str">
        <f t="shared" si="39"/>
        <v>-</v>
      </c>
      <c r="AA69" s="16" t="str">
        <f t="shared" si="40"/>
        <v>-</v>
      </c>
      <c r="AB69" s="17" t="str">
        <f t="shared" si="41"/>
        <v/>
      </c>
    </row>
    <row r="70" spans="1:28" x14ac:dyDescent="0.35">
      <c r="A70" s="4" t="str">
        <f t="shared" si="28"/>
        <v/>
      </c>
      <c r="B70" s="38" t="s">
        <v>164</v>
      </c>
      <c r="C70" s="38" t="s">
        <v>80</v>
      </c>
      <c r="D70" s="39">
        <v>30</v>
      </c>
      <c r="E70" s="52"/>
      <c r="F70" s="13" t="str">
        <f t="shared" si="29"/>
        <v/>
      </c>
      <c r="G70" s="13" t="str">
        <f>IFERROR(IF(F70="","",VLOOKUP(F70,'Concordance Classmt &amp; Points'!$A$2:$B$32,2,FALSE)),0)</f>
        <v/>
      </c>
      <c r="H70" s="15" t="str">
        <f t="shared" si="30"/>
        <v/>
      </c>
      <c r="I70" s="56"/>
      <c r="J70" s="13" t="str">
        <f t="shared" si="31"/>
        <v/>
      </c>
      <c r="K70" s="13" t="str">
        <f>IFERROR(IF(J70="","",VLOOKUP(J70,'Concordance Classmt &amp; Points'!$A$2:$B$32,2,FALSE)),0)</f>
        <v/>
      </c>
      <c r="L70" s="15" t="str">
        <f t="shared" si="32"/>
        <v/>
      </c>
      <c r="M70" s="52"/>
      <c r="N70" s="13" t="str">
        <f t="shared" si="33"/>
        <v/>
      </c>
      <c r="O70" s="13" t="str">
        <f>IFERROR(IF(N70="","",VLOOKUP(N70,'Concordance Classmt &amp; Points'!$A$2:$B$32,2,FALSE)),0)</f>
        <v/>
      </c>
      <c r="P70" s="15" t="str">
        <f t="shared" si="34"/>
        <v/>
      </c>
      <c r="Q70" s="55"/>
      <c r="R70" s="13" t="str">
        <f t="shared" si="35"/>
        <v/>
      </c>
      <c r="S70" s="13"/>
      <c r="T70" s="13" t="str">
        <f>IFERROR(IF(R70="","",VLOOKUP(R70,'Concordance Classmt &amp; Points'!$A$2:$B$32,2,FALSE)/S70),0)</f>
        <v/>
      </c>
      <c r="U70" s="15" t="str">
        <f t="shared" si="36"/>
        <v/>
      </c>
      <c r="V70" s="55"/>
      <c r="W70" s="13" t="str">
        <f t="shared" si="37"/>
        <v/>
      </c>
      <c r="X70" s="13" t="str">
        <f>IFERROR(IF(W70="","",VLOOKUP(W70,'Concordance Classmt &amp; Points'!$A$2:$B$32,2,FALSE)),0)</f>
        <v/>
      </c>
      <c r="Y70" s="15" t="str">
        <f t="shared" si="38"/>
        <v/>
      </c>
      <c r="Z70" s="16" t="str">
        <f t="shared" si="39"/>
        <v>-</v>
      </c>
      <c r="AA70" s="16" t="str">
        <f t="shared" si="40"/>
        <v>-</v>
      </c>
      <c r="AB70" s="17" t="str">
        <f t="shared" si="41"/>
        <v/>
      </c>
    </row>
    <row r="71" spans="1:28" x14ac:dyDescent="0.35">
      <c r="A71" s="4" t="str">
        <f t="shared" si="28"/>
        <v/>
      </c>
      <c r="B71" s="38" t="s">
        <v>85</v>
      </c>
      <c r="C71" s="38" t="s">
        <v>86</v>
      </c>
      <c r="D71" s="39">
        <v>32</v>
      </c>
      <c r="E71" s="52"/>
      <c r="F71" s="13" t="str">
        <f t="shared" si="29"/>
        <v/>
      </c>
      <c r="G71" s="13" t="str">
        <f>IFERROR(IF(F71="","",VLOOKUP(F71,'Concordance Classmt &amp; Points'!$A$2:$B$32,2,FALSE)),0)</f>
        <v/>
      </c>
      <c r="H71" s="15" t="str">
        <f t="shared" si="30"/>
        <v/>
      </c>
      <c r="I71" s="56"/>
      <c r="J71" s="13" t="str">
        <f t="shared" si="31"/>
        <v/>
      </c>
      <c r="K71" s="13" t="str">
        <f>IFERROR(IF(J71="","",VLOOKUP(J71,'Concordance Classmt &amp; Points'!$A$2:$B$32,2,FALSE)),0)</f>
        <v/>
      </c>
      <c r="L71" s="15" t="str">
        <f t="shared" si="32"/>
        <v/>
      </c>
      <c r="M71" s="52"/>
      <c r="N71" s="13" t="str">
        <f t="shared" si="33"/>
        <v/>
      </c>
      <c r="O71" s="13" t="str">
        <f>IFERROR(IF(N71="","",VLOOKUP(N71,'Concordance Classmt &amp; Points'!$A$2:$B$32,2,FALSE)),0)</f>
        <v/>
      </c>
      <c r="P71" s="15" t="str">
        <f t="shared" si="34"/>
        <v/>
      </c>
      <c r="Q71" s="55"/>
      <c r="R71" s="13" t="str">
        <f t="shared" si="35"/>
        <v/>
      </c>
      <c r="S71" s="13"/>
      <c r="T71" s="13" t="str">
        <f>IFERROR(IF(R71="","",VLOOKUP(R71,'Concordance Classmt &amp; Points'!$A$2:$B$32,2,FALSE)/S71),0)</f>
        <v/>
      </c>
      <c r="U71" s="15" t="str">
        <f t="shared" si="36"/>
        <v/>
      </c>
      <c r="V71" s="55"/>
      <c r="W71" s="13" t="str">
        <f t="shared" si="37"/>
        <v/>
      </c>
      <c r="X71" s="13" t="str">
        <f>IFERROR(IF(W71="","",VLOOKUP(W71,'Concordance Classmt &amp; Points'!$A$2:$B$32,2,FALSE)),0)</f>
        <v/>
      </c>
      <c r="Y71" s="15" t="str">
        <f t="shared" si="38"/>
        <v/>
      </c>
      <c r="Z71" s="16" t="str">
        <f t="shared" si="39"/>
        <v>-</v>
      </c>
      <c r="AA71" s="16" t="str">
        <f t="shared" si="40"/>
        <v>-</v>
      </c>
      <c r="AB71" s="17" t="str">
        <f t="shared" si="41"/>
        <v/>
      </c>
    </row>
    <row r="72" spans="1:28" x14ac:dyDescent="0.35">
      <c r="A72" s="4" t="str">
        <f t="shared" si="28"/>
        <v/>
      </c>
      <c r="B72" s="38" t="s">
        <v>168</v>
      </c>
      <c r="C72" s="38" t="s">
        <v>169</v>
      </c>
      <c r="D72" s="39">
        <v>30</v>
      </c>
      <c r="E72" s="52"/>
      <c r="F72" s="13" t="str">
        <f t="shared" si="29"/>
        <v/>
      </c>
      <c r="G72" s="13" t="str">
        <f>IFERROR(IF(F72="","",VLOOKUP(F72,'Concordance Classmt &amp; Points'!$A$2:$B$32,2,FALSE)),0)</f>
        <v/>
      </c>
      <c r="H72" s="15" t="str">
        <f t="shared" si="30"/>
        <v/>
      </c>
      <c r="I72" s="56"/>
      <c r="J72" s="13" t="str">
        <f t="shared" si="31"/>
        <v/>
      </c>
      <c r="K72" s="13" t="str">
        <f>IFERROR(IF(J72="","",VLOOKUP(J72,'Concordance Classmt &amp; Points'!$A$2:$B$32,2,FALSE)),0)</f>
        <v/>
      </c>
      <c r="L72" s="15" t="str">
        <f t="shared" si="32"/>
        <v/>
      </c>
      <c r="M72" s="52"/>
      <c r="N72" s="13" t="str">
        <f t="shared" si="33"/>
        <v/>
      </c>
      <c r="O72" s="13" t="str">
        <f>IFERROR(IF(N72="","",VLOOKUP(N72,'Concordance Classmt &amp; Points'!$A$2:$B$32,2,FALSE)),0)</f>
        <v/>
      </c>
      <c r="P72" s="15" t="str">
        <f t="shared" si="34"/>
        <v/>
      </c>
      <c r="Q72" s="55"/>
      <c r="R72" s="13" t="str">
        <f t="shared" si="35"/>
        <v/>
      </c>
      <c r="S72" s="13"/>
      <c r="T72" s="13" t="str">
        <f>IFERROR(IF(R72="","",VLOOKUP(R72,'Concordance Classmt &amp; Points'!$A$2:$B$32,2,FALSE)/S72),0)</f>
        <v/>
      </c>
      <c r="U72" s="15" t="str">
        <f t="shared" si="36"/>
        <v/>
      </c>
      <c r="V72" s="55"/>
      <c r="W72" s="13" t="str">
        <f t="shared" si="37"/>
        <v/>
      </c>
      <c r="X72" s="13" t="str">
        <f>IFERROR(IF(W72="","",VLOOKUP(W72,'Concordance Classmt &amp; Points'!$A$2:$B$32,2,FALSE)),0)</f>
        <v/>
      </c>
      <c r="Y72" s="15" t="str">
        <f t="shared" si="38"/>
        <v/>
      </c>
      <c r="Z72" s="16" t="str">
        <f t="shared" si="39"/>
        <v>-</v>
      </c>
      <c r="AA72" s="16" t="str">
        <f t="shared" si="40"/>
        <v>-</v>
      </c>
      <c r="AB72" s="17" t="str">
        <f t="shared" si="41"/>
        <v/>
      </c>
    </row>
    <row r="73" spans="1:28" x14ac:dyDescent="0.35">
      <c r="A73" s="4" t="str">
        <f t="shared" si="28"/>
        <v/>
      </c>
      <c r="B73" s="38" t="s">
        <v>170</v>
      </c>
      <c r="C73" s="38" t="s">
        <v>171</v>
      </c>
      <c r="D73" s="39">
        <v>20</v>
      </c>
      <c r="E73" s="52"/>
      <c r="F73" s="13" t="str">
        <f t="shared" si="29"/>
        <v/>
      </c>
      <c r="G73" s="13" t="str">
        <f>IFERROR(IF(F73="","",VLOOKUP(F73,'Concordance Classmt &amp; Points'!$A$2:$B$32,2,FALSE)),0)</f>
        <v/>
      </c>
      <c r="H73" s="15" t="str">
        <f t="shared" si="30"/>
        <v/>
      </c>
      <c r="I73" s="56"/>
      <c r="J73" s="13" t="str">
        <f t="shared" si="31"/>
        <v/>
      </c>
      <c r="K73" s="13" t="str">
        <f>IFERROR(IF(J73="","",VLOOKUP(J73,'Concordance Classmt &amp; Points'!$A$2:$B$32,2,FALSE)),0)</f>
        <v/>
      </c>
      <c r="L73" s="15" t="str">
        <f t="shared" si="32"/>
        <v/>
      </c>
      <c r="M73" s="52"/>
      <c r="N73" s="13" t="str">
        <f t="shared" si="33"/>
        <v/>
      </c>
      <c r="O73" s="13" t="str">
        <f>IFERROR(IF(N73="","",VLOOKUP(N73,'Concordance Classmt &amp; Points'!$A$2:$B$32,2,FALSE)),0)</f>
        <v/>
      </c>
      <c r="P73" s="15" t="str">
        <f t="shared" si="34"/>
        <v/>
      </c>
      <c r="Q73" s="55"/>
      <c r="R73" s="13" t="str">
        <f t="shared" si="35"/>
        <v/>
      </c>
      <c r="S73" s="13"/>
      <c r="T73" s="13" t="str">
        <f>IFERROR(IF(R73="","",VLOOKUP(R73,'Concordance Classmt &amp; Points'!$A$2:$B$32,2,FALSE)/S73),0)</f>
        <v/>
      </c>
      <c r="U73" s="15" t="str">
        <f t="shared" si="36"/>
        <v/>
      </c>
      <c r="V73" s="55"/>
      <c r="W73" s="13" t="str">
        <f t="shared" si="37"/>
        <v/>
      </c>
      <c r="X73" s="13" t="str">
        <f>IFERROR(IF(W73="","",VLOOKUP(W73,'Concordance Classmt &amp; Points'!$A$2:$B$32,2,FALSE)),0)</f>
        <v/>
      </c>
      <c r="Y73" s="15" t="str">
        <f t="shared" si="38"/>
        <v/>
      </c>
      <c r="Z73" s="16" t="str">
        <f t="shared" si="39"/>
        <v>-</v>
      </c>
      <c r="AA73" s="16" t="str">
        <f t="shared" si="40"/>
        <v>-</v>
      </c>
      <c r="AB73" s="17" t="str">
        <f t="shared" si="41"/>
        <v/>
      </c>
    </row>
    <row r="74" spans="1:28" x14ac:dyDescent="0.35">
      <c r="A74" s="4" t="str">
        <f t="shared" si="28"/>
        <v/>
      </c>
      <c r="B74" s="38" t="s">
        <v>96</v>
      </c>
      <c r="C74" s="38" t="s">
        <v>97</v>
      </c>
      <c r="D74" s="42">
        <v>39</v>
      </c>
      <c r="E74" s="52"/>
      <c r="F74" s="13" t="str">
        <f t="shared" si="29"/>
        <v/>
      </c>
      <c r="G74" s="13" t="str">
        <f>IFERROR(IF(F74="","",VLOOKUP(F74,'Concordance Classmt &amp; Points'!$A$2:$B$32,2,FALSE)),0)</f>
        <v/>
      </c>
      <c r="H74" s="15" t="str">
        <f t="shared" si="30"/>
        <v/>
      </c>
      <c r="I74" s="56"/>
      <c r="J74" s="13" t="str">
        <f t="shared" si="31"/>
        <v/>
      </c>
      <c r="K74" s="13" t="str">
        <f>IFERROR(IF(J74="","",VLOOKUP(J74,'Concordance Classmt &amp; Points'!$A$2:$B$32,2,FALSE)),0)</f>
        <v/>
      </c>
      <c r="L74" s="15" t="str">
        <f t="shared" si="32"/>
        <v/>
      </c>
      <c r="M74" s="52"/>
      <c r="N74" s="13" t="str">
        <f t="shared" si="33"/>
        <v/>
      </c>
      <c r="O74" s="13" t="str">
        <f>IFERROR(IF(N74="","",VLOOKUP(N74,'Concordance Classmt &amp; Points'!$A$2:$B$32,2,FALSE)),0)</f>
        <v/>
      </c>
      <c r="P74" s="15" t="str">
        <f t="shared" si="34"/>
        <v/>
      </c>
      <c r="Q74" s="55"/>
      <c r="R74" s="13" t="str">
        <f t="shared" si="35"/>
        <v/>
      </c>
      <c r="S74" s="13"/>
      <c r="T74" s="13" t="str">
        <f>IFERROR(IF(R74="","",VLOOKUP(R74,'Concordance Classmt &amp; Points'!$A$2:$B$32,2,FALSE)/S74),0)</f>
        <v/>
      </c>
      <c r="U74" s="15" t="str">
        <f t="shared" si="36"/>
        <v/>
      </c>
      <c r="V74" s="55"/>
      <c r="W74" s="13" t="str">
        <f t="shared" si="37"/>
        <v/>
      </c>
      <c r="X74" s="13" t="str">
        <f>IFERROR(IF(W74="","",VLOOKUP(W74,'Concordance Classmt &amp; Points'!$A$2:$B$32,2,FALSE)),0)</f>
        <v/>
      </c>
      <c r="Y74" s="15" t="str">
        <f t="shared" si="38"/>
        <v/>
      </c>
      <c r="Z74" s="16" t="str">
        <f t="shared" si="39"/>
        <v>-</v>
      </c>
      <c r="AA74" s="16" t="str">
        <f t="shared" si="40"/>
        <v>-</v>
      </c>
      <c r="AB74" s="17" t="str">
        <f t="shared" si="41"/>
        <v/>
      </c>
    </row>
    <row r="75" spans="1:28" x14ac:dyDescent="0.35">
      <c r="A75" s="4" t="str">
        <f t="shared" si="28"/>
        <v/>
      </c>
      <c r="B75" s="38" t="s">
        <v>172</v>
      </c>
      <c r="C75" s="38" t="s">
        <v>173</v>
      </c>
      <c r="D75" s="39">
        <v>23</v>
      </c>
      <c r="E75" s="52"/>
      <c r="F75" s="13" t="str">
        <f t="shared" si="29"/>
        <v/>
      </c>
      <c r="G75" s="13" t="str">
        <f>IFERROR(IF(F75="","",VLOOKUP(F75,'Concordance Classmt &amp; Points'!$A$2:$B$32,2,FALSE)),0)</f>
        <v/>
      </c>
      <c r="H75" s="15" t="str">
        <f t="shared" si="30"/>
        <v/>
      </c>
      <c r="I75" s="56"/>
      <c r="J75" s="13" t="str">
        <f t="shared" si="31"/>
        <v/>
      </c>
      <c r="K75" s="13" t="str">
        <f>IFERROR(IF(J75="","",VLOOKUP(J75,'Concordance Classmt &amp; Points'!$A$2:$B$32,2,FALSE)),0)</f>
        <v/>
      </c>
      <c r="L75" s="15" t="str">
        <f t="shared" si="32"/>
        <v/>
      </c>
      <c r="M75" s="52"/>
      <c r="N75" s="13" t="str">
        <f t="shared" si="33"/>
        <v/>
      </c>
      <c r="O75" s="13" t="str">
        <f>IFERROR(IF(N75="","",VLOOKUP(N75,'Concordance Classmt &amp; Points'!$A$2:$B$32,2,FALSE)),0)</f>
        <v/>
      </c>
      <c r="P75" s="15" t="str">
        <f t="shared" si="34"/>
        <v/>
      </c>
      <c r="Q75" s="55"/>
      <c r="R75" s="13" t="str">
        <f t="shared" si="35"/>
        <v/>
      </c>
      <c r="S75" s="13"/>
      <c r="T75" s="13" t="str">
        <f>IFERROR(IF(R75="","",VLOOKUP(R75,'Concordance Classmt &amp; Points'!$A$2:$B$32,2,FALSE)/S75),0)</f>
        <v/>
      </c>
      <c r="U75" s="15" t="str">
        <f t="shared" si="36"/>
        <v/>
      </c>
      <c r="V75" s="55"/>
      <c r="W75" s="13" t="str">
        <f t="shared" si="37"/>
        <v/>
      </c>
      <c r="X75" s="13" t="str">
        <f>IFERROR(IF(W75="","",VLOOKUP(W75,'Concordance Classmt &amp; Points'!$A$2:$B$32,2,FALSE)),0)</f>
        <v/>
      </c>
      <c r="Y75" s="15" t="str">
        <f t="shared" si="38"/>
        <v/>
      </c>
      <c r="Z75" s="16" t="str">
        <f t="shared" si="39"/>
        <v>-</v>
      </c>
      <c r="AA75" s="16" t="str">
        <f t="shared" si="40"/>
        <v>-</v>
      </c>
      <c r="AB75" s="17" t="str">
        <f t="shared" si="41"/>
        <v/>
      </c>
    </row>
    <row r="76" spans="1:28" x14ac:dyDescent="0.35">
      <c r="A76" s="4" t="str">
        <f t="shared" si="28"/>
        <v/>
      </c>
      <c r="B76" s="38" t="s">
        <v>98</v>
      </c>
      <c r="C76" s="38" t="s">
        <v>99</v>
      </c>
      <c r="D76" s="39">
        <v>50</v>
      </c>
      <c r="E76" s="52"/>
      <c r="F76" s="13" t="str">
        <f t="shared" si="29"/>
        <v/>
      </c>
      <c r="G76" s="13" t="str">
        <f>IFERROR(IF(F76="","",VLOOKUP(F76,'Concordance Classmt &amp; Points'!$A$2:$B$32,2,FALSE)),0)</f>
        <v/>
      </c>
      <c r="H76" s="15" t="str">
        <f t="shared" si="30"/>
        <v/>
      </c>
      <c r="I76" s="56"/>
      <c r="J76" s="13" t="str">
        <f t="shared" si="31"/>
        <v/>
      </c>
      <c r="K76" s="13" t="str">
        <f>IFERROR(IF(J76="","",VLOOKUP(J76,'Concordance Classmt &amp; Points'!$A$2:$B$32,2,FALSE)),0)</f>
        <v/>
      </c>
      <c r="L76" s="15" t="str">
        <f t="shared" si="32"/>
        <v/>
      </c>
      <c r="M76" s="52"/>
      <c r="N76" s="13" t="str">
        <f t="shared" si="33"/>
        <v/>
      </c>
      <c r="O76" s="13" t="str">
        <f>IFERROR(IF(N76="","",VLOOKUP(N76,'Concordance Classmt &amp; Points'!$A$2:$B$32,2,FALSE)),0)</f>
        <v/>
      </c>
      <c r="P76" s="15" t="str">
        <f t="shared" si="34"/>
        <v/>
      </c>
      <c r="Q76" s="55"/>
      <c r="R76" s="13" t="str">
        <f t="shared" si="35"/>
        <v/>
      </c>
      <c r="S76" s="13"/>
      <c r="T76" s="13" t="str">
        <f>IFERROR(IF(R76="","",VLOOKUP(R76,'Concordance Classmt &amp; Points'!$A$2:$B$32,2,FALSE)/S76),0)</f>
        <v/>
      </c>
      <c r="U76" s="15" t="str">
        <f t="shared" si="36"/>
        <v/>
      </c>
      <c r="V76" s="55"/>
      <c r="W76" s="13" t="str">
        <f t="shared" si="37"/>
        <v/>
      </c>
      <c r="X76" s="13" t="str">
        <f>IFERROR(IF(W76="","",VLOOKUP(W76,'Concordance Classmt &amp; Points'!$A$2:$B$32,2,FALSE)),0)</f>
        <v/>
      </c>
      <c r="Y76" s="15" t="str">
        <f t="shared" si="38"/>
        <v/>
      </c>
      <c r="Z76" s="16" t="str">
        <f t="shared" si="39"/>
        <v>-</v>
      </c>
      <c r="AA76" s="16" t="str">
        <f t="shared" si="40"/>
        <v>-</v>
      </c>
      <c r="AB76" s="17" t="str">
        <f t="shared" si="41"/>
        <v/>
      </c>
    </row>
    <row r="77" spans="1:28" x14ac:dyDescent="0.35">
      <c r="A77" s="4" t="str">
        <f t="shared" si="28"/>
        <v/>
      </c>
      <c r="B77" s="38" t="s">
        <v>174</v>
      </c>
      <c r="C77" s="38" t="s">
        <v>80</v>
      </c>
      <c r="D77" s="39">
        <v>23</v>
      </c>
      <c r="E77" s="52"/>
      <c r="F77" s="13" t="str">
        <f t="shared" si="29"/>
        <v/>
      </c>
      <c r="G77" s="13" t="str">
        <f>IFERROR(IF(F77="","",VLOOKUP(F77,'Concordance Classmt &amp; Points'!$A$2:$B$32,2,FALSE)),0)</f>
        <v/>
      </c>
      <c r="H77" s="15" t="str">
        <f t="shared" si="30"/>
        <v/>
      </c>
      <c r="I77" s="56"/>
      <c r="J77" s="13" t="str">
        <f t="shared" si="31"/>
        <v/>
      </c>
      <c r="K77" s="13" t="str">
        <f>IFERROR(IF(J77="","",VLOOKUP(J77,'Concordance Classmt &amp; Points'!$A$2:$B$32,2,FALSE)),0)</f>
        <v/>
      </c>
      <c r="L77" s="15" t="str">
        <f t="shared" si="32"/>
        <v/>
      </c>
      <c r="M77" s="52"/>
      <c r="N77" s="13" t="str">
        <f t="shared" si="33"/>
        <v/>
      </c>
      <c r="O77" s="13" t="str">
        <f>IFERROR(IF(N77="","",VLOOKUP(N77,'Concordance Classmt &amp; Points'!$A$2:$B$32,2,FALSE)),0)</f>
        <v/>
      </c>
      <c r="P77" s="15" t="str">
        <f t="shared" si="34"/>
        <v/>
      </c>
      <c r="Q77" s="55"/>
      <c r="R77" s="13" t="str">
        <f t="shared" si="35"/>
        <v/>
      </c>
      <c r="S77" s="13"/>
      <c r="T77" s="13" t="str">
        <f>IFERROR(IF(R77="","",VLOOKUP(R77,'Concordance Classmt &amp; Points'!$A$2:$B$32,2,FALSE)/S77),0)</f>
        <v/>
      </c>
      <c r="U77" s="15" t="str">
        <f t="shared" si="36"/>
        <v/>
      </c>
      <c r="V77" s="55"/>
      <c r="W77" s="13" t="str">
        <f t="shared" si="37"/>
        <v/>
      </c>
      <c r="X77" s="13" t="str">
        <f>IFERROR(IF(W77="","",VLOOKUP(W77,'Concordance Classmt &amp; Points'!$A$2:$B$32,2,FALSE)),0)</f>
        <v/>
      </c>
      <c r="Y77" s="15" t="str">
        <f t="shared" si="38"/>
        <v/>
      </c>
      <c r="Z77" s="16" t="str">
        <f t="shared" si="39"/>
        <v>-</v>
      </c>
      <c r="AA77" s="16" t="str">
        <f t="shared" si="40"/>
        <v>-</v>
      </c>
      <c r="AB77" s="17" t="str">
        <f t="shared" si="41"/>
        <v/>
      </c>
    </row>
    <row r="78" spans="1:28" x14ac:dyDescent="0.35">
      <c r="A78" s="4" t="str">
        <f t="shared" si="28"/>
        <v/>
      </c>
      <c r="B78" s="38" t="s">
        <v>100</v>
      </c>
      <c r="C78" s="38" t="s">
        <v>102</v>
      </c>
      <c r="D78" s="39">
        <v>32</v>
      </c>
      <c r="E78" s="52"/>
      <c r="F78" s="13" t="str">
        <f t="shared" si="29"/>
        <v/>
      </c>
      <c r="G78" s="13" t="str">
        <f>IFERROR(IF(F78="","",VLOOKUP(F78,'Concordance Classmt &amp; Points'!$A$2:$B$32,2,FALSE)),0)</f>
        <v/>
      </c>
      <c r="H78" s="15" t="str">
        <f t="shared" si="30"/>
        <v/>
      </c>
      <c r="I78" s="56"/>
      <c r="J78" s="13" t="str">
        <f t="shared" si="31"/>
        <v/>
      </c>
      <c r="K78" s="13" t="str">
        <f>IFERROR(IF(J78="","",VLOOKUP(J78,'Concordance Classmt &amp; Points'!$A$2:$B$32,2,FALSE)),0)</f>
        <v/>
      </c>
      <c r="L78" s="15" t="str">
        <f t="shared" si="32"/>
        <v/>
      </c>
      <c r="M78" s="52"/>
      <c r="N78" s="13" t="str">
        <f t="shared" si="33"/>
        <v/>
      </c>
      <c r="O78" s="13" t="str">
        <f>IFERROR(IF(N78="","",VLOOKUP(N78,'Concordance Classmt &amp; Points'!$A$2:$B$32,2,FALSE)),0)</f>
        <v/>
      </c>
      <c r="P78" s="15" t="str">
        <f t="shared" si="34"/>
        <v/>
      </c>
      <c r="Q78" s="55"/>
      <c r="R78" s="13" t="str">
        <f t="shared" si="35"/>
        <v/>
      </c>
      <c r="S78" s="13"/>
      <c r="T78" s="13" t="str">
        <f>IFERROR(IF(R78="","",VLOOKUP(R78,'Concordance Classmt &amp; Points'!$A$2:$B$32,2,FALSE)/S78),0)</f>
        <v/>
      </c>
      <c r="U78" s="15" t="str">
        <f t="shared" si="36"/>
        <v/>
      </c>
      <c r="V78" s="55"/>
      <c r="W78" s="13" t="str">
        <f t="shared" si="37"/>
        <v/>
      </c>
      <c r="X78" s="13" t="str">
        <f>IFERROR(IF(W78="","",VLOOKUP(W78,'Concordance Classmt &amp; Points'!$A$2:$B$32,2,FALSE)),0)</f>
        <v/>
      </c>
      <c r="Y78" s="15" t="str">
        <f t="shared" si="38"/>
        <v/>
      </c>
      <c r="Z78" s="16" t="str">
        <f t="shared" si="39"/>
        <v>-</v>
      </c>
      <c r="AA78" s="16" t="str">
        <f t="shared" si="40"/>
        <v>-</v>
      </c>
      <c r="AB78" s="17" t="str">
        <f t="shared" si="41"/>
        <v/>
      </c>
    </row>
    <row r="79" spans="1:28" x14ac:dyDescent="0.35">
      <c r="A79" s="4" t="str">
        <f t="shared" si="28"/>
        <v/>
      </c>
      <c r="B79" s="38" t="s">
        <v>175</v>
      </c>
      <c r="C79" s="38" t="s">
        <v>80</v>
      </c>
      <c r="D79" s="39">
        <v>24</v>
      </c>
      <c r="E79" s="52"/>
      <c r="F79" s="13" t="str">
        <f t="shared" si="29"/>
        <v/>
      </c>
      <c r="G79" s="13" t="str">
        <f>IFERROR(IF(F79="","",VLOOKUP(F79,'Concordance Classmt &amp; Points'!$A$2:$B$32,2,FALSE)),0)</f>
        <v/>
      </c>
      <c r="H79" s="15" t="str">
        <f t="shared" si="30"/>
        <v/>
      </c>
      <c r="I79" s="56"/>
      <c r="J79" s="13" t="str">
        <f t="shared" si="31"/>
        <v/>
      </c>
      <c r="K79" s="13" t="str">
        <f>IFERROR(IF(J79="","",VLOOKUP(J79,'Concordance Classmt &amp; Points'!$A$2:$B$32,2,FALSE)),0)</f>
        <v/>
      </c>
      <c r="L79" s="15" t="str">
        <f t="shared" si="32"/>
        <v/>
      </c>
      <c r="M79" s="52"/>
      <c r="N79" s="13" t="str">
        <f t="shared" si="33"/>
        <v/>
      </c>
      <c r="O79" s="13" t="str">
        <f>IFERROR(IF(N79="","",VLOOKUP(N79,'Concordance Classmt &amp; Points'!$A$2:$B$32,2,FALSE)),0)</f>
        <v/>
      </c>
      <c r="P79" s="15" t="str">
        <f t="shared" si="34"/>
        <v/>
      </c>
      <c r="Q79" s="55"/>
      <c r="R79" s="13" t="str">
        <f t="shared" si="35"/>
        <v/>
      </c>
      <c r="S79" s="13"/>
      <c r="T79" s="13" t="str">
        <f>IFERROR(IF(R79="","",VLOOKUP(R79,'Concordance Classmt &amp; Points'!$A$2:$B$32,2,FALSE)/S79),0)</f>
        <v/>
      </c>
      <c r="U79" s="15" t="str">
        <f t="shared" si="36"/>
        <v/>
      </c>
      <c r="V79" s="55"/>
      <c r="W79" s="13" t="str">
        <f t="shared" si="37"/>
        <v/>
      </c>
      <c r="X79" s="13" t="str">
        <f>IFERROR(IF(W79="","",VLOOKUP(W79,'Concordance Classmt &amp; Points'!$A$2:$B$32,2,FALSE)),0)</f>
        <v/>
      </c>
      <c r="Y79" s="15" t="str">
        <f t="shared" si="38"/>
        <v/>
      </c>
      <c r="Z79" s="16" t="str">
        <f t="shared" si="39"/>
        <v>-</v>
      </c>
      <c r="AA79" s="16" t="str">
        <f t="shared" si="40"/>
        <v>-</v>
      </c>
      <c r="AB79" s="17" t="str">
        <f t="shared" si="41"/>
        <v/>
      </c>
    </row>
    <row r="80" spans="1:28" x14ac:dyDescent="0.35">
      <c r="A80" s="4" t="str">
        <f t="shared" si="28"/>
        <v/>
      </c>
      <c r="B80" s="38" t="s">
        <v>180</v>
      </c>
      <c r="C80" s="38" t="s">
        <v>181</v>
      </c>
      <c r="D80" s="39">
        <v>31</v>
      </c>
      <c r="E80" s="52"/>
      <c r="F80" s="13" t="str">
        <f t="shared" si="29"/>
        <v/>
      </c>
      <c r="G80" s="13" t="str">
        <f>IFERROR(IF(F80="","",VLOOKUP(F80,'Concordance Classmt &amp; Points'!$A$2:$B$32,2,FALSE)),0)</f>
        <v/>
      </c>
      <c r="H80" s="15" t="str">
        <f t="shared" si="30"/>
        <v/>
      </c>
      <c r="I80" s="56"/>
      <c r="J80" s="13" t="str">
        <f t="shared" si="31"/>
        <v/>
      </c>
      <c r="K80" s="13" t="str">
        <f>IFERROR(IF(J80="","",VLOOKUP(J80,'Concordance Classmt &amp; Points'!$A$2:$B$32,2,FALSE)),0)</f>
        <v/>
      </c>
      <c r="L80" s="15" t="str">
        <f t="shared" si="32"/>
        <v/>
      </c>
      <c r="M80" s="52"/>
      <c r="N80" s="13" t="str">
        <f t="shared" si="33"/>
        <v/>
      </c>
      <c r="O80" s="13" t="str">
        <f>IFERROR(IF(N80="","",VLOOKUP(N80,'Concordance Classmt &amp; Points'!$A$2:$B$32,2,FALSE)),0)</f>
        <v/>
      </c>
      <c r="P80" s="15" t="str">
        <f t="shared" si="34"/>
        <v/>
      </c>
      <c r="Q80" s="55"/>
      <c r="R80" s="13" t="str">
        <f t="shared" si="35"/>
        <v/>
      </c>
      <c r="S80" s="13"/>
      <c r="T80" s="13" t="str">
        <f>IFERROR(IF(R80="","",VLOOKUP(R80,'Concordance Classmt &amp; Points'!$A$2:$B$32,2,FALSE)/S80),0)</f>
        <v/>
      </c>
      <c r="U80" s="15" t="str">
        <f t="shared" si="36"/>
        <v/>
      </c>
      <c r="V80" s="55"/>
      <c r="W80" s="13" t="str">
        <f t="shared" si="37"/>
        <v/>
      </c>
      <c r="X80" s="13" t="str">
        <f>IFERROR(IF(W80="","",VLOOKUP(W80,'Concordance Classmt &amp; Points'!$A$2:$B$32,2,FALSE)),0)</f>
        <v/>
      </c>
      <c r="Y80" s="15" t="str">
        <f t="shared" si="38"/>
        <v/>
      </c>
      <c r="Z80" s="16" t="str">
        <f t="shared" si="39"/>
        <v>-</v>
      </c>
      <c r="AA80" s="16" t="str">
        <f t="shared" si="40"/>
        <v>-</v>
      </c>
      <c r="AB80" s="17" t="str">
        <f t="shared" si="41"/>
        <v/>
      </c>
    </row>
    <row r="81" spans="1:28" x14ac:dyDescent="0.35">
      <c r="A81" s="4" t="str">
        <f t="shared" si="28"/>
        <v/>
      </c>
      <c r="B81" s="38" t="s">
        <v>108</v>
      </c>
      <c r="C81" s="38" t="s">
        <v>80</v>
      </c>
      <c r="D81" s="39">
        <v>21</v>
      </c>
      <c r="E81" s="52"/>
      <c r="F81" s="13" t="str">
        <f t="shared" si="29"/>
        <v/>
      </c>
      <c r="G81" s="13" t="str">
        <f>IFERROR(IF(F81="","",VLOOKUP(F81,'Concordance Classmt &amp; Points'!$A$2:$B$32,2,FALSE)),0)</f>
        <v/>
      </c>
      <c r="H81" s="15" t="str">
        <f t="shared" si="30"/>
        <v/>
      </c>
      <c r="I81" s="56"/>
      <c r="J81" s="13" t="str">
        <f t="shared" si="31"/>
        <v/>
      </c>
      <c r="K81" s="13" t="str">
        <f>IFERROR(IF(J81="","",VLOOKUP(J81,'Concordance Classmt &amp; Points'!$A$2:$B$32,2,FALSE)),0)</f>
        <v/>
      </c>
      <c r="L81" s="15" t="str">
        <f t="shared" si="32"/>
        <v/>
      </c>
      <c r="M81" s="52"/>
      <c r="N81" s="13" t="str">
        <f t="shared" si="33"/>
        <v/>
      </c>
      <c r="O81" s="13" t="str">
        <f>IFERROR(IF(N81="","",VLOOKUP(N81,'Concordance Classmt &amp; Points'!$A$2:$B$32,2,FALSE)),0)</f>
        <v/>
      </c>
      <c r="P81" s="15" t="str">
        <f t="shared" si="34"/>
        <v/>
      </c>
      <c r="Q81" s="55"/>
      <c r="R81" s="13" t="str">
        <f t="shared" si="35"/>
        <v/>
      </c>
      <c r="S81" s="13"/>
      <c r="T81" s="13" t="str">
        <f>IFERROR(IF(R81="","",VLOOKUP(R81,'Concordance Classmt &amp; Points'!$A$2:$B$32,2,FALSE)/S81),0)</f>
        <v/>
      </c>
      <c r="U81" s="15" t="str">
        <f t="shared" si="36"/>
        <v/>
      </c>
      <c r="V81" s="55"/>
      <c r="W81" s="13" t="str">
        <f t="shared" si="37"/>
        <v/>
      </c>
      <c r="X81" s="13" t="str">
        <f>IFERROR(IF(W81="","",VLOOKUP(W81,'Concordance Classmt &amp; Points'!$A$2:$B$32,2,FALSE)),0)</f>
        <v/>
      </c>
      <c r="Y81" s="15" t="str">
        <f t="shared" si="38"/>
        <v/>
      </c>
      <c r="Z81" s="16" t="str">
        <f t="shared" si="39"/>
        <v>-</v>
      </c>
      <c r="AA81" s="16" t="str">
        <f t="shared" si="40"/>
        <v>-</v>
      </c>
      <c r="AB81" s="17" t="str">
        <f t="shared" si="41"/>
        <v/>
      </c>
    </row>
    <row r="82" spans="1:28" x14ac:dyDescent="0.35">
      <c r="A82" s="4" t="str">
        <f t="shared" si="28"/>
        <v/>
      </c>
      <c r="B82" s="46" t="s">
        <v>186</v>
      </c>
      <c r="C82" s="47" t="s">
        <v>187</v>
      </c>
      <c r="D82" s="48">
        <v>30</v>
      </c>
      <c r="E82" s="52"/>
      <c r="F82" s="13" t="str">
        <f t="shared" si="29"/>
        <v/>
      </c>
      <c r="G82" s="13" t="str">
        <f>IFERROR(IF(F82="","",VLOOKUP(F82,'Concordance Classmt &amp; Points'!$A$2:$B$32,2,FALSE)),0)</f>
        <v/>
      </c>
      <c r="H82" s="15" t="str">
        <f t="shared" si="30"/>
        <v/>
      </c>
      <c r="I82" s="56"/>
      <c r="J82" s="13" t="str">
        <f t="shared" si="31"/>
        <v/>
      </c>
      <c r="K82" s="13" t="str">
        <f>IFERROR(IF(J82="","",VLOOKUP(J82,'Concordance Classmt &amp; Points'!$A$2:$B$32,2,FALSE)),0)</f>
        <v/>
      </c>
      <c r="L82" s="15" t="str">
        <f t="shared" si="32"/>
        <v/>
      </c>
      <c r="M82" s="52"/>
      <c r="N82" s="13" t="str">
        <f t="shared" si="33"/>
        <v/>
      </c>
      <c r="O82" s="13" t="str">
        <f>IFERROR(IF(N82="","",VLOOKUP(N82,'Concordance Classmt &amp; Points'!$A$2:$B$32,2,FALSE)),0)</f>
        <v/>
      </c>
      <c r="P82" s="15" t="str">
        <f t="shared" si="34"/>
        <v/>
      </c>
      <c r="Q82" s="55"/>
      <c r="R82" s="13" t="str">
        <f t="shared" si="35"/>
        <v/>
      </c>
      <c r="S82" s="13"/>
      <c r="T82" s="13" t="str">
        <f>IFERROR(IF(R82="","",VLOOKUP(R82,'Concordance Classmt &amp; Points'!$A$2:$B$32,2,FALSE)/S82),0)</f>
        <v/>
      </c>
      <c r="U82" s="15" t="str">
        <f t="shared" si="36"/>
        <v/>
      </c>
      <c r="V82" s="55"/>
      <c r="W82" s="13" t="str">
        <f t="shared" si="37"/>
        <v/>
      </c>
      <c r="X82" s="13" t="str">
        <f>IFERROR(IF(W82="","",VLOOKUP(W82,'Concordance Classmt &amp; Points'!$A$2:$B$32,2,FALSE)),0)</f>
        <v/>
      </c>
      <c r="Y82" s="15" t="str">
        <f t="shared" si="38"/>
        <v/>
      </c>
      <c r="Z82" s="16" t="str">
        <f t="shared" si="39"/>
        <v>-</v>
      </c>
      <c r="AA82" s="16" t="str">
        <f t="shared" si="40"/>
        <v>-</v>
      </c>
      <c r="AB82" s="17" t="str">
        <f t="shared" si="41"/>
        <v/>
      </c>
    </row>
    <row r="83" spans="1:28" x14ac:dyDescent="0.35">
      <c r="A83" s="4" t="str">
        <f t="shared" si="28"/>
        <v/>
      </c>
      <c r="B83" s="38" t="s">
        <v>188</v>
      </c>
      <c r="C83" s="38" t="s">
        <v>189</v>
      </c>
      <c r="D83" s="39">
        <v>33</v>
      </c>
      <c r="E83" s="52"/>
      <c r="F83" s="13" t="str">
        <f t="shared" si="29"/>
        <v/>
      </c>
      <c r="G83" s="13" t="str">
        <f>IFERROR(IF(F83="","",VLOOKUP(F83,'Concordance Classmt &amp; Points'!$A$2:$B$32,2,FALSE)),0)</f>
        <v/>
      </c>
      <c r="H83" s="15" t="str">
        <f t="shared" si="30"/>
        <v/>
      </c>
      <c r="I83" s="56"/>
      <c r="J83" s="13" t="str">
        <f t="shared" si="31"/>
        <v/>
      </c>
      <c r="K83" s="13" t="str">
        <f>IFERROR(IF(J83="","",VLOOKUP(J83,'Concordance Classmt &amp; Points'!$A$2:$B$32,2,FALSE)),0)</f>
        <v/>
      </c>
      <c r="L83" s="15" t="str">
        <f t="shared" si="32"/>
        <v/>
      </c>
      <c r="M83" s="52"/>
      <c r="N83" s="13" t="str">
        <f t="shared" si="33"/>
        <v/>
      </c>
      <c r="O83" s="13" t="str">
        <f>IFERROR(IF(N83="","",VLOOKUP(N83,'Concordance Classmt &amp; Points'!$A$2:$B$32,2,FALSE)),0)</f>
        <v/>
      </c>
      <c r="P83" s="15" t="str">
        <f t="shared" si="34"/>
        <v/>
      </c>
      <c r="Q83" s="55"/>
      <c r="R83" s="13" t="str">
        <f t="shared" si="35"/>
        <v/>
      </c>
      <c r="S83" s="13"/>
      <c r="T83" s="13" t="str">
        <f>IFERROR(IF(R83="","",VLOOKUP(R83,'Concordance Classmt &amp; Points'!$A$2:$B$32,2,FALSE)/S83),0)</f>
        <v/>
      </c>
      <c r="U83" s="15" t="str">
        <f t="shared" si="36"/>
        <v/>
      </c>
      <c r="V83" s="55"/>
      <c r="W83" s="13" t="str">
        <f t="shared" si="37"/>
        <v/>
      </c>
      <c r="X83" s="13" t="str">
        <f>IFERROR(IF(W83="","",VLOOKUP(W83,'Concordance Classmt &amp; Points'!$A$2:$B$32,2,FALSE)),0)</f>
        <v/>
      </c>
      <c r="Y83" s="15" t="str">
        <f t="shared" si="38"/>
        <v/>
      </c>
      <c r="Z83" s="16" t="str">
        <f t="shared" si="39"/>
        <v>-</v>
      </c>
      <c r="AA83" s="16" t="str">
        <f t="shared" si="40"/>
        <v>-</v>
      </c>
      <c r="AB83" s="17" t="str">
        <f t="shared" si="41"/>
        <v/>
      </c>
    </row>
    <row r="84" spans="1:28" x14ac:dyDescent="0.35">
      <c r="A84" s="4" t="str">
        <f t="shared" si="28"/>
        <v/>
      </c>
      <c r="B84" s="38" t="s">
        <v>117</v>
      </c>
      <c r="C84" s="38" t="s">
        <v>118</v>
      </c>
      <c r="D84" s="39"/>
      <c r="E84" s="52"/>
      <c r="F84" s="13" t="str">
        <f t="shared" si="29"/>
        <v/>
      </c>
      <c r="G84" s="13" t="str">
        <f>IFERROR(IF(F84="","",VLOOKUP(F84,'Concordance Classmt &amp; Points'!$A$2:$B$32,2,FALSE)),0)</f>
        <v/>
      </c>
      <c r="H84" s="15" t="str">
        <f t="shared" si="30"/>
        <v/>
      </c>
      <c r="I84" s="56"/>
      <c r="J84" s="13" t="str">
        <f t="shared" si="31"/>
        <v/>
      </c>
      <c r="K84" s="13" t="str">
        <f>IFERROR(IF(J84="","",VLOOKUP(J84,'Concordance Classmt &amp; Points'!$A$2:$B$32,2,FALSE)),0)</f>
        <v/>
      </c>
      <c r="L84" s="15" t="str">
        <f t="shared" si="32"/>
        <v/>
      </c>
      <c r="M84" s="52"/>
      <c r="N84" s="13" t="str">
        <f t="shared" si="33"/>
        <v/>
      </c>
      <c r="O84" s="13" t="str">
        <f>IFERROR(IF(N84="","",VLOOKUP(N84,'Concordance Classmt &amp; Points'!$A$2:$B$32,2,FALSE)),0)</f>
        <v/>
      </c>
      <c r="P84" s="15" t="str">
        <f t="shared" si="34"/>
        <v/>
      </c>
      <c r="Q84" s="55"/>
      <c r="R84" s="13" t="str">
        <f t="shared" si="35"/>
        <v/>
      </c>
      <c r="S84" s="13"/>
      <c r="T84" s="13" t="str">
        <f>IFERROR(IF(R84="","",VLOOKUP(R84,'Concordance Classmt &amp; Points'!$A$2:$B$32,2,FALSE)/S84),0)</f>
        <v/>
      </c>
      <c r="U84" s="15" t="str">
        <f t="shared" si="36"/>
        <v/>
      </c>
      <c r="V84" s="55"/>
      <c r="W84" s="13" t="str">
        <f t="shared" si="37"/>
        <v/>
      </c>
      <c r="X84" s="13" t="str">
        <f>IFERROR(IF(W84="","",VLOOKUP(W84,'Concordance Classmt &amp; Points'!$A$2:$B$32,2,FALSE)),0)</f>
        <v/>
      </c>
      <c r="Y84" s="15" t="str">
        <f t="shared" si="38"/>
        <v/>
      </c>
      <c r="Z84" s="16" t="str">
        <f t="shared" si="39"/>
        <v>-</v>
      </c>
      <c r="AA84" s="16" t="str">
        <f t="shared" si="40"/>
        <v>-</v>
      </c>
      <c r="AB84" s="17" t="str">
        <f t="shared" si="41"/>
        <v/>
      </c>
    </row>
    <row r="85" spans="1:28" x14ac:dyDescent="0.35">
      <c r="A85" s="4" t="str">
        <f t="shared" si="28"/>
        <v/>
      </c>
      <c r="B85" s="38" t="s">
        <v>117</v>
      </c>
      <c r="C85" s="38" t="s">
        <v>119</v>
      </c>
      <c r="D85" s="39">
        <v>29</v>
      </c>
      <c r="E85" s="52"/>
      <c r="F85" s="13" t="str">
        <f t="shared" si="29"/>
        <v/>
      </c>
      <c r="G85" s="13" t="str">
        <f>IFERROR(IF(F85="","",VLOOKUP(F85,'Concordance Classmt &amp; Points'!$A$2:$B$32,2,FALSE)),0)</f>
        <v/>
      </c>
      <c r="H85" s="15" t="str">
        <f t="shared" si="30"/>
        <v/>
      </c>
      <c r="I85" s="56"/>
      <c r="J85" s="13" t="str">
        <f t="shared" si="31"/>
        <v/>
      </c>
      <c r="K85" s="13" t="str">
        <f>IFERROR(IF(J85="","",VLOOKUP(J85,'Concordance Classmt &amp; Points'!$A$2:$B$32,2,FALSE)),0)</f>
        <v/>
      </c>
      <c r="L85" s="15" t="str">
        <f t="shared" si="32"/>
        <v/>
      </c>
      <c r="M85" s="52"/>
      <c r="N85" s="13" t="str">
        <f t="shared" si="33"/>
        <v/>
      </c>
      <c r="O85" s="13" t="str">
        <f>IFERROR(IF(N85="","",VLOOKUP(N85,'Concordance Classmt &amp; Points'!$A$2:$B$32,2,FALSE)),0)</f>
        <v/>
      </c>
      <c r="P85" s="15" t="str">
        <f t="shared" si="34"/>
        <v/>
      </c>
      <c r="Q85" s="55"/>
      <c r="R85" s="13" t="str">
        <f t="shared" si="35"/>
        <v/>
      </c>
      <c r="S85" s="13"/>
      <c r="T85" s="13" t="str">
        <f>IFERROR(IF(R85="","",VLOOKUP(R85,'Concordance Classmt &amp; Points'!$A$2:$B$32,2,FALSE)/S85),0)</f>
        <v/>
      </c>
      <c r="U85" s="15" t="str">
        <f t="shared" si="36"/>
        <v/>
      </c>
      <c r="V85" s="55"/>
      <c r="W85" s="13" t="str">
        <f t="shared" si="37"/>
        <v/>
      </c>
      <c r="X85" s="13" t="str">
        <f>IFERROR(IF(W85="","",VLOOKUP(W85,'Concordance Classmt &amp; Points'!$A$2:$B$32,2,FALSE)),0)</f>
        <v/>
      </c>
      <c r="Y85" s="15" t="str">
        <f t="shared" si="38"/>
        <v/>
      </c>
      <c r="Z85" s="16" t="str">
        <f t="shared" si="39"/>
        <v>-</v>
      </c>
      <c r="AA85" s="16" t="str">
        <f t="shared" si="40"/>
        <v>-</v>
      </c>
      <c r="AB85" s="17" t="str">
        <f t="shared" si="41"/>
        <v/>
      </c>
    </row>
    <row r="86" spans="1:28" x14ac:dyDescent="0.35">
      <c r="A86" s="4" t="str">
        <f t="shared" si="28"/>
        <v/>
      </c>
      <c r="B86" s="38" t="s">
        <v>120</v>
      </c>
      <c r="C86" s="43" t="s">
        <v>121</v>
      </c>
      <c r="D86" s="44">
        <v>40</v>
      </c>
      <c r="E86" s="52"/>
      <c r="F86" s="13" t="str">
        <f t="shared" si="29"/>
        <v/>
      </c>
      <c r="G86" s="13" t="str">
        <f>IFERROR(IF(F86="","",VLOOKUP(F86,'Concordance Classmt &amp; Points'!$A$2:$B$32,2,FALSE)),0)</f>
        <v/>
      </c>
      <c r="H86" s="15" t="str">
        <f t="shared" si="30"/>
        <v/>
      </c>
      <c r="I86" s="56"/>
      <c r="J86" s="13" t="str">
        <f t="shared" si="31"/>
        <v/>
      </c>
      <c r="K86" s="13" t="str">
        <f>IFERROR(IF(J86="","",VLOOKUP(J86,'Concordance Classmt &amp; Points'!$A$2:$B$32,2,FALSE)),0)</f>
        <v/>
      </c>
      <c r="L86" s="15" t="str">
        <f t="shared" si="32"/>
        <v/>
      </c>
      <c r="M86" s="52"/>
      <c r="N86" s="13" t="str">
        <f t="shared" si="33"/>
        <v/>
      </c>
      <c r="O86" s="13" t="str">
        <f>IFERROR(IF(N86="","",VLOOKUP(N86,'Concordance Classmt &amp; Points'!$A$2:$B$32,2,FALSE)),0)</f>
        <v/>
      </c>
      <c r="P86" s="15" t="str">
        <f t="shared" si="34"/>
        <v/>
      </c>
      <c r="Q86" s="55"/>
      <c r="R86" s="13" t="str">
        <f t="shared" si="35"/>
        <v/>
      </c>
      <c r="S86" s="13"/>
      <c r="T86" s="13" t="str">
        <f>IFERROR(IF(R86="","",VLOOKUP(R86,'Concordance Classmt &amp; Points'!$A$2:$B$32,2,FALSE)/S86),0)</f>
        <v/>
      </c>
      <c r="U86" s="15" t="str">
        <f t="shared" si="36"/>
        <v/>
      </c>
      <c r="V86" s="55"/>
      <c r="W86" s="13" t="str">
        <f t="shared" si="37"/>
        <v/>
      </c>
      <c r="X86" s="13" t="str">
        <f>IFERROR(IF(W86="","",VLOOKUP(W86,'Concordance Classmt &amp; Points'!$A$2:$B$32,2,FALSE)),0)</f>
        <v/>
      </c>
      <c r="Y86" s="15" t="str">
        <f t="shared" si="38"/>
        <v/>
      </c>
      <c r="Z86" s="16" t="str">
        <f t="shared" si="39"/>
        <v>-</v>
      </c>
      <c r="AA86" s="16" t="str">
        <f t="shared" si="40"/>
        <v>-</v>
      </c>
      <c r="AB86" s="17" t="str">
        <f t="shared" si="41"/>
        <v/>
      </c>
    </row>
    <row r="87" spans="1:28" x14ac:dyDescent="0.35">
      <c r="A87" s="4" t="str">
        <f t="shared" si="28"/>
        <v/>
      </c>
      <c r="B87" s="38" t="s">
        <v>122</v>
      </c>
      <c r="C87" s="38" t="s">
        <v>123</v>
      </c>
      <c r="D87" s="39">
        <v>33</v>
      </c>
      <c r="E87" s="52"/>
      <c r="F87" s="13" t="str">
        <f t="shared" si="29"/>
        <v/>
      </c>
      <c r="G87" s="13" t="str">
        <f>IFERROR(IF(F87="","",VLOOKUP(F87,'Concordance Classmt &amp; Points'!$A$2:$B$32,2,FALSE)),0)</f>
        <v/>
      </c>
      <c r="H87" s="15" t="str">
        <f t="shared" si="30"/>
        <v/>
      </c>
      <c r="I87" s="56"/>
      <c r="J87" s="13" t="str">
        <f t="shared" si="31"/>
        <v/>
      </c>
      <c r="K87" s="13" t="str">
        <f>IFERROR(IF(J87="","",VLOOKUP(J87,'Concordance Classmt &amp; Points'!$A$2:$B$32,2,FALSE)),0)</f>
        <v/>
      </c>
      <c r="L87" s="15" t="str">
        <f t="shared" si="32"/>
        <v/>
      </c>
      <c r="M87" s="52"/>
      <c r="N87" s="13" t="str">
        <f t="shared" si="33"/>
        <v/>
      </c>
      <c r="O87" s="13" t="str">
        <f>IFERROR(IF(N87="","",VLOOKUP(N87,'Concordance Classmt &amp; Points'!$A$2:$B$32,2,FALSE)),0)</f>
        <v/>
      </c>
      <c r="P87" s="15" t="str">
        <f t="shared" si="34"/>
        <v/>
      </c>
      <c r="Q87" s="55"/>
      <c r="R87" s="13" t="str">
        <f t="shared" si="35"/>
        <v/>
      </c>
      <c r="S87" s="13"/>
      <c r="T87" s="13" t="str">
        <f>IFERROR(IF(R87="","",VLOOKUP(R87,'Concordance Classmt &amp; Points'!$A$2:$B$32,2,FALSE)/S87),0)</f>
        <v/>
      </c>
      <c r="U87" s="15" t="str">
        <f t="shared" si="36"/>
        <v/>
      </c>
      <c r="V87" s="55"/>
      <c r="W87" s="13" t="str">
        <f t="shared" si="37"/>
        <v/>
      </c>
      <c r="X87" s="13" t="str">
        <f>IFERROR(IF(W87="","",VLOOKUP(W87,'Concordance Classmt &amp; Points'!$A$2:$B$32,2,FALSE)),0)</f>
        <v/>
      </c>
      <c r="Y87" s="15" t="str">
        <f t="shared" si="38"/>
        <v/>
      </c>
      <c r="Z87" s="16" t="str">
        <f t="shared" si="39"/>
        <v>-</v>
      </c>
      <c r="AA87" s="16" t="str">
        <f t="shared" si="40"/>
        <v>-</v>
      </c>
      <c r="AB87" s="17" t="str">
        <f t="shared" si="41"/>
        <v/>
      </c>
    </row>
    <row r="88" spans="1:28" x14ac:dyDescent="0.35">
      <c r="A88" s="4" t="str">
        <f t="shared" si="28"/>
        <v/>
      </c>
      <c r="B88" s="38" t="s">
        <v>190</v>
      </c>
      <c r="C88" s="38" t="s">
        <v>191</v>
      </c>
      <c r="D88" s="39">
        <v>27</v>
      </c>
      <c r="E88" s="52"/>
      <c r="F88" s="13" t="str">
        <f t="shared" si="29"/>
        <v/>
      </c>
      <c r="G88" s="13" t="str">
        <f>IFERROR(IF(F88="","",VLOOKUP(F88,'Concordance Classmt &amp; Points'!$A$2:$B$32,2,FALSE)),0)</f>
        <v/>
      </c>
      <c r="H88" s="15" t="str">
        <f t="shared" si="30"/>
        <v/>
      </c>
      <c r="I88" s="56"/>
      <c r="J88" s="13" t="str">
        <f t="shared" si="31"/>
        <v/>
      </c>
      <c r="K88" s="13" t="str">
        <f>IFERROR(IF(J88="","",VLOOKUP(J88,'Concordance Classmt &amp; Points'!$A$2:$B$32,2,FALSE)),0)</f>
        <v/>
      </c>
      <c r="L88" s="15" t="str">
        <f t="shared" si="32"/>
        <v/>
      </c>
      <c r="M88" s="52"/>
      <c r="N88" s="13" t="str">
        <f t="shared" si="33"/>
        <v/>
      </c>
      <c r="O88" s="13" t="str">
        <f>IFERROR(IF(N88="","",VLOOKUP(N88,'Concordance Classmt &amp; Points'!$A$2:$B$32,2,FALSE)),0)</f>
        <v/>
      </c>
      <c r="P88" s="15" t="str">
        <f t="shared" si="34"/>
        <v/>
      </c>
      <c r="Q88" s="55"/>
      <c r="R88" s="13" t="str">
        <f t="shared" si="35"/>
        <v/>
      </c>
      <c r="S88" s="13"/>
      <c r="T88" s="13" t="str">
        <f>IFERROR(IF(R88="","",VLOOKUP(R88,'Concordance Classmt &amp; Points'!$A$2:$B$32,2,FALSE)/S88),0)</f>
        <v/>
      </c>
      <c r="U88" s="15" t="str">
        <f t="shared" si="36"/>
        <v/>
      </c>
      <c r="V88" s="55"/>
      <c r="W88" s="13" t="str">
        <f t="shared" si="37"/>
        <v/>
      </c>
      <c r="X88" s="13" t="str">
        <f>IFERROR(IF(W88="","",VLOOKUP(W88,'Concordance Classmt &amp; Points'!$A$2:$B$32,2,FALSE)),0)</f>
        <v/>
      </c>
      <c r="Y88" s="15" t="str">
        <f t="shared" si="38"/>
        <v/>
      </c>
      <c r="Z88" s="16" t="str">
        <f t="shared" si="39"/>
        <v>-</v>
      </c>
      <c r="AA88" s="16" t="str">
        <f t="shared" si="40"/>
        <v>-</v>
      </c>
      <c r="AB88" s="17" t="str">
        <f t="shared" si="41"/>
        <v/>
      </c>
    </row>
    <row r="89" spans="1:28" x14ac:dyDescent="0.35">
      <c r="A89" s="4" t="str">
        <f t="shared" si="28"/>
        <v/>
      </c>
      <c r="B89" s="38" t="s">
        <v>192</v>
      </c>
      <c r="C89" s="38" t="s">
        <v>193</v>
      </c>
      <c r="D89" s="39">
        <v>37</v>
      </c>
      <c r="E89" s="52"/>
      <c r="F89" s="13" t="str">
        <f t="shared" si="29"/>
        <v/>
      </c>
      <c r="G89" s="13" t="str">
        <f>IFERROR(IF(F89="","",VLOOKUP(F89,'Concordance Classmt &amp; Points'!$A$2:$B$32,2,FALSE)),0)</f>
        <v/>
      </c>
      <c r="H89" s="15" t="str">
        <f t="shared" si="30"/>
        <v/>
      </c>
      <c r="I89" s="56"/>
      <c r="J89" s="13" t="str">
        <f t="shared" si="31"/>
        <v/>
      </c>
      <c r="K89" s="13" t="str">
        <f>IFERROR(IF(J89="","",VLOOKUP(J89,'Concordance Classmt &amp; Points'!$A$2:$B$32,2,FALSE)),0)</f>
        <v/>
      </c>
      <c r="L89" s="15" t="str">
        <f t="shared" si="32"/>
        <v/>
      </c>
      <c r="M89" s="52"/>
      <c r="N89" s="13" t="str">
        <f t="shared" si="33"/>
        <v/>
      </c>
      <c r="O89" s="13" t="str">
        <f>IFERROR(IF(N89="","",VLOOKUP(N89,'Concordance Classmt &amp; Points'!$A$2:$B$32,2,FALSE)),0)</f>
        <v/>
      </c>
      <c r="P89" s="15" t="str">
        <f t="shared" si="34"/>
        <v/>
      </c>
      <c r="Q89" s="55"/>
      <c r="R89" s="13" t="str">
        <f t="shared" si="35"/>
        <v/>
      </c>
      <c r="S89" s="13"/>
      <c r="T89" s="13" t="str">
        <f>IFERROR(IF(R89="","",VLOOKUP(R89,'Concordance Classmt &amp; Points'!$A$2:$B$32,2,FALSE)/S89),0)</f>
        <v/>
      </c>
      <c r="U89" s="15" t="str">
        <f t="shared" si="36"/>
        <v/>
      </c>
      <c r="V89" s="55"/>
      <c r="W89" s="13" t="str">
        <f t="shared" si="37"/>
        <v/>
      </c>
      <c r="X89" s="13" t="str">
        <f>IFERROR(IF(W89="","",VLOOKUP(W89,'Concordance Classmt &amp; Points'!$A$2:$B$32,2,FALSE)),0)</f>
        <v/>
      </c>
      <c r="Y89" s="15" t="str">
        <f t="shared" si="38"/>
        <v/>
      </c>
      <c r="Z89" s="16" t="str">
        <f t="shared" si="39"/>
        <v>-</v>
      </c>
      <c r="AA89" s="16" t="str">
        <f t="shared" si="40"/>
        <v>-</v>
      </c>
      <c r="AB89" s="17" t="str">
        <f t="shared" si="41"/>
        <v/>
      </c>
    </row>
    <row r="90" spans="1:28" x14ac:dyDescent="0.35">
      <c r="A90" s="4" t="str">
        <f t="shared" si="28"/>
        <v/>
      </c>
      <c r="B90" s="38" t="s">
        <v>126</v>
      </c>
      <c r="C90" s="38" t="s">
        <v>80</v>
      </c>
      <c r="D90" s="39">
        <v>39</v>
      </c>
      <c r="E90" s="52"/>
      <c r="F90" s="13" t="str">
        <f t="shared" si="29"/>
        <v/>
      </c>
      <c r="G90" s="13" t="str">
        <f>IFERROR(IF(F90="","",VLOOKUP(F90,'Concordance Classmt &amp; Points'!$A$2:$B$32,2,FALSE)),0)</f>
        <v/>
      </c>
      <c r="H90" s="15" t="str">
        <f t="shared" si="30"/>
        <v/>
      </c>
      <c r="I90" s="56"/>
      <c r="J90" s="13" t="str">
        <f t="shared" si="31"/>
        <v/>
      </c>
      <c r="K90" s="13" t="str">
        <f>IFERROR(IF(J90="","",VLOOKUP(J90,'Concordance Classmt &amp; Points'!$A$2:$B$32,2,FALSE)),0)</f>
        <v/>
      </c>
      <c r="L90" s="15" t="str">
        <f t="shared" si="32"/>
        <v/>
      </c>
      <c r="M90" s="52"/>
      <c r="N90" s="13" t="str">
        <f t="shared" si="33"/>
        <v/>
      </c>
      <c r="O90" s="13" t="str">
        <f>IFERROR(IF(N90="","",VLOOKUP(N90,'Concordance Classmt &amp; Points'!$A$2:$B$32,2,FALSE)),0)</f>
        <v/>
      </c>
      <c r="P90" s="15" t="str">
        <f t="shared" si="34"/>
        <v/>
      </c>
      <c r="Q90" s="55"/>
      <c r="R90" s="13" t="str">
        <f t="shared" si="35"/>
        <v/>
      </c>
      <c r="S90" s="13"/>
      <c r="T90" s="13" t="str">
        <f>IFERROR(IF(R90="","",VLOOKUP(R90,'Concordance Classmt &amp; Points'!$A$2:$B$32,2,FALSE)/S90),0)</f>
        <v/>
      </c>
      <c r="U90" s="15" t="str">
        <f t="shared" si="36"/>
        <v/>
      </c>
      <c r="V90" s="55"/>
      <c r="W90" s="13" t="str">
        <f t="shared" si="37"/>
        <v/>
      </c>
      <c r="X90" s="13" t="str">
        <f>IFERROR(IF(W90="","",VLOOKUP(W90,'Concordance Classmt &amp; Points'!$A$2:$B$32,2,FALSE)),0)</f>
        <v/>
      </c>
      <c r="Y90" s="15" t="str">
        <f t="shared" si="38"/>
        <v/>
      </c>
      <c r="Z90" s="16" t="str">
        <f t="shared" si="39"/>
        <v>-</v>
      </c>
      <c r="AA90" s="16" t="str">
        <f t="shared" si="40"/>
        <v>-</v>
      </c>
      <c r="AB90" s="17" t="str">
        <f t="shared" si="41"/>
        <v/>
      </c>
    </row>
    <row r="91" spans="1:28" x14ac:dyDescent="0.35">
      <c r="A91" s="4" t="str">
        <f t="shared" si="28"/>
        <v/>
      </c>
      <c r="B91" s="38" t="s">
        <v>196</v>
      </c>
      <c r="C91" s="38" t="s">
        <v>197</v>
      </c>
      <c r="D91" s="39">
        <v>59</v>
      </c>
      <c r="E91" s="52"/>
      <c r="F91" s="13" t="str">
        <f t="shared" si="29"/>
        <v/>
      </c>
      <c r="G91" s="13" t="str">
        <f>IFERROR(IF(F91="","",VLOOKUP(F91,'Concordance Classmt &amp; Points'!$A$2:$B$32,2,FALSE)),0)</f>
        <v/>
      </c>
      <c r="H91" s="15" t="str">
        <f t="shared" si="30"/>
        <v/>
      </c>
      <c r="I91" s="56"/>
      <c r="J91" s="13" t="str">
        <f t="shared" si="31"/>
        <v/>
      </c>
      <c r="K91" s="13" t="str">
        <f>IFERROR(IF(J91="","",VLOOKUP(J91,'Concordance Classmt &amp; Points'!$A$2:$B$32,2,FALSE)),0)</f>
        <v/>
      </c>
      <c r="L91" s="15" t="str">
        <f t="shared" si="32"/>
        <v/>
      </c>
      <c r="M91" s="52"/>
      <c r="N91" s="13" t="str">
        <f t="shared" si="33"/>
        <v/>
      </c>
      <c r="O91" s="13" t="str">
        <f>IFERROR(IF(N91="","",VLOOKUP(N91,'Concordance Classmt &amp; Points'!$A$2:$B$32,2,FALSE)),0)</f>
        <v/>
      </c>
      <c r="P91" s="15" t="str">
        <f t="shared" si="34"/>
        <v/>
      </c>
      <c r="Q91" s="55"/>
      <c r="R91" s="13" t="str">
        <f t="shared" si="35"/>
        <v/>
      </c>
      <c r="S91" s="13"/>
      <c r="T91" s="13" t="str">
        <f>IFERROR(IF(R91="","",VLOOKUP(R91,'Concordance Classmt &amp; Points'!$A$2:$B$32,2,FALSE)/S91),0)</f>
        <v/>
      </c>
      <c r="U91" s="15" t="str">
        <f t="shared" si="36"/>
        <v/>
      </c>
      <c r="V91" s="55"/>
      <c r="W91" s="13" t="str">
        <f t="shared" si="37"/>
        <v/>
      </c>
      <c r="X91" s="13" t="str">
        <f>IFERROR(IF(W91="","",VLOOKUP(W91,'Concordance Classmt &amp; Points'!$A$2:$B$32,2,FALSE)),0)</f>
        <v/>
      </c>
      <c r="Y91" s="15" t="str">
        <f t="shared" si="38"/>
        <v/>
      </c>
      <c r="Z91" s="16" t="str">
        <f t="shared" si="39"/>
        <v>-</v>
      </c>
      <c r="AA91" s="16" t="str">
        <f t="shared" si="40"/>
        <v>-</v>
      </c>
      <c r="AB91" s="17" t="str">
        <f t="shared" si="41"/>
        <v/>
      </c>
    </row>
    <row r="92" spans="1:28" x14ac:dyDescent="0.35">
      <c r="A92" s="4" t="str">
        <f t="shared" si="28"/>
        <v/>
      </c>
      <c r="B92" s="38" t="s">
        <v>198</v>
      </c>
      <c r="C92" s="38" t="s">
        <v>199</v>
      </c>
      <c r="D92" s="39">
        <v>25</v>
      </c>
      <c r="E92" s="52"/>
      <c r="F92" s="13" t="str">
        <f t="shared" si="29"/>
        <v/>
      </c>
      <c r="G92" s="13" t="str">
        <f>IFERROR(IF(F92="","",VLOOKUP(F92,'Concordance Classmt &amp; Points'!$A$2:$B$32,2,FALSE)),0)</f>
        <v/>
      </c>
      <c r="H92" s="15" t="str">
        <f t="shared" si="30"/>
        <v/>
      </c>
      <c r="I92" s="56"/>
      <c r="J92" s="13" t="str">
        <f t="shared" si="31"/>
        <v/>
      </c>
      <c r="K92" s="13" t="str">
        <f>IFERROR(IF(J92="","",VLOOKUP(J92,'Concordance Classmt &amp; Points'!$A$2:$B$32,2,FALSE)),0)</f>
        <v/>
      </c>
      <c r="L92" s="15" t="str">
        <f t="shared" si="32"/>
        <v/>
      </c>
      <c r="M92" s="52"/>
      <c r="N92" s="13" t="str">
        <f t="shared" si="33"/>
        <v/>
      </c>
      <c r="O92" s="13" t="str">
        <f>IFERROR(IF(N92="","",VLOOKUP(N92,'Concordance Classmt &amp; Points'!$A$2:$B$32,2,FALSE)),0)</f>
        <v/>
      </c>
      <c r="P92" s="15" t="str">
        <f t="shared" si="34"/>
        <v/>
      </c>
      <c r="Q92" s="55"/>
      <c r="R92" s="13" t="str">
        <f t="shared" si="35"/>
        <v/>
      </c>
      <c r="S92" s="13"/>
      <c r="T92" s="13" t="str">
        <f>IFERROR(IF(R92="","",VLOOKUP(R92,'Concordance Classmt &amp; Points'!$A$2:$B$32,2,FALSE)/S92),0)</f>
        <v/>
      </c>
      <c r="U92" s="15" t="str">
        <f t="shared" si="36"/>
        <v/>
      </c>
      <c r="V92" s="55"/>
      <c r="W92" s="13" t="str">
        <f t="shared" si="37"/>
        <v/>
      </c>
      <c r="X92" s="13" t="str">
        <f>IFERROR(IF(W92="","",VLOOKUP(W92,'Concordance Classmt &amp; Points'!$A$2:$B$32,2,FALSE)),0)</f>
        <v/>
      </c>
      <c r="Y92" s="15" t="str">
        <f t="shared" si="38"/>
        <v/>
      </c>
      <c r="Z92" s="16" t="str">
        <f t="shared" si="39"/>
        <v>-</v>
      </c>
      <c r="AA92" s="16" t="str">
        <f t="shared" si="40"/>
        <v>-</v>
      </c>
      <c r="AB92" s="17" t="str">
        <f t="shared" si="41"/>
        <v/>
      </c>
    </row>
    <row r="93" spans="1:28" x14ac:dyDescent="0.35">
      <c r="A93" s="4" t="str">
        <f t="shared" si="28"/>
        <v/>
      </c>
      <c r="B93" s="38" t="s">
        <v>127</v>
      </c>
      <c r="C93" s="38" t="s">
        <v>128</v>
      </c>
      <c r="D93" s="39">
        <v>45</v>
      </c>
      <c r="E93" s="52"/>
      <c r="F93" s="13" t="str">
        <f t="shared" si="29"/>
        <v/>
      </c>
      <c r="G93" s="13" t="str">
        <f>IFERROR(IF(F93="","",VLOOKUP(F93,'Concordance Classmt &amp; Points'!$A$2:$B$32,2,FALSE)),0)</f>
        <v/>
      </c>
      <c r="H93" s="15" t="str">
        <f t="shared" si="30"/>
        <v/>
      </c>
      <c r="I93" s="56"/>
      <c r="J93" s="13" t="str">
        <f t="shared" si="31"/>
        <v/>
      </c>
      <c r="K93" s="13" t="str">
        <f>IFERROR(IF(J93="","",VLOOKUP(J93,'Concordance Classmt &amp; Points'!$A$2:$B$32,2,FALSE)),0)</f>
        <v/>
      </c>
      <c r="L93" s="15" t="str">
        <f t="shared" si="32"/>
        <v/>
      </c>
      <c r="M93" s="52"/>
      <c r="N93" s="13" t="str">
        <f t="shared" si="33"/>
        <v/>
      </c>
      <c r="O93" s="13" t="str">
        <f>IFERROR(IF(N93="","",VLOOKUP(N93,'Concordance Classmt &amp; Points'!$A$2:$B$32,2,FALSE)),0)</f>
        <v/>
      </c>
      <c r="P93" s="15" t="str">
        <f t="shared" si="34"/>
        <v/>
      </c>
      <c r="Q93" s="55"/>
      <c r="R93" s="13" t="str">
        <f t="shared" si="35"/>
        <v/>
      </c>
      <c r="S93" s="13"/>
      <c r="T93" s="13" t="str">
        <f>IFERROR(IF(R93="","",VLOOKUP(R93,'Concordance Classmt &amp; Points'!$A$2:$B$32,2,FALSE)/S93),0)</f>
        <v/>
      </c>
      <c r="U93" s="15" t="str">
        <f t="shared" si="36"/>
        <v/>
      </c>
      <c r="V93" s="55"/>
      <c r="W93" s="13" t="str">
        <f t="shared" si="37"/>
        <v/>
      </c>
      <c r="X93" s="13" t="str">
        <f>IFERROR(IF(W93="","",VLOOKUP(W93,'Concordance Classmt &amp; Points'!$A$2:$B$32,2,FALSE)),0)</f>
        <v/>
      </c>
      <c r="Y93" s="15" t="str">
        <f t="shared" si="38"/>
        <v/>
      </c>
      <c r="Z93" s="16" t="str">
        <f t="shared" si="39"/>
        <v>-</v>
      </c>
      <c r="AA93" s="16" t="str">
        <f t="shared" si="40"/>
        <v>-</v>
      </c>
      <c r="AB93" s="17" t="str">
        <f t="shared" si="41"/>
        <v/>
      </c>
    </row>
    <row r="94" spans="1:28" x14ac:dyDescent="0.35">
      <c r="A94" s="4" t="str">
        <f t="shared" si="28"/>
        <v/>
      </c>
      <c r="B94" s="38" t="s">
        <v>131</v>
      </c>
      <c r="C94" s="38" t="s">
        <v>132</v>
      </c>
      <c r="D94" s="39">
        <v>30</v>
      </c>
      <c r="E94" s="52"/>
      <c r="F94" s="13" t="str">
        <f t="shared" si="29"/>
        <v/>
      </c>
      <c r="G94" s="13" t="str">
        <f>IFERROR(IF(F94="","",VLOOKUP(F94,'Concordance Classmt &amp; Points'!$A$2:$B$32,2,FALSE)),0)</f>
        <v/>
      </c>
      <c r="H94" s="15" t="str">
        <f t="shared" si="30"/>
        <v/>
      </c>
      <c r="I94" s="56"/>
      <c r="J94" s="13" t="str">
        <f t="shared" si="31"/>
        <v/>
      </c>
      <c r="K94" s="13" t="str">
        <f>IFERROR(IF(J94="","",VLOOKUP(J94,'Concordance Classmt &amp; Points'!$A$2:$B$32,2,FALSE)),0)</f>
        <v/>
      </c>
      <c r="L94" s="15" t="str">
        <f t="shared" si="32"/>
        <v/>
      </c>
      <c r="M94" s="52"/>
      <c r="N94" s="13" t="str">
        <f t="shared" si="33"/>
        <v/>
      </c>
      <c r="O94" s="13" t="str">
        <f>IFERROR(IF(N94="","",VLOOKUP(N94,'Concordance Classmt &amp; Points'!$A$2:$B$32,2,FALSE)),0)</f>
        <v/>
      </c>
      <c r="P94" s="15" t="str">
        <f t="shared" si="34"/>
        <v/>
      </c>
      <c r="Q94" s="55"/>
      <c r="R94" s="13" t="str">
        <f t="shared" si="35"/>
        <v/>
      </c>
      <c r="S94" s="13"/>
      <c r="T94" s="13" t="str">
        <f>IFERROR(IF(R94="","",VLOOKUP(R94,'Concordance Classmt &amp; Points'!$A$2:$B$32,2,FALSE)/S94),0)</f>
        <v/>
      </c>
      <c r="U94" s="15" t="str">
        <f t="shared" si="36"/>
        <v/>
      </c>
      <c r="V94" s="55"/>
      <c r="W94" s="13" t="str">
        <f t="shared" si="37"/>
        <v/>
      </c>
      <c r="X94" s="13" t="str">
        <f>IFERROR(IF(W94="","",VLOOKUP(W94,'Concordance Classmt &amp; Points'!$A$2:$B$32,2,FALSE)),0)</f>
        <v/>
      </c>
      <c r="Y94" s="15" t="str">
        <f t="shared" si="38"/>
        <v/>
      </c>
      <c r="Z94" s="16" t="str">
        <f t="shared" si="39"/>
        <v>-</v>
      </c>
      <c r="AA94" s="16" t="str">
        <f t="shared" si="40"/>
        <v>-</v>
      </c>
      <c r="AB94" s="17" t="str">
        <f t="shared" si="41"/>
        <v/>
      </c>
    </row>
    <row r="95" spans="1:28" x14ac:dyDescent="0.35">
      <c r="A95" s="4" t="str">
        <f t="shared" si="28"/>
        <v/>
      </c>
      <c r="B95" s="38" t="s">
        <v>202</v>
      </c>
      <c r="C95" s="38" t="s">
        <v>84</v>
      </c>
      <c r="D95" s="39">
        <v>33</v>
      </c>
      <c r="E95" s="52"/>
      <c r="F95" s="13" t="str">
        <f t="shared" si="29"/>
        <v/>
      </c>
      <c r="G95" s="13" t="str">
        <f>IFERROR(IF(F95="","",VLOOKUP(F95,'Concordance Classmt &amp; Points'!$A$2:$B$32,2,FALSE)),0)</f>
        <v/>
      </c>
      <c r="H95" s="15" t="str">
        <f t="shared" si="30"/>
        <v/>
      </c>
      <c r="I95" s="56"/>
      <c r="J95" s="13" t="str">
        <f t="shared" si="31"/>
        <v/>
      </c>
      <c r="K95" s="13" t="str">
        <f>IFERROR(IF(J95="","",VLOOKUP(J95,'Concordance Classmt &amp; Points'!$A$2:$B$32,2,FALSE)),0)</f>
        <v/>
      </c>
      <c r="L95" s="15" t="str">
        <f t="shared" si="32"/>
        <v/>
      </c>
      <c r="M95" s="52"/>
      <c r="N95" s="13" t="str">
        <f t="shared" si="33"/>
        <v/>
      </c>
      <c r="O95" s="13" t="str">
        <f>IFERROR(IF(N95="","",VLOOKUP(N95,'Concordance Classmt &amp; Points'!$A$2:$B$32,2,FALSE)),0)</f>
        <v/>
      </c>
      <c r="P95" s="15" t="str">
        <f t="shared" si="34"/>
        <v/>
      </c>
      <c r="Q95" s="55"/>
      <c r="R95" s="13" t="str">
        <f t="shared" si="35"/>
        <v/>
      </c>
      <c r="S95" s="13"/>
      <c r="T95" s="13" t="str">
        <f>IFERROR(IF(R95="","",VLOOKUP(R95,'Concordance Classmt &amp; Points'!$A$2:$B$32,2,FALSE)/S95),0)</f>
        <v/>
      </c>
      <c r="U95" s="15" t="str">
        <f t="shared" si="36"/>
        <v/>
      </c>
      <c r="V95" s="55"/>
      <c r="W95" s="13" t="str">
        <f t="shared" si="37"/>
        <v/>
      </c>
      <c r="X95" s="13" t="str">
        <f>IFERROR(IF(W95="","",VLOOKUP(W95,'Concordance Classmt &amp; Points'!$A$2:$B$32,2,FALSE)),0)</f>
        <v/>
      </c>
      <c r="Y95" s="15" t="str">
        <f t="shared" si="38"/>
        <v/>
      </c>
      <c r="Z95" s="16" t="str">
        <f t="shared" si="39"/>
        <v>-</v>
      </c>
      <c r="AA95" s="16" t="str">
        <f t="shared" si="40"/>
        <v>-</v>
      </c>
      <c r="AB95" s="17" t="str">
        <f t="shared" si="41"/>
        <v/>
      </c>
    </row>
    <row r="96" spans="1:28" x14ac:dyDescent="0.35">
      <c r="A96" s="4" t="str">
        <f t="shared" si="28"/>
        <v/>
      </c>
      <c r="B96" s="38" t="s">
        <v>203</v>
      </c>
      <c r="C96" s="38" t="s">
        <v>204</v>
      </c>
      <c r="D96" s="39">
        <v>27</v>
      </c>
      <c r="E96" s="52"/>
      <c r="F96" s="13" t="str">
        <f t="shared" si="29"/>
        <v/>
      </c>
      <c r="G96" s="13" t="str">
        <f>IFERROR(IF(F96="","",VLOOKUP(F96,'Concordance Classmt &amp; Points'!$A$2:$B$32,2,FALSE)),0)</f>
        <v/>
      </c>
      <c r="H96" s="15" t="str">
        <f t="shared" si="30"/>
        <v/>
      </c>
      <c r="I96" s="56"/>
      <c r="J96" s="13" t="str">
        <f t="shared" si="31"/>
        <v/>
      </c>
      <c r="K96" s="13" t="str">
        <f>IFERROR(IF(J96="","",VLOOKUP(J96,'Concordance Classmt &amp; Points'!$A$2:$B$32,2,FALSE)),0)</f>
        <v/>
      </c>
      <c r="L96" s="15" t="str">
        <f t="shared" si="32"/>
        <v/>
      </c>
      <c r="M96" s="52"/>
      <c r="N96" s="13" t="str">
        <f t="shared" si="33"/>
        <v/>
      </c>
      <c r="O96" s="13" t="str">
        <f>IFERROR(IF(N96="","",VLOOKUP(N96,'Concordance Classmt &amp; Points'!$A$2:$B$32,2,FALSE)),0)</f>
        <v/>
      </c>
      <c r="P96" s="15" t="str">
        <f t="shared" si="34"/>
        <v/>
      </c>
      <c r="Q96" s="55"/>
      <c r="R96" s="13" t="str">
        <f t="shared" si="35"/>
        <v/>
      </c>
      <c r="S96" s="13"/>
      <c r="T96" s="13" t="str">
        <f>IFERROR(IF(R96="","",VLOOKUP(R96,'Concordance Classmt &amp; Points'!$A$2:$B$32,2,FALSE)/S96),0)</f>
        <v/>
      </c>
      <c r="U96" s="15" t="str">
        <f t="shared" si="36"/>
        <v/>
      </c>
      <c r="V96" s="55"/>
      <c r="W96" s="13" t="str">
        <f t="shared" si="37"/>
        <v/>
      </c>
      <c r="X96" s="13" t="str">
        <f>IFERROR(IF(W96="","",VLOOKUP(W96,'Concordance Classmt &amp; Points'!$A$2:$B$32,2,FALSE)),0)</f>
        <v/>
      </c>
      <c r="Y96" s="15" t="str">
        <f t="shared" si="38"/>
        <v/>
      </c>
      <c r="Z96" s="16" t="str">
        <f t="shared" si="39"/>
        <v>-</v>
      </c>
      <c r="AA96" s="16" t="str">
        <f t="shared" si="40"/>
        <v>-</v>
      </c>
      <c r="AB96" s="17" t="str">
        <f t="shared" si="41"/>
        <v/>
      </c>
    </row>
    <row r="97" spans="1:28" x14ac:dyDescent="0.35">
      <c r="A97" s="4" t="str">
        <f t="shared" si="28"/>
        <v/>
      </c>
      <c r="B97" s="38" t="s">
        <v>135</v>
      </c>
      <c r="C97" s="38" t="s">
        <v>136</v>
      </c>
      <c r="D97" s="39">
        <v>43</v>
      </c>
      <c r="E97" s="52"/>
      <c r="F97" s="13" t="str">
        <f t="shared" si="29"/>
        <v/>
      </c>
      <c r="G97" s="13" t="str">
        <f>IFERROR(IF(F97="","",VLOOKUP(F97,'Concordance Classmt &amp; Points'!$A$2:$B$32,2,FALSE)),0)</f>
        <v/>
      </c>
      <c r="H97" s="15" t="str">
        <f t="shared" si="30"/>
        <v/>
      </c>
      <c r="I97" s="56"/>
      <c r="J97" s="13" t="str">
        <f t="shared" si="31"/>
        <v/>
      </c>
      <c r="K97" s="13" t="str">
        <f>IFERROR(IF(J97="","",VLOOKUP(J97,'Concordance Classmt &amp; Points'!$A$2:$B$32,2,FALSE)),0)</f>
        <v/>
      </c>
      <c r="L97" s="15" t="str">
        <f t="shared" si="32"/>
        <v/>
      </c>
      <c r="M97" s="52"/>
      <c r="N97" s="13" t="str">
        <f t="shared" si="33"/>
        <v/>
      </c>
      <c r="O97" s="13" t="str">
        <f>IFERROR(IF(N97="","",VLOOKUP(N97,'Concordance Classmt &amp; Points'!$A$2:$B$32,2,FALSE)),0)</f>
        <v/>
      </c>
      <c r="P97" s="15" t="str">
        <f t="shared" si="34"/>
        <v/>
      </c>
      <c r="Q97" s="55"/>
      <c r="R97" s="13" t="str">
        <f t="shared" si="35"/>
        <v/>
      </c>
      <c r="S97" s="13"/>
      <c r="T97" s="13" t="str">
        <f>IFERROR(IF(R97="","",VLOOKUP(R97,'Concordance Classmt &amp; Points'!$A$2:$B$32,2,FALSE)/S97),0)</f>
        <v/>
      </c>
      <c r="U97" s="15" t="str">
        <f t="shared" si="36"/>
        <v/>
      </c>
      <c r="V97" s="55"/>
      <c r="W97" s="13" t="str">
        <f t="shared" si="37"/>
        <v/>
      </c>
      <c r="X97" s="13" t="str">
        <f>IFERROR(IF(W97="","",VLOOKUP(W97,'Concordance Classmt &amp; Points'!$A$2:$B$32,2,FALSE)),0)</f>
        <v/>
      </c>
      <c r="Y97" s="15" t="str">
        <f t="shared" si="38"/>
        <v/>
      </c>
      <c r="Z97" s="16" t="str">
        <f t="shared" si="39"/>
        <v>-</v>
      </c>
      <c r="AA97" s="16" t="str">
        <f t="shared" si="40"/>
        <v>-</v>
      </c>
      <c r="AB97" s="17" t="str">
        <f t="shared" si="41"/>
        <v/>
      </c>
    </row>
    <row r="98" spans="1:28" x14ac:dyDescent="0.35">
      <c r="A98" s="4" t="str">
        <f t="shared" si="28"/>
        <v/>
      </c>
      <c r="B98" s="38" t="s">
        <v>207</v>
      </c>
      <c r="C98" s="38" t="s">
        <v>208</v>
      </c>
      <c r="D98" s="39">
        <v>21</v>
      </c>
      <c r="E98" s="52"/>
      <c r="F98" s="13" t="str">
        <f t="shared" si="29"/>
        <v/>
      </c>
      <c r="G98" s="13" t="str">
        <f>IFERROR(IF(F98="","",VLOOKUP(F98,'Concordance Classmt &amp; Points'!$A$2:$B$32,2,FALSE)),0)</f>
        <v/>
      </c>
      <c r="H98" s="15" t="str">
        <f t="shared" si="30"/>
        <v/>
      </c>
      <c r="I98" s="56"/>
      <c r="J98" s="13" t="str">
        <f t="shared" si="31"/>
        <v/>
      </c>
      <c r="K98" s="13" t="str">
        <f>IFERROR(IF(J98="","",VLOOKUP(J98,'Concordance Classmt &amp; Points'!$A$2:$B$32,2,FALSE)),0)</f>
        <v/>
      </c>
      <c r="L98" s="15" t="str">
        <f t="shared" si="32"/>
        <v/>
      </c>
      <c r="M98" s="52"/>
      <c r="N98" s="13" t="str">
        <f t="shared" si="33"/>
        <v/>
      </c>
      <c r="O98" s="13" t="str">
        <f>IFERROR(IF(N98="","",VLOOKUP(N98,'Concordance Classmt &amp; Points'!$A$2:$B$32,2,FALSE)),0)</f>
        <v/>
      </c>
      <c r="P98" s="15" t="str">
        <f t="shared" si="34"/>
        <v/>
      </c>
      <c r="Q98" s="55"/>
      <c r="R98" s="13" t="str">
        <f t="shared" si="35"/>
        <v/>
      </c>
      <c r="S98" s="13"/>
      <c r="T98" s="13" t="str">
        <f>IFERROR(IF(R98="","",VLOOKUP(R98,'Concordance Classmt &amp; Points'!$A$2:$B$32,2,FALSE)/S98),0)</f>
        <v/>
      </c>
      <c r="U98" s="15" t="str">
        <f t="shared" si="36"/>
        <v/>
      </c>
      <c r="V98" s="55"/>
      <c r="W98" s="13" t="str">
        <f t="shared" si="37"/>
        <v/>
      </c>
      <c r="X98" s="13" t="str">
        <f>IFERROR(IF(W98="","",VLOOKUP(W98,'Concordance Classmt &amp; Points'!$A$2:$B$32,2,FALSE)),0)</f>
        <v/>
      </c>
      <c r="Y98" s="15" t="str">
        <f t="shared" si="38"/>
        <v/>
      </c>
      <c r="Z98" s="16" t="str">
        <f t="shared" si="39"/>
        <v>-</v>
      </c>
      <c r="AA98" s="16" t="str">
        <f t="shared" si="40"/>
        <v>-</v>
      </c>
      <c r="AB98" s="17" t="str">
        <f t="shared" si="41"/>
        <v/>
      </c>
    </row>
    <row r="99" spans="1:28" x14ac:dyDescent="0.35">
      <c r="A99" s="4" t="str">
        <f t="shared" ref="A99:A109" si="42">IF(AA99="-","",RANK(AA99,AA$3:AA$108))</f>
        <v/>
      </c>
      <c r="B99" s="38" t="s">
        <v>137</v>
      </c>
      <c r="C99" s="38" t="s">
        <v>138</v>
      </c>
      <c r="D99" s="39">
        <v>34</v>
      </c>
      <c r="E99" s="52"/>
      <c r="F99" s="13" t="str">
        <f t="shared" ref="F99:F109" si="43">IF(E99="","",RANK(E99,E$3:E$108,1))</f>
        <v/>
      </c>
      <c r="G99" s="13" t="str">
        <f>IFERROR(IF(F99="","",VLOOKUP(F99,'Concordance Classmt &amp; Points'!$A$2:$B$32,2,FALSE)),0)</f>
        <v/>
      </c>
      <c r="H99" s="15" t="str">
        <f t="shared" ref="H99:H109" si="44">IF(ISNUMBER(G99),G99+G99*(MAX(0,$D99-28))*2/100,"")</f>
        <v/>
      </c>
      <c r="I99" s="56"/>
      <c r="J99" s="13" t="str">
        <f t="shared" ref="J99:J109" si="45">IF(I99="","",RANK(I99,I$3:I$108,1))</f>
        <v/>
      </c>
      <c r="K99" s="13" t="str">
        <f>IFERROR(IF(J99="","",VLOOKUP(J99,'Concordance Classmt &amp; Points'!$A$2:$B$32,2,FALSE)),0)</f>
        <v/>
      </c>
      <c r="L99" s="15" t="str">
        <f t="shared" ref="L99:L109" si="46">IF(ISNUMBER(K99),K99+K99*(MAX(0,$D99-28))*2/100,"")</f>
        <v/>
      </c>
      <c r="M99" s="52"/>
      <c r="N99" s="13" t="str">
        <f t="shared" ref="N99:N109" si="47">IF(M99="","",RANK(M99,M$3:M$108,1))</f>
        <v/>
      </c>
      <c r="O99" s="13" t="str">
        <f>IFERROR(IF(N99="","",VLOOKUP(N99,'Concordance Classmt &amp; Points'!$A$2:$B$32,2,FALSE)),0)</f>
        <v/>
      </c>
      <c r="P99" s="15" t="str">
        <f t="shared" ref="P99:P109" si="48">IF(ISNUMBER(O99),O99+O99*(MAX(0,$D99-28))*2/100,"")</f>
        <v/>
      </c>
      <c r="Q99" s="55"/>
      <c r="R99" s="13" t="str">
        <f t="shared" ref="R99:R108" si="49">IF(Q99="","",RANK(Q99,Q$3:Q$108,0))</f>
        <v/>
      </c>
      <c r="S99" s="13"/>
      <c r="T99" s="13" t="str">
        <f>IFERROR(IF(R99="","",VLOOKUP(R99,'Concordance Classmt &amp; Points'!$A$2:$B$32,2,FALSE)/S99),0)</f>
        <v/>
      </c>
      <c r="U99" s="15" t="str">
        <f t="shared" ref="U99:U109" si="50">IF(ISNUMBER(T99),T99+T99*(MAX(0,$D99-28))*2/100,"")</f>
        <v/>
      </c>
      <c r="V99" s="55"/>
      <c r="W99" s="13" t="str">
        <f t="shared" ref="W99:W108" si="51">IF(V99="","",RANK(V99,V$3:V$108,0))</f>
        <v/>
      </c>
      <c r="X99" s="13" t="str">
        <f>IFERROR(IF(W99="","",VLOOKUP(W99,'Concordance Classmt &amp; Points'!$A$2:$B$32,2,FALSE)),0)</f>
        <v/>
      </c>
      <c r="Y99" s="15" t="str">
        <f t="shared" ref="Y99:Y109" si="52">IF(ISNUMBER(X99),X99+X99*(MAX(0,$D99-28))*2/100,"")</f>
        <v/>
      </c>
      <c r="Z99" s="16" t="str">
        <f t="shared" ref="Z99:Z108" si="53">IF(COUNT(G99,K99,O99,T99,X99),SUM(G99,K99,O99,T99,X99),"-")</f>
        <v>-</v>
      </c>
      <c r="AA99" s="16" t="str">
        <f t="shared" ref="AA99:AA108" si="54">IF(COUNT(H99,L99,P99,U99,Y99),SUM(H99,L99,P99,U99,Y99),"-")</f>
        <v>-</v>
      </c>
      <c r="AB99" s="17" t="str">
        <f t="shared" ref="AB99:AB109" si="55">IF(AA99="-","",RANK(AA99,AA$3:AA$109))</f>
        <v/>
      </c>
    </row>
    <row r="100" spans="1:28" x14ac:dyDescent="0.35">
      <c r="A100" s="4" t="str">
        <f t="shared" si="42"/>
        <v/>
      </c>
      <c r="B100" s="38" t="s">
        <v>209</v>
      </c>
      <c r="C100" s="38" t="s">
        <v>210</v>
      </c>
      <c r="D100" s="39">
        <v>20</v>
      </c>
      <c r="E100" s="52"/>
      <c r="F100" s="13" t="str">
        <f t="shared" si="43"/>
        <v/>
      </c>
      <c r="G100" s="13" t="str">
        <f>IFERROR(IF(F100="","",VLOOKUP(F100,'Concordance Classmt &amp; Points'!$A$2:$B$32,2,FALSE)),0)</f>
        <v/>
      </c>
      <c r="H100" s="15" t="str">
        <f t="shared" si="44"/>
        <v/>
      </c>
      <c r="I100" s="56"/>
      <c r="J100" s="13" t="str">
        <f t="shared" si="45"/>
        <v/>
      </c>
      <c r="K100" s="13" t="str">
        <f>IFERROR(IF(J100="","",VLOOKUP(J100,'Concordance Classmt &amp; Points'!$A$2:$B$32,2,FALSE)),0)</f>
        <v/>
      </c>
      <c r="L100" s="15" t="str">
        <f t="shared" si="46"/>
        <v/>
      </c>
      <c r="M100" s="52"/>
      <c r="N100" s="13" t="str">
        <f t="shared" si="47"/>
        <v/>
      </c>
      <c r="O100" s="13" t="str">
        <f>IFERROR(IF(N100="","",VLOOKUP(N100,'Concordance Classmt &amp; Points'!$A$2:$B$32,2,FALSE)),0)</f>
        <v/>
      </c>
      <c r="P100" s="15" t="str">
        <f t="shared" si="48"/>
        <v/>
      </c>
      <c r="Q100" s="55"/>
      <c r="R100" s="13" t="str">
        <f t="shared" si="49"/>
        <v/>
      </c>
      <c r="S100" s="13"/>
      <c r="T100" s="13" t="str">
        <f>IFERROR(IF(R100="","",VLOOKUP(R100,'Concordance Classmt &amp; Points'!$A$2:$B$32,2,FALSE)/S100),0)</f>
        <v/>
      </c>
      <c r="U100" s="15" t="str">
        <f t="shared" si="50"/>
        <v/>
      </c>
      <c r="V100" s="55"/>
      <c r="W100" s="13" t="str">
        <f t="shared" si="51"/>
        <v/>
      </c>
      <c r="X100" s="13" t="str">
        <f>IFERROR(IF(W100="","",VLOOKUP(W100,'Concordance Classmt &amp; Points'!$A$2:$B$32,2,FALSE)),0)</f>
        <v/>
      </c>
      <c r="Y100" s="15" t="str">
        <f t="shared" si="52"/>
        <v/>
      </c>
      <c r="Z100" s="16" t="str">
        <f t="shared" si="53"/>
        <v>-</v>
      </c>
      <c r="AA100" s="16" t="str">
        <f t="shared" si="54"/>
        <v>-</v>
      </c>
      <c r="AB100" s="17" t="str">
        <f t="shared" si="55"/>
        <v/>
      </c>
    </row>
    <row r="101" spans="1:28" x14ac:dyDescent="0.35">
      <c r="A101" s="4" t="str">
        <f t="shared" si="42"/>
        <v/>
      </c>
      <c r="B101" s="38" t="s">
        <v>141</v>
      </c>
      <c r="C101" s="38" t="s">
        <v>142</v>
      </c>
      <c r="D101" s="39">
        <v>46</v>
      </c>
      <c r="E101" s="52"/>
      <c r="F101" s="13" t="str">
        <f t="shared" si="43"/>
        <v/>
      </c>
      <c r="G101" s="13" t="str">
        <f>IFERROR(IF(F101="","",VLOOKUP(F101,'Concordance Classmt &amp; Points'!$A$2:$B$32,2,FALSE)),0)</f>
        <v/>
      </c>
      <c r="H101" s="15" t="str">
        <f t="shared" si="44"/>
        <v/>
      </c>
      <c r="I101" s="56"/>
      <c r="J101" s="13" t="str">
        <f t="shared" si="45"/>
        <v/>
      </c>
      <c r="K101" s="13" t="str">
        <f>IFERROR(IF(J101="","",VLOOKUP(J101,'Concordance Classmt &amp; Points'!$A$2:$B$32,2,FALSE)),0)</f>
        <v/>
      </c>
      <c r="L101" s="15" t="str">
        <f t="shared" si="46"/>
        <v/>
      </c>
      <c r="M101" s="52"/>
      <c r="N101" s="13" t="str">
        <f t="shared" si="47"/>
        <v/>
      </c>
      <c r="O101" s="13" t="str">
        <f>IFERROR(IF(N101="","",VLOOKUP(N101,'Concordance Classmt &amp; Points'!$A$2:$B$32,2,FALSE)),0)</f>
        <v/>
      </c>
      <c r="P101" s="15" t="str">
        <f t="shared" si="48"/>
        <v/>
      </c>
      <c r="Q101" s="55"/>
      <c r="R101" s="13" t="str">
        <f t="shared" si="49"/>
        <v/>
      </c>
      <c r="S101" s="13"/>
      <c r="T101" s="13" t="str">
        <f>IFERROR(IF(R101="","",VLOOKUP(R101,'Concordance Classmt &amp; Points'!$A$2:$B$32,2,FALSE)/S101),0)</f>
        <v/>
      </c>
      <c r="U101" s="15" t="str">
        <f t="shared" si="50"/>
        <v/>
      </c>
      <c r="V101" s="55"/>
      <c r="W101" s="13" t="str">
        <f t="shared" si="51"/>
        <v/>
      </c>
      <c r="X101" s="13" t="str">
        <f>IFERROR(IF(W101="","",VLOOKUP(W101,'Concordance Classmt &amp; Points'!$A$2:$B$32,2,FALSE)),0)</f>
        <v/>
      </c>
      <c r="Y101" s="15" t="str">
        <f t="shared" si="52"/>
        <v/>
      </c>
      <c r="Z101" s="16" t="str">
        <f t="shared" si="53"/>
        <v>-</v>
      </c>
      <c r="AA101" s="16" t="str">
        <f t="shared" si="54"/>
        <v>-</v>
      </c>
      <c r="AB101" s="17" t="str">
        <f t="shared" si="55"/>
        <v/>
      </c>
    </row>
    <row r="102" spans="1:28" x14ac:dyDescent="0.35">
      <c r="A102" s="4" t="str">
        <f t="shared" si="42"/>
        <v/>
      </c>
      <c r="B102" s="38" t="s">
        <v>211</v>
      </c>
      <c r="C102" s="38" t="s">
        <v>41</v>
      </c>
      <c r="D102" s="39">
        <v>22</v>
      </c>
      <c r="E102" s="52"/>
      <c r="F102" s="13" t="str">
        <f t="shared" si="43"/>
        <v/>
      </c>
      <c r="G102" s="13" t="str">
        <f>IFERROR(IF(F102="","",VLOOKUP(F102,'Concordance Classmt &amp; Points'!$A$2:$B$32,2,FALSE)),0)</f>
        <v/>
      </c>
      <c r="H102" s="15" t="str">
        <f t="shared" si="44"/>
        <v/>
      </c>
      <c r="I102" s="56"/>
      <c r="J102" s="13" t="str">
        <f t="shared" si="45"/>
        <v/>
      </c>
      <c r="K102" s="13" t="str">
        <f>IFERROR(IF(J102="","",VLOOKUP(J102,'Concordance Classmt &amp; Points'!$A$2:$B$32,2,FALSE)),0)</f>
        <v/>
      </c>
      <c r="L102" s="15" t="str">
        <f t="shared" si="46"/>
        <v/>
      </c>
      <c r="M102" s="52"/>
      <c r="N102" s="13" t="str">
        <f t="shared" si="47"/>
        <v/>
      </c>
      <c r="O102" s="13" t="str">
        <f>IFERROR(IF(N102="","",VLOOKUP(N102,'Concordance Classmt &amp; Points'!$A$2:$B$32,2,FALSE)),0)</f>
        <v/>
      </c>
      <c r="P102" s="15" t="str">
        <f t="shared" si="48"/>
        <v/>
      </c>
      <c r="Q102" s="55"/>
      <c r="R102" s="13" t="str">
        <f t="shared" si="49"/>
        <v/>
      </c>
      <c r="S102" s="13"/>
      <c r="T102" s="13" t="str">
        <f>IFERROR(IF(R102="","",VLOOKUP(R102,'Concordance Classmt &amp; Points'!$A$2:$B$32,2,FALSE)/S102),0)</f>
        <v/>
      </c>
      <c r="U102" s="15" t="str">
        <f t="shared" si="50"/>
        <v/>
      </c>
      <c r="V102" s="55"/>
      <c r="W102" s="13" t="str">
        <f t="shared" si="51"/>
        <v/>
      </c>
      <c r="X102" s="13" t="str">
        <f>IFERROR(IF(W102="","",VLOOKUP(W102,'Concordance Classmt &amp; Points'!$A$2:$B$32,2,FALSE)),0)</f>
        <v/>
      </c>
      <c r="Y102" s="15" t="str">
        <f t="shared" si="52"/>
        <v/>
      </c>
      <c r="Z102" s="16" t="str">
        <f t="shared" si="53"/>
        <v>-</v>
      </c>
      <c r="AA102" s="16" t="str">
        <f t="shared" si="54"/>
        <v>-</v>
      </c>
      <c r="AB102" s="17" t="str">
        <f t="shared" si="55"/>
        <v/>
      </c>
    </row>
    <row r="103" spans="1:28" x14ac:dyDescent="0.35">
      <c r="A103" s="4" t="str">
        <f t="shared" si="42"/>
        <v/>
      </c>
      <c r="B103" s="38" t="s">
        <v>212</v>
      </c>
      <c r="C103" s="38" t="s">
        <v>213</v>
      </c>
      <c r="D103" s="39">
        <v>30</v>
      </c>
      <c r="E103" s="52"/>
      <c r="F103" s="13" t="str">
        <f t="shared" si="43"/>
        <v/>
      </c>
      <c r="G103" s="13" t="str">
        <f>IFERROR(IF(F103="","",VLOOKUP(F103,'Concordance Classmt &amp; Points'!$A$2:$B$32,2,FALSE)),0)</f>
        <v/>
      </c>
      <c r="H103" s="15" t="str">
        <f t="shared" si="44"/>
        <v/>
      </c>
      <c r="I103" s="56"/>
      <c r="J103" s="13" t="str">
        <f t="shared" si="45"/>
        <v/>
      </c>
      <c r="K103" s="13" t="str">
        <f>IFERROR(IF(J103="","",VLOOKUP(J103,'Concordance Classmt &amp; Points'!$A$2:$B$32,2,FALSE)),0)</f>
        <v/>
      </c>
      <c r="L103" s="15" t="str">
        <f t="shared" si="46"/>
        <v/>
      </c>
      <c r="M103" s="52"/>
      <c r="N103" s="13" t="str">
        <f t="shared" si="47"/>
        <v/>
      </c>
      <c r="O103" s="13" t="str">
        <f>IFERROR(IF(N103="","",VLOOKUP(N103,'Concordance Classmt &amp; Points'!$A$2:$B$32,2,FALSE)),0)</f>
        <v/>
      </c>
      <c r="P103" s="15" t="str">
        <f t="shared" si="48"/>
        <v/>
      </c>
      <c r="Q103" s="55"/>
      <c r="R103" s="13" t="str">
        <f t="shared" si="49"/>
        <v/>
      </c>
      <c r="S103" s="13"/>
      <c r="T103" s="13" t="str">
        <f>IFERROR(IF(R103="","",VLOOKUP(R103,'Concordance Classmt &amp; Points'!$A$2:$B$32,2,FALSE)/S103),0)</f>
        <v/>
      </c>
      <c r="U103" s="15" t="str">
        <f t="shared" si="50"/>
        <v/>
      </c>
      <c r="V103" s="55"/>
      <c r="W103" s="13" t="str">
        <f t="shared" si="51"/>
        <v/>
      </c>
      <c r="X103" s="13" t="str">
        <f>IFERROR(IF(W103="","",VLOOKUP(W103,'Concordance Classmt &amp; Points'!$A$2:$B$32,2,FALSE)),0)</f>
        <v/>
      </c>
      <c r="Y103" s="15" t="str">
        <f t="shared" si="52"/>
        <v/>
      </c>
      <c r="Z103" s="16" t="str">
        <f t="shared" si="53"/>
        <v>-</v>
      </c>
      <c r="AA103" s="16" t="str">
        <f t="shared" si="54"/>
        <v>-</v>
      </c>
      <c r="AB103" s="17" t="str">
        <f t="shared" si="55"/>
        <v/>
      </c>
    </row>
    <row r="104" spans="1:28" x14ac:dyDescent="0.35">
      <c r="A104" s="4" t="str">
        <f t="shared" si="42"/>
        <v/>
      </c>
      <c r="B104" s="38" t="s">
        <v>218</v>
      </c>
      <c r="C104" s="38" t="s">
        <v>219</v>
      </c>
      <c r="D104" s="39">
        <v>33</v>
      </c>
      <c r="E104" s="52"/>
      <c r="F104" s="13" t="str">
        <f t="shared" si="43"/>
        <v/>
      </c>
      <c r="G104" s="13" t="str">
        <f>IFERROR(IF(F104="","",VLOOKUP(F104,'Concordance Classmt &amp; Points'!$A$2:$B$32,2,FALSE)),0)</f>
        <v/>
      </c>
      <c r="H104" s="15" t="str">
        <f t="shared" si="44"/>
        <v/>
      </c>
      <c r="I104" s="56"/>
      <c r="J104" s="13" t="str">
        <f t="shared" si="45"/>
        <v/>
      </c>
      <c r="K104" s="13" t="str">
        <f>IFERROR(IF(J104="","",VLOOKUP(J104,'Concordance Classmt &amp; Points'!$A$2:$B$32,2,FALSE)),0)</f>
        <v/>
      </c>
      <c r="L104" s="15" t="str">
        <f t="shared" si="46"/>
        <v/>
      </c>
      <c r="M104" s="52"/>
      <c r="N104" s="13" t="str">
        <f t="shared" si="47"/>
        <v/>
      </c>
      <c r="O104" s="13" t="str">
        <f>IFERROR(IF(N104="","",VLOOKUP(N104,'Concordance Classmt &amp; Points'!$A$2:$B$32,2,FALSE)),0)</f>
        <v/>
      </c>
      <c r="P104" s="15" t="str">
        <f t="shared" si="48"/>
        <v/>
      </c>
      <c r="Q104" s="55"/>
      <c r="R104" s="13" t="str">
        <f t="shared" si="49"/>
        <v/>
      </c>
      <c r="S104" s="13"/>
      <c r="T104" s="13" t="str">
        <f>IFERROR(IF(R104="","",VLOOKUP(R104,'Concordance Classmt &amp; Points'!$A$2:$B$32,2,FALSE)/S104),0)</f>
        <v/>
      </c>
      <c r="U104" s="15" t="str">
        <f t="shared" si="50"/>
        <v/>
      </c>
      <c r="V104" s="55"/>
      <c r="W104" s="13" t="str">
        <f t="shared" si="51"/>
        <v/>
      </c>
      <c r="X104" s="13" t="str">
        <f>IFERROR(IF(W104="","",VLOOKUP(W104,'Concordance Classmt &amp; Points'!$A$2:$B$32,2,FALSE)),0)</f>
        <v/>
      </c>
      <c r="Y104" s="15" t="str">
        <f t="shared" si="52"/>
        <v/>
      </c>
      <c r="Z104" s="16" t="str">
        <f t="shared" si="53"/>
        <v>-</v>
      </c>
      <c r="AA104" s="16" t="str">
        <f t="shared" si="54"/>
        <v>-</v>
      </c>
      <c r="AB104" s="17" t="str">
        <f t="shared" si="55"/>
        <v/>
      </c>
    </row>
    <row r="105" spans="1:28" x14ac:dyDescent="0.35">
      <c r="A105" s="4" t="str">
        <f t="shared" si="42"/>
        <v/>
      </c>
      <c r="B105" s="38" t="s">
        <v>220</v>
      </c>
      <c r="C105" s="38" t="s">
        <v>221</v>
      </c>
      <c r="D105" s="39">
        <v>47</v>
      </c>
      <c r="E105" s="52"/>
      <c r="F105" s="13" t="str">
        <f t="shared" si="43"/>
        <v/>
      </c>
      <c r="G105" s="13" t="str">
        <f>IFERROR(IF(F105="","",VLOOKUP(F105,'Concordance Classmt &amp; Points'!$A$2:$B$32,2,FALSE)),0)</f>
        <v/>
      </c>
      <c r="H105" s="15" t="str">
        <f t="shared" si="44"/>
        <v/>
      </c>
      <c r="I105" s="56"/>
      <c r="J105" s="13" t="str">
        <f t="shared" si="45"/>
        <v/>
      </c>
      <c r="K105" s="13" t="str">
        <f>IFERROR(IF(J105="","",VLOOKUP(J105,'Concordance Classmt &amp; Points'!$A$2:$B$32,2,FALSE)),0)</f>
        <v/>
      </c>
      <c r="L105" s="15" t="str">
        <f t="shared" si="46"/>
        <v/>
      </c>
      <c r="M105" s="52"/>
      <c r="N105" s="13" t="str">
        <f t="shared" si="47"/>
        <v/>
      </c>
      <c r="O105" s="13" t="str">
        <f>IFERROR(IF(N105="","",VLOOKUP(N105,'Concordance Classmt &amp; Points'!$A$2:$B$32,2,FALSE)),0)</f>
        <v/>
      </c>
      <c r="P105" s="15" t="str">
        <f t="shared" si="48"/>
        <v/>
      </c>
      <c r="Q105" s="55"/>
      <c r="R105" s="13" t="str">
        <f t="shared" si="49"/>
        <v/>
      </c>
      <c r="S105" s="13"/>
      <c r="T105" s="13" t="str">
        <f>IFERROR(IF(R105="","",VLOOKUP(R105,'Concordance Classmt &amp; Points'!$A$2:$B$32,2,FALSE)/S105),0)</f>
        <v/>
      </c>
      <c r="U105" s="15" t="str">
        <f t="shared" si="50"/>
        <v/>
      </c>
      <c r="V105" s="55"/>
      <c r="W105" s="13" t="str">
        <f t="shared" si="51"/>
        <v/>
      </c>
      <c r="X105" s="13" t="str">
        <f>IFERROR(IF(W105="","",VLOOKUP(W105,'Concordance Classmt &amp; Points'!$A$2:$B$32,2,FALSE)),0)</f>
        <v/>
      </c>
      <c r="Y105" s="15" t="str">
        <f t="shared" si="52"/>
        <v/>
      </c>
      <c r="Z105" s="16" t="str">
        <f t="shared" si="53"/>
        <v>-</v>
      </c>
      <c r="AA105" s="16" t="str">
        <f t="shared" si="54"/>
        <v>-</v>
      </c>
      <c r="AB105" s="17" t="str">
        <f t="shared" si="55"/>
        <v/>
      </c>
    </row>
    <row r="106" spans="1:28" x14ac:dyDescent="0.35">
      <c r="A106" s="4" t="str">
        <f t="shared" si="42"/>
        <v/>
      </c>
      <c r="B106" s="38" t="s">
        <v>222</v>
      </c>
      <c r="C106" s="38" t="s">
        <v>223</v>
      </c>
      <c r="D106" s="39">
        <v>62</v>
      </c>
      <c r="E106" s="52"/>
      <c r="F106" s="13" t="str">
        <f t="shared" si="43"/>
        <v/>
      </c>
      <c r="G106" s="13" t="str">
        <f>IFERROR(IF(F106="","",VLOOKUP(F106,'Concordance Classmt &amp; Points'!$A$2:$B$32,2,FALSE)),0)</f>
        <v/>
      </c>
      <c r="H106" s="15" t="str">
        <f t="shared" si="44"/>
        <v/>
      </c>
      <c r="I106" s="56"/>
      <c r="J106" s="13" t="str">
        <f t="shared" si="45"/>
        <v/>
      </c>
      <c r="K106" s="13" t="str">
        <f>IFERROR(IF(J106="","",VLOOKUP(J106,'Concordance Classmt &amp; Points'!$A$2:$B$32,2,FALSE)),0)</f>
        <v/>
      </c>
      <c r="L106" s="15" t="str">
        <f t="shared" si="46"/>
        <v/>
      </c>
      <c r="M106" s="52"/>
      <c r="N106" s="13" t="str">
        <f t="shared" si="47"/>
        <v/>
      </c>
      <c r="O106" s="13" t="str">
        <f>IFERROR(IF(N106="","",VLOOKUP(N106,'Concordance Classmt &amp; Points'!$A$2:$B$32,2,FALSE)),0)</f>
        <v/>
      </c>
      <c r="P106" s="15" t="str">
        <f t="shared" si="48"/>
        <v/>
      </c>
      <c r="Q106" s="55"/>
      <c r="R106" s="13" t="str">
        <f t="shared" si="49"/>
        <v/>
      </c>
      <c r="S106" s="13"/>
      <c r="T106" s="13" t="str">
        <f>IFERROR(IF(R106="","",VLOOKUP(R106,'Concordance Classmt &amp; Points'!$A$2:$B$32,2,FALSE)/S106),0)</f>
        <v/>
      </c>
      <c r="U106" s="15" t="str">
        <f t="shared" si="50"/>
        <v/>
      </c>
      <c r="V106" s="55"/>
      <c r="W106" s="13" t="str">
        <f t="shared" si="51"/>
        <v/>
      </c>
      <c r="X106" s="13" t="str">
        <f>IFERROR(IF(W106="","",VLOOKUP(W106,'Concordance Classmt &amp; Points'!$A$2:$B$32,2,FALSE)),0)</f>
        <v/>
      </c>
      <c r="Y106" s="15" t="str">
        <f t="shared" si="52"/>
        <v/>
      </c>
      <c r="Z106" s="16" t="str">
        <f t="shared" si="53"/>
        <v>-</v>
      </c>
      <c r="AA106" s="16" t="str">
        <f t="shared" si="54"/>
        <v>-</v>
      </c>
      <c r="AB106" s="17" t="str">
        <f t="shared" si="55"/>
        <v/>
      </c>
    </row>
    <row r="107" spans="1:28" x14ac:dyDescent="0.35">
      <c r="A107" s="4" t="str">
        <f t="shared" si="42"/>
        <v/>
      </c>
      <c r="B107" s="38" t="s">
        <v>145</v>
      </c>
      <c r="C107" s="38" t="s">
        <v>146</v>
      </c>
      <c r="D107" s="39">
        <v>26</v>
      </c>
      <c r="E107" s="52"/>
      <c r="F107" s="13" t="str">
        <f t="shared" si="43"/>
        <v/>
      </c>
      <c r="G107" s="13" t="str">
        <f>IFERROR(IF(F107="","",VLOOKUP(F107,'Concordance Classmt &amp; Points'!$A$2:$B$32,2,FALSE)),0)</f>
        <v/>
      </c>
      <c r="H107" s="15" t="str">
        <f t="shared" si="44"/>
        <v/>
      </c>
      <c r="I107" s="56"/>
      <c r="J107" s="13" t="str">
        <f t="shared" si="45"/>
        <v/>
      </c>
      <c r="K107" s="13" t="str">
        <f>IFERROR(IF(J107="","",VLOOKUP(J107,'Concordance Classmt &amp; Points'!$A$2:$B$32,2,FALSE)),0)</f>
        <v/>
      </c>
      <c r="L107" s="15" t="str">
        <f t="shared" si="46"/>
        <v/>
      </c>
      <c r="M107" s="52"/>
      <c r="N107" s="13" t="str">
        <f t="shared" si="47"/>
        <v/>
      </c>
      <c r="O107" s="13" t="str">
        <f>IFERROR(IF(N107="","",VLOOKUP(N107,'Concordance Classmt &amp; Points'!$A$2:$B$32,2,FALSE)),0)</f>
        <v/>
      </c>
      <c r="P107" s="15" t="str">
        <f t="shared" si="48"/>
        <v/>
      </c>
      <c r="Q107" s="55"/>
      <c r="R107" s="13" t="str">
        <f t="shared" si="49"/>
        <v/>
      </c>
      <c r="S107" s="13"/>
      <c r="T107" s="13" t="str">
        <f>IFERROR(IF(R107="","",VLOOKUP(R107,'Concordance Classmt &amp; Points'!$A$2:$B$32,2,FALSE)/S107),0)</f>
        <v/>
      </c>
      <c r="U107" s="15" t="str">
        <f t="shared" si="50"/>
        <v/>
      </c>
      <c r="V107" s="55"/>
      <c r="W107" s="13" t="str">
        <f t="shared" si="51"/>
        <v/>
      </c>
      <c r="X107" s="13" t="str">
        <f>IFERROR(IF(W107="","",VLOOKUP(W107,'Concordance Classmt &amp; Points'!$A$2:$B$32,2,FALSE)),0)</f>
        <v/>
      </c>
      <c r="Y107" s="15" t="str">
        <f t="shared" si="52"/>
        <v/>
      </c>
      <c r="Z107" s="16" t="str">
        <f t="shared" si="53"/>
        <v>-</v>
      </c>
      <c r="AA107" s="16" t="str">
        <f t="shared" si="54"/>
        <v>-</v>
      </c>
      <c r="AB107" s="17" t="str">
        <f t="shared" si="55"/>
        <v/>
      </c>
    </row>
    <row r="108" spans="1:28" x14ac:dyDescent="0.35">
      <c r="A108" s="4" t="str">
        <f t="shared" si="42"/>
        <v/>
      </c>
      <c r="B108" s="38" t="s">
        <v>224</v>
      </c>
      <c r="C108" s="38" t="s">
        <v>225</v>
      </c>
      <c r="D108" s="39">
        <v>26</v>
      </c>
      <c r="E108" s="52"/>
      <c r="F108" s="13" t="str">
        <f t="shared" si="43"/>
        <v/>
      </c>
      <c r="G108" s="13" t="str">
        <f>IFERROR(IF(F108="","",VLOOKUP(F108,'Concordance Classmt &amp; Points'!$A$2:$B$32,2,FALSE)),0)</f>
        <v/>
      </c>
      <c r="H108" s="15" t="str">
        <f t="shared" si="44"/>
        <v/>
      </c>
      <c r="I108" s="56"/>
      <c r="J108" s="13" t="str">
        <f t="shared" si="45"/>
        <v/>
      </c>
      <c r="K108" s="13" t="str">
        <f>IFERROR(IF(J108="","",VLOOKUP(J108,'Concordance Classmt &amp; Points'!$A$2:$B$32,2,FALSE)),0)</f>
        <v/>
      </c>
      <c r="L108" s="15" t="str">
        <f t="shared" si="46"/>
        <v/>
      </c>
      <c r="M108" s="52"/>
      <c r="N108" s="13" t="str">
        <f t="shared" si="47"/>
        <v/>
      </c>
      <c r="O108" s="13" t="str">
        <f>IFERROR(IF(N108="","",VLOOKUP(N108,'Concordance Classmt &amp; Points'!$A$2:$B$32,2,FALSE)),0)</f>
        <v/>
      </c>
      <c r="P108" s="15" t="str">
        <f t="shared" si="48"/>
        <v/>
      </c>
      <c r="Q108" s="55"/>
      <c r="R108" s="13" t="str">
        <f t="shared" si="49"/>
        <v/>
      </c>
      <c r="S108" s="13"/>
      <c r="T108" s="13" t="str">
        <f>IFERROR(IF(R108="","",VLOOKUP(R108,'Concordance Classmt &amp; Points'!$A$2:$B$32,2,FALSE)/S108),0)</f>
        <v/>
      </c>
      <c r="U108" s="15" t="str">
        <f t="shared" si="50"/>
        <v/>
      </c>
      <c r="V108" s="55"/>
      <c r="W108" s="13" t="str">
        <f t="shared" si="51"/>
        <v/>
      </c>
      <c r="X108" s="13" t="str">
        <f>IFERROR(IF(W108="","",VLOOKUP(W108,'Concordance Classmt &amp; Points'!$A$2:$B$32,2,FALSE)),0)</f>
        <v/>
      </c>
      <c r="Y108" s="15" t="str">
        <f t="shared" si="52"/>
        <v/>
      </c>
      <c r="Z108" s="16" t="str">
        <f t="shared" si="53"/>
        <v>-</v>
      </c>
      <c r="AA108" s="16" t="str">
        <f t="shared" si="54"/>
        <v>-</v>
      </c>
      <c r="AB108" s="17" t="str">
        <f t="shared" si="55"/>
        <v/>
      </c>
    </row>
    <row r="109" spans="1:28" ht="19.8" customHeight="1" x14ac:dyDescent="0.35">
      <c r="A109" s="18" t="str">
        <f t="shared" si="42"/>
        <v/>
      </c>
      <c r="B109" s="49"/>
      <c r="C109" s="49"/>
      <c r="D109" s="50"/>
      <c r="E109" s="54"/>
      <c r="F109" s="19" t="str">
        <f t="shared" si="43"/>
        <v/>
      </c>
      <c r="G109" s="19" t="str">
        <f>IF(F109="","",VLOOKUP(F109,'Concordance Classmt &amp; Points'!$A$2:$B$32,2,FALSE))</f>
        <v/>
      </c>
      <c r="H109" s="51" t="str">
        <f t="shared" si="44"/>
        <v/>
      </c>
      <c r="I109" s="53"/>
      <c r="J109" s="19" t="str">
        <f t="shared" si="45"/>
        <v/>
      </c>
      <c r="K109" s="19" t="str">
        <f>IF(J109="","",VLOOKUP(J109,'Concordance Classmt &amp; Points'!$A$2:$B$32,2,FALSE))</f>
        <v/>
      </c>
      <c r="L109" s="51" t="str">
        <f t="shared" si="46"/>
        <v/>
      </c>
      <c r="M109" s="53"/>
      <c r="N109" s="19" t="str">
        <f t="shared" si="47"/>
        <v/>
      </c>
      <c r="O109" s="19" t="str">
        <f>IF(N109="","",VLOOKUP(N109,'Concordance Classmt &amp; Points'!$A$2:$B$32,2,FALSE))</f>
        <v/>
      </c>
      <c r="P109" s="51" t="str">
        <f t="shared" si="48"/>
        <v/>
      </c>
      <c r="Q109" s="53"/>
      <c r="R109" s="19" t="str">
        <f>IF(Q109="","",RANK(Q109,Q$3:Q$108,1))</f>
        <v/>
      </c>
      <c r="S109" s="19"/>
      <c r="T109" s="19" t="str">
        <f>IF(R109="","",VLOOKUP(R109,'Concordance Classmt &amp; Points'!$A$2:$B$32,2,FALSE))</f>
        <v/>
      </c>
      <c r="U109" s="51" t="str">
        <f t="shared" si="50"/>
        <v/>
      </c>
      <c r="V109" s="53"/>
      <c r="W109" s="19" t="str">
        <f>IF(V109="","",RANK(V109,V$3:V$108,1))</f>
        <v/>
      </c>
      <c r="X109" s="19" t="str">
        <f>IF(W109="","",VLOOKUP(W109,'Concordance Classmt &amp; Points'!$A$2:$B$32,2,FALSE))</f>
        <v/>
      </c>
      <c r="Y109" s="51" t="str">
        <f t="shared" si="52"/>
        <v/>
      </c>
      <c r="Z109" s="16" t="str">
        <f>IF(COUNT(G109,K109),SUM(G109,K109),"-")</f>
        <v>-</v>
      </c>
      <c r="AA109" s="16" t="str">
        <f>IF(COUNT(H109,L109),SUM(H109,L109),"-")</f>
        <v>-</v>
      </c>
      <c r="AB109" s="17" t="str">
        <f t="shared" si="55"/>
        <v/>
      </c>
    </row>
  </sheetData>
  <autoFilter ref="A2:AB109" xr:uid="{00000000-0001-0000-0000-000000000000}">
    <sortState xmlns:xlrd2="http://schemas.microsoft.com/office/spreadsheetml/2017/richdata2" ref="A3:AB109">
      <sortCondition ref="AB2:AB109"/>
    </sortState>
  </autoFilter>
  <conditionalFormatting sqref="M2:P2">
    <cfRule type="expression" dxfId="6" priority="5">
      <formula>MOD(ROW(),2)</formula>
    </cfRule>
  </conditionalFormatting>
  <conditionalFormatting sqref="Q2:U2">
    <cfRule type="expression" dxfId="5" priority="4">
      <formula>MOD(ROW(),2)</formula>
    </cfRule>
  </conditionalFormatting>
  <conditionalFormatting sqref="V2:Y2">
    <cfRule type="expression" dxfId="4" priority="3">
      <formula>MOD(ROW(),2)</formula>
    </cfRule>
  </conditionalFormatting>
  <conditionalFormatting sqref="Z2">
    <cfRule type="expression" dxfId="3" priority="1">
      <formula>MOD(ROW(),2)</formula>
    </cfRule>
  </conditionalFormatting>
  <pageMargins left="0.27559055118110237" right="0.27559055118110237" top="0.27559055118110237" bottom="0.27559055118110237" header="0" footer="0"/>
  <pageSetup paperSize="9" scale="62" fitToHeight="6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124054-96E2-4427-93C3-9CEE7C486657}">
  <sheetPr codeName="Blad4"/>
  <dimension ref="A1:H41"/>
  <sheetViews>
    <sheetView zoomScaleNormal="100" workbookViewId="0">
      <pane ySplit="2" topLeftCell="A3" activePane="bottomLeft" state="frozen"/>
      <selection pane="bottomLeft" activeCell="K3" sqref="K3"/>
    </sheetView>
  </sheetViews>
  <sheetFormatPr baseColWidth="10" defaultColWidth="9.109375" defaultRowHeight="16.2" x14ac:dyDescent="0.4"/>
  <cols>
    <col min="1" max="1" width="3.6640625" style="5" bestFit="1" customWidth="1"/>
    <col min="2" max="2" width="21.88671875" style="22" customWidth="1"/>
    <col min="3" max="3" width="14.5546875" style="22" customWidth="1"/>
    <col min="4" max="4" width="4.6640625" style="6" bestFit="1" customWidth="1"/>
    <col min="5" max="7" width="9.5546875" style="5" customWidth="1"/>
    <col min="8" max="8" width="4.109375" style="5" bestFit="1" customWidth="1"/>
    <col min="9" max="9" width="1.33203125" customWidth="1"/>
  </cols>
  <sheetData>
    <row r="1" spans="1:8" ht="43.5" customHeight="1" x14ac:dyDescent="0.4"/>
    <row r="2" spans="1:8" ht="66.599999999999994" customHeight="1" x14ac:dyDescent="0.3">
      <c r="A2" s="28" t="s">
        <v>0</v>
      </c>
      <c r="B2" s="20" t="s">
        <v>13</v>
      </c>
      <c r="C2" s="21" t="s">
        <v>2</v>
      </c>
      <c r="D2" s="8" t="s">
        <v>24</v>
      </c>
      <c r="E2" s="36" t="s">
        <v>25</v>
      </c>
      <c r="F2" s="37" t="s">
        <v>26</v>
      </c>
      <c r="G2" s="34" t="s">
        <v>27</v>
      </c>
      <c r="H2" s="32" t="s">
        <v>14</v>
      </c>
    </row>
    <row r="3" spans="1:8" ht="16.2" customHeight="1" x14ac:dyDescent="0.4">
      <c r="A3" s="4">
        <f t="shared" ref="A3:A40" si="0">IF(E3="-","",RANK(E3,E$3:E$40))</f>
        <v>3</v>
      </c>
      <c r="B3" s="24" t="s">
        <v>7</v>
      </c>
      <c r="C3" s="23" t="s">
        <v>8</v>
      </c>
      <c r="D3" s="31">
        <v>37</v>
      </c>
      <c r="E3" s="30">
        <f>'Classement COURSES'!AA4</f>
        <v>262.5</v>
      </c>
      <c r="F3" s="35" t="e">
        <f>#REF!</f>
        <v>#REF!</v>
      </c>
      <c r="G3" s="35" t="e">
        <f>E3+F3</f>
        <v>#REF!</v>
      </c>
      <c r="H3" s="33" t="e">
        <f>IF(G3="-","",RANK(G3,G$3:G$40))</f>
        <v>#REF!</v>
      </c>
    </row>
    <row r="4" spans="1:8" ht="16.2" customHeight="1" x14ac:dyDescent="0.4">
      <c r="A4" s="4">
        <f t="shared" si="0"/>
        <v>1</v>
      </c>
      <c r="B4" s="23" t="s">
        <v>18</v>
      </c>
      <c r="C4" s="23" t="s">
        <v>19</v>
      </c>
      <c r="D4" s="29">
        <v>58</v>
      </c>
      <c r="E4" s="30">
        <f>'Classement COURSES'!AA3</f>
        <v>390</v>
      </c>
      <c r="F4" s="35" t="e">
        <f>#REF!</f>
        <v>#REF!</v>
      </c>
      <c r="G4" s="35" t="e">
        <f t="shared" ref="G4:G10" si="1">E4+F4</f>
        <v>#REF!</v>
      </c>
      <c r="H4" s="33" t="e">
        <f t="shared" ref="H4:H40" si="2">IF(G4="-","",RANK(G4,G$3:G$40))</f>
        <v>#REF!</v>
      </c>
    </row>
    <row r="5" spans="1:8" ht="16.8" x14ac:dyDescent="0.4">
      <c r="A5" s="4">
        <f t="shared" si="0"/>
        <v>4</v>
      </c>
      <c r="B5" s="23" t="s">
        <v>15</v>
      </c>
      <c r="C5" s="23" t="s">
        <v>22</v>
      </c>
      <c r="D5" s="29">
        <v>47</v>
      </c>
      <c r="E5" s="30">
        <f>'Classement COURSES'!AA6</f>
        <v>239.4</v>
      </c>
      <c r="F5" s="35" t="e">
        <f>#REF!</f>
        <v>#REF!</v>
      </c>
      <c r="G5" s="35" t="e">
        <f t="shared" si="1"/>
        <v>#REF!</v>
      </c>
      <c r="H5" s="33" t="e">
        <f t="shared" si="2"/>
        <v>#REF!</v>
      </c>
    </row>
    <row r="6" spans="1:8" ht="16.8" x14ac:dyDescent="0.4">
      <c r="A6" s="4">
        <f t="shared" si="0"/>
        <v>2</v>
      </c>
      <c r="B6" s="23" t="s">
        <v>16</v>
      </c>
      <c r="C6" s="23" t="s">
        <v>17</v>
      </c>
      <c r="D6" s="29">
        <v>44</v>
      </c>
      <c r="E6" s="30">
        <f>'Classement COURSES'!AA7</f>
        <v>381.9</v>
      </c>
      <c r="F6" s="35" t="e">
        <f>#REF!</f>
        <v>#REF!</v>
      </c>
      <c r="G6" s="35" t="e">
        <f t="shared" si="1"/>
        <v>#REF!</v>
      </c>
      <c r="H6" s="33" t="e">
        <f t="shared" si="2"/>
        <v>#REF!</v>
      </c>
    </row>
    <row r="7" spans="1:8" ht="15.6" customHeight="1" x14ac:dyDescent="0.4">
      <c r="A7" s="4">
        <f t="shared" si="0"/>
        <v>5</v>
      </c>
      <c r="B7" s="23" t="s">
        <v>9</v>
      </c>
      <c r="C7" s="23" t="s">
        <v>10</v>
      </c>
      <c r="D7" s="31">
        <v>29</v>
      </c>
      <c r="E7" s="30">
        <f>'Classement COURSES'!AA8</f>
        <v>40</v>
      </c>
      <c r="F7" s="35" t="e">
        <f>#REF!</f>
        <v>#REF!</v>
      </c>
      <c r="G7" s="35" t="e">
        <f t="shared" si="1"/>
        <v>#REF!</v>
      </c>
      <c r="H7" s="33" t="e">
        <f t="shared" si="2"/>
        <v>#REF!</v>
      </c>
    </row>
    <row r="8" spans="1:8" ht="16.8" x14ac:dyDescent="0.4">
      <c r="A8" s="4">
        <f t="shared" si="0"/>
        <v>6</v>
      </c>
      <c r="B8" s="23" t="s">
        <v>23</v>
      </c>
      <c r="C8" s="23" t="s">
        <v>20</v>
      </c>
      <c r="D8" s="29">
        <v>26</v>
      </c>
      <c r="E8" s="30">
        <f>'Classement COURSES'!AA9</f>
        <v>37.44</v>
      </c>
      <c r="F8" s="35" t="e">
        <f>#REF!</f>
        <v>#REF!</v>
      </c>
      <c r="G8" s="35" t="e">
        <f t="shared" si="1"/>
        <v>#REF!</v>
      </c>
      <c r="H8" s="33" t="e">
        <f t="shared" si="2"/>
        <v>#REF!</v>
      </c>
    </row>
    <row r="9" spans="1:8" ht="16.8" x14ac:dyDescent="0.4">
      <c r="A9" s="4" t="str">
        <f t="shared" si="0"/>
        <v/>
      </c>
      <c r="B9" s="23" t="s">
        <v>12</v>
      </c>
      <c r="C9" s="23" t="s">
        <v>11</v>
      </c>
      <c r="D9" s="29">
        <v>42</v>
      </c>
      <c r="E9" s="30" t="str">
        <f>'Classement COURSES'!AA52</f>
        <v>-</v>
      </c>
      <c r="F9" s="35" t="e">
        <f>#REF!</f>
        <v>#REF!</v>
      </c>
      <c r="G9" s="35" t="e">
        <f t="shared" si="1"/>
        <v>#VALUE!</v>
      </c>
      <c r="H9" s="33" t="e">
        <f t="shared" si="2"/>
        <v>#VALUE!</v>
      </c>
    </row>
    <row r="10" spans="1:8" ht="16.8" x14ac:dyDescent="0.4">
      <c r="A10" s="4" t="str">
        <f t="shared" si="0"/>
        <v/>
      </c>
      <c r="B10" s="23"/>
      <c r="C10" s="23"/>
      <c r="D10" s="29"/>
      <c r="E10" s="30" t="str">
        <f>IF(COUNT(#REF!,#REF!,#REF!,#REF!),SUM(#REF!,#REF!,#REF!,#REF!),"-")</f>
        <v>-</v>
      </c>
      <c r="F10" s="35" t="e">
        <f>#REF!</f>
        <v>#REF!</v>
      </c>
      <c r="G10" s="35" t="e">
        <f t="shared" si="1"/>
        <v>#VALUE!</v>
      </c>
      <c r="H10" s="33" t="e">
        <f t="shared" si="2"/>
        <v>#VALUE!</v>
      </c>
    </row>
    <row r="11" spans="1:8" ht="16.8" x14ac:dyDescent="0.4">
      <c r="A11" s="4" t="str">
        <f t="shared" si="0"/>
        <v/>
      </c>
      <c r="B11" s="23"/>
      <c r="C11" s="23"/>
      <c r="D11" s="29"/>
      <c r="E11" s="30" t="str">
        <f>IF(COUNT(#REF!,#REF!,#REF!,#REF!),SUM(#REF!,#REF!,#REF!,#REF!),"-")</f>
        <v>-</v>
      </c>
      <c r="F11" s="35" t="e">
        <f>#REF!</f>
        <v>#REF!</v>
      </c>
      <c r="G11" s="35" t="e">
        <f t="shared" ref="G11:G40" si="3">+E11+F11</f>
        <v>#VALUE!</v>
      </c>
      <c r="H11" s="33" t="e">
        <f t="shared" si="2"/>
        <v>#VALUE!</v>
      </c>
    </row>
    <row r="12" spans="1:8" ht="16.8" x14ac:dyDescent="0.4">
      <c r="A12" s="4" t="str">
        <f t="shared" si="0"/>
        <v/>
      </c>
      <c r="B12" s="23"/>
      <c r="C12" s="23"/>
      <c r="D12" s="29"/>
      <c r="E12" s="30" t="str">
        <f>IF(COUNT(#REF!,#REF!,#REF!,#REF!),SUM(#REF!,#REF!,#REF!,#REF!),"-")</f>
        <v>-</v>
      </c>
      <c r="F12" s="35" t="e">
        <f>#REF!</f>
        <v>#REF!</v>
      </c>
      <c r="G12" s="35" t="e">
        <f t="shared" si="3"/>
        <v>#VALUE!</v>
      </c>
      <c r="H12" s="33" t="e">
        <f t="shared" si="2"/>
        <v>#VALUE!</v>
      </c>
    </row>
    <row r="13" spans="1:8" ht="16.8" x14ac:dyDescent="0.4">
      <c r="A13" s="4" t="str">
        <f t="shared" si="0"/>
        <v/>
      </c>
      <c r="B13" s="23"/>
      <c r="C13" s="23"/>
      <c r="D13" s="29"/>
      <c r="E13" s="30" t="str">
        <f>IF(COUNT(#REF!,#REF!,#REF!,#REF!),SUM(#REF!,#REF!,#REF!,#REF!),"-")</f>
        <v>-</v>
      </c>
      <c r="F13" s="35" t="e">
        <f>#REF!</f>
        <v>#REF!</v>
      </c>
      <c r="G13" s="35" t="e">
        <f t="shared" si="3"/>
        <v>#VALUE!</v>
      </c>
      <c r="H13" s="33" t="e">
        <f t="shared" si="2"/>
        <v>#VALUE!</v>
      </c>
    </row>
    <row r="14" spans="1:8" ht="16.8" x14ac:dyDescent="0.4">
      <c r="A14" s="4" t="str">
        <f t="shared" si="0"/>
        <v/>
      </c>
      <c r="B14" s="23"/>
      <c r="C14" s="23"/>
      <c r="D14" s="29"/>
      <c r="E14" s="30" t="str">
        <f>IF(COUNT(#REF!,#REF!,#REF!,#REF!),SUM(#REF!,#REF!,#REF!,#REF!),"-")</f>
        <v>-</v>
      </c>
      <c r="F14" s="35" t="e">
        <f>#REF!</f>
        <v>#REF!</v>
      </c>
      <c r="G14" s="35" t="e">
        <f t="shared" si="3"/>
        <v>#VALUE!</v>
      </c>
      <c r="H14" s="33" t="e">
        <f t="shared" si="2"/>
        <v>#VALUE!</v>
      </c>
    </row>
    <row r="15" spans="1:8" ht="16.8" x14ac:dyDescent="0.4">
      <c r="A15" s="4" t="str">
        <f t="shared" si="0"/>
        <v/>
      </c>
      <c r="B15" s="23"/>
      <c r="C15" s="23"/>
      <c r="D15" s="29"/>
      <c r="E15" s="30" t="str">
        <f>IF(COUNT(#REF!,#REF!,#REF!,#REF!),SUM(#REF!,#REF!,#REF!,#REF!),"-")</f>
        <v>-</v>
      </c>
      <c r="F15" s="35" t="e">
        <f>#REF!</f>
        <v>#REF!</v>
      </c>
      <c r="G15" s="35" t="e">
        <f t="shared" si="3"/>
        <v>#VALUE!</v>
      </c>
      <c r="H15" s="33" t="e">
        <f t="shared" si="2"/>
        <v>#VALUE!</v>
      </c>
    </row>
    <row r="16" spans="1:8" ht="16.8" x14ac:dyDescent="0.4">
      <c r="A16" s="4" t="str">
        <f t="shared" si="0"/>
        <v/>
      </c>
      <c r="B16" s="23"/>
      <c r="C16" s="23"/>
      <c r="D16" s="29"/>
      <c r="E16" s="30" t="str">
        <f>IF(COUNT(#REF!,#REF!,#REF!,#REF!),SUM(#REF!,#REF!,#REF!,#REF!),"-")</f>
        <v>-</v>
      </c>
      <c r="F16" s="35" t="e">
        <f>#REF!</f>
        <v>#REF!</v>
      </c>
      <c r="G16" s="35" t="e">
        <f t="shared" si="3"/>
        <v>#VALUE!</v>
      </c>
      <c r="H16" s="33" t="e">
        <f t="shared" si="2"/>
        <v>#VALUE!</v>
      </c>
    </row>
    <row r="17" spans="1:8" ht="16.8" x14ac:dyDescent="0.4">
      <c r="A17" s="4" t="str">
        <f t="shared" si="0"/>
        <v/>
      </c>
      <c r="B17" s="23"/>
      <c r="C17" s="23"/>
      <c r="D17" s="29"/>
      <c r="E17" s="30" t="str">
        <f>IF(COUNT(#REF!,#REF!,#REF!,#REF!),SUM(#REF!,#REF!,#REF!,#REF!),"-")</f>
        <v>-</v>
      </c>
      <c r="F17" s="35" t="e">
        <f>#REF!</f>
        <v>#REF!</v>
      </c>
      <c r="G17" s="35" t="e">
        <f t="shared" si="3"/>
        <v>#VALUE!</v>
      </c>
      <c r="H17" s="33" t="e">
        <f t="shared" si="2"/>
        <v>#VALUE!</v>
      </c>
    </row>
    <row r="18" spans="1:8" ht="16.8" x14ac:dyDescent="0.4">
      <c r="A18" s="4" t="str">
        <f t="shared" si="0"/>
        <v/>
      </c>
      <c r="B18" s="23"/>
      <c r="C18" s="23"/>
      <c r="D18" s="29"/>
      <c r="E18" s="30" t="str">
        <f>IF(COUNT(#REF!,#REF!,#REF!,#REF!),SUM(#REF!,#REF!,#REF!,#REF!),"-")</f>
        <v>-</v>
      </c>
      <c r="F18" s="35" t="e">
        <f>#REF!</f>
        <v>#REF!</v>
      </c>
      <c r="G18" s="35" t="e">
        <f t="shared" si="3"/>
        <v>#VALUE!</v>
      </c>
      <c r="H18" s="33" t="e">
        <f t="shared" si="2"/>
        <v>#VALUE!</v>
      </c>
    </row>
    <row r="19" spans="1:8" ht="16.8" x14ac:dyDescent="0.4">
      <c r="A19" s="4" t="str">
        <f t="shared" si="0"/>
        <v/>
      </c>
      <c r="B19" s="23"/>
      <c r="C19" s="23"/>
      <c r="D19" s="29"/>
      <c r="E19" s="30" t="str">
        <f>IF(COUNT(#REF!,#REF!,#REF!,#REF!),SUM(#REF!,#REF!,#REF!,#REF!),"-")</f>
        <v>-</v>
      </c>
      <c r="F19" s="35" t="e">
        <f>#REF!</f>
        <v>#REF!</v>
      </c>
      <c r="G19" s="35" t="e">
        <f t="shared" si="3"/>
        <v>#VALUE!</v>
      </c>
      <c r="H19" s="33" t="e">
        <f t="shared" si="2"/>
        <v>#VALUE!</v>
      </c>
    </row>
    <row r="20" spans="1:8" ht="16.8" x14ac:dyDescent="0.4">
      <c r="A20" s="4" t="str">
        <f t="shared" si="0"/>
        <v/>
      </c>
      <c r="B20" s="23"/>
      <c r="C20" s="23"/>
      <c r="D20" s="29"/>
      <c r="E20" s="30" t="str">
        <f>IF(COUNT(#REF!,#REF!,#REF!,#REF!),SUM(#REF!,#REF!,#REF!,#REF!),"-")</f>
        <v>-</v>
      </c>
      <c r="F20" s="35" t="e">
        <f>#REF!</f>
        <v>#REF!</v>
      </c>
      <c r="G20" s="35" t="e">
        <f t="shared" si="3"/>
        <v>#VALUE!</v>
      </c>
      <c r="H20" s="33" t="e">
        <f t="shared" si="2"/>
        <v>#VALUE!</v>
      </c>
    </row>
    <row r="21" spans="1:8" ht="16.8" x14ac:dyDescent="0.4">
      <c r="A21" s="4" t="str">
        <f t="shared" si="0"/>
        <v/>
      </c>
      <c r="B21" s="23"/>
      <c r="C21" s="23"/>
      <c r="D21" s="29"/>
      <c r="E21" s="30" t="str">
        <f>IF(COUNT(#REF!,#REF!,#REF!,#REF!),SUM(#REF!,#REF!,#REF!,#REF!),"-")</f>
        <v>-</v>
      </c>
      <c r="F21" s="35" t="e">
        <f>#REF!</f>
        <v>#REF!</v>
      </c>
      <c r="G21" s="35" t="e">
        <f t="shared" si="3"/>
        <v>#VALUE!</v>
      </c>
      <c r="H21" s="33" t="e">
        <f t="shared" si="2"/>
        <v>#VALUE!</v>
      </c>
    </row>
    <row r="22" spans="1:8" ht="16.8" x14ac:dyDescent="0.4">
      <c r="A22" s="4" t="str">
        <f t="shared" si="0"/>
        <v/>
      </c>
      <c r="B22" s="23"/>
      <c r="C22" s="23"/>
      <c r="D22" s="29"/>
      <c r="E22" s="30" t="str">
        <f>IF(COUNT(#REF!,#REF!,#REF!,#REF!),SUM(#REF!,#REF!,#REF!,#REF!),"-")</f>
        <v>-</v>
      </c>
      <c r="F22" s="35" t="e">
        <f>#REF!</f>
        <v>#REF!</v>
      </c>
      <c r="G22" s="35" t="e">
        <f t="shared" si="3"/>
        <v>#VALUE!</v>
      </c>
      <c r="H22" s="33" t="e">
        <f t="shared" si="2"/>
        <v>#VALUE!</v>
      </c>
    </row>
    <row r="23" spans="1:8" ht="16.8" x14ac:dyDescent="0.4">
      <c r="A23" s="4" t="str">
        <f t="shared" si="0"/>
        <v/>
      </c>
      <c r="B23" s="23"/>
      <c r="C23" s="23"/>
      <c r="D23" s="29"/>
      <c r="E23" s="30" t="str">
        <f>IF(COUNT(#REF!,#REF!,#REF!,#REF!),SUM(#REF!,#REF!,#REF!,#REF!),"-")</f>
        <v>-</v>
      </c>
      <c r="F23" s="35" t="e">
        <f>#REF!</f>
        <v>#REF!</v>
      </c>
      <c r="G23" s="35" t="e">
        <f t="shared" si="3"/>
        <v>#VALUE!</v>
      </c>
      <c r="H23" s="33" t="e">
        <f t="shared" si="2"/>
        <v>#VALUE!</v>
      </c>
    </row>
    <row r="24" spans="1:8" ht="16.8" x14ac:dyDescent="0.4">
      <c r="A24" s="4" t="str">
        <f t="shared" si="0"/>
        <v/>
      </c>
      <c r="B24" s="23"/>
      <c r="C24" s="23"/>
      <c r="D24" s="29"/>
      <c r="E24" s="30" t="str">
        <f>IF(COUNT(#REF!,#REF!,#REF!,#REF!),SUM(#REF!,#REF!,#REF!,#REF!),"-")</f>
        <v>-</v>
      </c>
      <c r="F24" s="35" t="e">
        <f>#REF!</f>
        <v>#REF!</v>
      </c>
      <c r="G24" s="35" t="e">
        <f t="shared" si="3"/>
        <v>#VALUE!</v>
      </c>
      <c r="H24" s="33" t="e">
        <f t="shared" si="2"/>
        <v>#VALUE!</v>
      </c>
    </row>
    <row r="25" spans="1:8" ht="16.8" x14ac:dyDescent="0.4">
      <c r="A25" s="4" t="str">
        <f t="shared" si="0"/>
        <v/>
      </c>
      <c r="B25" s="23"/>
      <c r="C25" s="23"/>
      <c r="D25" s="29"/>
      <c r="E25" s="30" t="str">
        <f>IF(COUNT(#REF!,#REF!,#REF!,#REF!),SUM(#REF!,#REF!,#REF!,#REF!),"-")</f>
        <v>-</v>
      </c>
      <c r="F25" s="35" t="e">
        <f>#REF!</f>
        <v>#REF!</v>
      </c>
      <c r="G25" s="35" t="e">
        <f t="shared" si="3"/>
        <v>#VALUE!</v>
      </c>
      <c r="H25" s="33" t="e">
        <f t="shared" si="2"/>
        <v>#VALUE!</v>
      </c>
    </row>
    <row r="26" spans="1:8" ht="16.8" x14ac:dyDescent="0.4">
      <c r="A26" s="4" t="str">
        <f t="shared" si="0"/>
        <v/>
      </c>
      <c r="B26" s="23"/>
      <c r="C26" s="23"/>
      <c r="D26" s="29"/>
      <c r="E26" s="30" t="str">
        <f>IF(COUNT(#REF!,#REF!,#REF!,#REF!),SUM(#REF!,#REF!,#REF!,#REF!),"-")</f>
        <v>-</v>
      </c>
      <c r="F26" s="35" t="e">
        <f>#REF!</f>
        <v>#REF!</v>
      </c>
      <c r="G26" s="35" t="e">
        <f t="shared" si="3"/>
        <v>#VALUE!</v>
      </c>
      <c r="H26" s="33" t="e">
        <f t="shared" si="2"/>
        <v>#VALUE!</v>
      </c>
    </row>
    <row r="27" spans="1:8" ht="16.8" x14ac:dyDescent="0.4">
      <c r="A27" s="4" t="str">
        <f t="shared" si="0"/>
        <v/>
      </c>
      <c r="B27" s="23"/>
      <c r="C27" s="23"/>
      <c r="D27" s="29"/>
      <c r="E27" s="30" t="str">
        <f>IF(COUNT(#REF!,#REF!,#REF!,#REF!),SUM(#REF!,#REF!,#REF!,#REF!),"-")</f>
        <v>-</v>
      </c>
      <c r="F27" s="35" t="e">
        <f>#REF!</f>
        <v>#REF!</v>
      </c>
      <c r="G27" s="35" t="e">
        <f t="shared" si="3"/>
        <v>#VALUE!</v>
      </c>
      <c r="H27" s="33" t="e">
        <f t="shared" si="2"/>
        <v>#VALUE!</v>
      </c>
    </row>
    <row r="28" spans="1:8" ht="16.8" x14ac:dyDescent="0.4">
      <c r="A28" s="4" t="str">
        <f t="shared" si="0"/>
        <v/>
      </c>
      <c r="B28" s="23"/>
      <c r="C28" s="23"/>
      <c r="D28" s="29"/>
      <c r="E28" s="30" t="str">
        <f>IF(COUNT(#REF!,#REF!,#REF!,#REF!),SUM(#REF!,#REF!,#REF!,#REF!),"-")</f>
        <v>-</v>
      </c>
      <c r="F28" s="35" t="e">
        <f>#REF!</f>
        <v>#REF!</v>
      </c>
      <c r="G28" s="35" t="e">
        <f t="shared" si="3"/>
        <v>#VALUE!</v>
      </c>
      <c r="H28" s="33" t="e">
        <f t="shared" si="2"/>
        <v>#VALUE!</v>
      </c>
    </row>
    <row r="29" spans="1:8" ht="16.8" x14ac:dyDescent="0.4">
      <c r="A29" s="4" t="str">
        <f t="shared" si="0"/>
        <v/>
      </c>
      <c r="B29" s="23"/>
      <c r="C29" s="23"/>
      <c r="D29" s="29"/>
      <c r="E29" s="30" t="str">
        <f>IF(COUNT(#REF!,#REF!,#REF!,#REF!),SUM(#REF!,#REF!,#REF!,#REF!),"-")</f>
        <v>-</v>
      </c>
      <c r="F29" s="35" t="e">
        <f>#REF!</f>
        <v>#REF!</v>
      </c>
      <c r="G29" s="35" t="e">
        <f t="shared" si="3"/>
        <v>#VALUE!</v>
      </c>
      <c r="H29" s="33" t="e">
        <f t="shared" si="2"/>
        <v>#VALUE!</v>
      </c>
    </row>
    <row r="30" spans="1:8" ht="16.8" x14ac:dyDescent="0.4">
      <c r="A30" s="4" t="str">
        <f t="shared" si="0"/>
        <v/>
      </c>
      <c r="B30" s="23"/>
      <c r="C30" s="23"/>
      <c r="D30" s="29"/>
      <c r="E30" s="30" t="str">
        <f>IF(COUNT(#REF!,#REF!,#REF!,#REF!),SUM(#REF!,#REF!,#REF!,#REF!),"-")</f>
        <v>-</v>
      </c>
      <c r="F30" s="35" t="e">
        <f>#REF!</f>
        <v>#REF!</v>
      </c>
      <c r="G30" s="35" t="e">
        <f t="shared" si="3"/>
        <v>#VALUE!</v>
      </c>
      <c r="H30" s="33" t="e">
        <f t="shared" si="2"/>
        <v>#VALUE!</v>
      </c>
    </row>
    <row r="31" spans="1:8" ht="16.8" x14ac:dyDescent="0.4">
      <c r="A31" s="4" t="str">
        <f t="shared" si="0"/>
        <v/>
      </c>
      <c r="B31" s="23"/>
      <c r="C31" s="23"/>
      <c r="D31" s="29"/>
      <c r="E31" s="30" t="str">
        <f>IF(COUNT(#REF!,#REF!,#REF!,#REF!),SUM(#REF!,#REF!,#REF!,#REF!),"-")</f>
        <v>-</v>
      </c>
      <c r="F31" s="35" t="e">
        <f>#REF!</f>
        <v>#REF!</v>
      </c>
      <c r="G31" s="35" t="e">
        <f t="shared" si="3"/>
        <v>#VALUE!</v>
      </c>
      <c r="H31" s="33" t="e">
        <f t="shared" si="2"/>
        <v>#VALUE!</v>
      </c>
    </row>
    <row r="32" spans="1:8" ht="16.8" x14ac:dyDescent="0.4">
      <c r="A32" s="4" t="str">
        <f t="shared" si="0"/>
        <v/>
      </c>
      <c r="B32" s="23"/>
      <c r="C32" s="23"/>
      <c r="D32" s="29"/>
      <c r="E32" s="30" t="str">
        <f>IF(COUNT(#REF!,#REF!,#REF!,#REF!),SUM(#REF!,#REF!,#REF!,#REF!),"-")</f>
        <v>-</v>
      </c>
      <c r="F32" s="35" t="e">
        <f>#REF!</f>
        <v>#REF!</v>
      </c>
      <c r="G32" s="35" t="e">
        <f t="shared" si="3"/>
        <v>#VALUE!</v>
      </c>
      <c r="H32" s="33" t="e">
        <f t="shared" si="2"/>
        <v>#VALUE!</v>
      </c>
    </row>
    <row r="33" spans="1:8" ht="16.8" x14ac:dyDescent="0.4">
      <c r="A33" s="4" t="str">
        <f t="shared" si="0"/>
        <v/>
      </c>
      <c r="B33" s="23"/>
      <c r="C33" s="23"/>
      <c r="D33" s="29"/>
      <c r="E33" s="30" t="str">
        <f>IF(COUNT(#REF!,#REF!,#REF!,#REF!),SUM(#REF!,#REF!,#REF!,#REF!),"-")</f>
        <v>-</v>
      </c>
      <c r="F33" s="35" t="e">
        <f>#REF!</f>
        <v>#REF!</v>
      </c>
      <c r="G33" s="35" t="e">
        <f t="shared" si="3"/>
        <v>#VALUE!</v>
      </c>
      <c r="H33" s="33" t="e">
        <f t="shared" si="2"/>
        <v>#VALUE!</v>
      </c>
    </row>
    <row r="34" spans="1:8" ht="16.8" x14ac:dyDescent="0.4">
      <c r="A34" s="4" t="str">
        <f t="shared" si="0"/>
        <v/>
      </c>
      <c r="B34" s="23"/>
      <c r="C34" s="23"/>
      <c r="D34" s="29"/>
      <c r="E34" s="30" t="str">
        <f>IF(COUNT(#REF!,#REF!,#REF!,#REF!),SUM(#REF!,#REF!,#REF!,#REF!),"-")</f>
        <v>-</v>
      </c>
      <c r="F34" s="35" t="e">
        <f>#REF!</f>
        <v>#REF!</v>
      </c>
      <c r="G34" s="35" t="e">
        <f t="shared" si="3"/>
        <v>#VALUE!</v>
      </c>
      <c r="H34" s="33" t="e">
        <f t="shared" si="2"/>
        <v>#VALUE!</v>
      </c>
    </row>
    <row r="35" spans="1:8" ht="16.8" x14ac:dyDescent="0.4">
      <c r="A35" s="4" t="str">
        <f t="shared" si="0"/>
        <v/>
      </c>
      <c r="B35" s="23"/>
      <c r="C35" s="23"/>
      <c r="D35" s="29"/>
      <c r="E35" s="30" t="str">
        <f>IF(COUNT(#REF!,#REF!,#REF!,#REF!),SUM(#REF!,#REF!,#REF!,#REF!),"-")</f>
        <v>-</v>
      </c>
      <c r="F35" s="35" t="e">
        <f>#REF!</f>
        <v>#REF!</v>
      </c>
      <c r="G35" s="35" t="e">
        <f t="shared" si="3"/>
        <v>#VALUE!</v>
      </c>
      <c r="H35" s="33" t="e">
        <f t="shared" si="2"/>
        <v>#VALUE!</v>
      </c>
    </row>
    <row r="36" spans="1:8" ht="16.8" x14ac:dyDescent="0.4">
      <c r="A36" s="4" t="str">
        <f t="shared" si="0"/>
        <v/>
      </c>
      <c r="B36" s="23"/>
      <c r="C36" s="23"/>
      <c r="D36" s="29"/>
      <c r="E36" s="30" t="str">
        <f>IF(COUNT(#REF!,#REF!,#REF!,#REF!),SUM(#REF!,#REF!,#REF!,#REF!),"-")</f>
        <v>-</v>
      </c>
      <c r="F36" s="35" t="e">
        <f>#REF!</f>
        <v>#REF!</v>
      </c>
      <c r="G36" s="35" t="e">
        <f t="shared" si="3"/>
        <v>#VALUE!</v>
      </c>
      <c r="H36" s="33" t="e">
        <f t="shared" si="2"/>
        <v>#VALUE!</v>
      </c>
    </row>
    <row r="37" spans="1:8" ht="16.8" x14ac:dyDescent="0.4">
      <c r="A37" s="4" t="str">
        <f t="shared" si="0"/>
        <v/>
      </c>
      <c r="B37" s="23"/>
      <c r="C37" s="23"/>
      <c r="D37" s="29"/>
      <c r="E37" s="30" t="str">
        <f>IF(COUNT(#REF!,#REF!,#REF!,#REF!),SUM(#REF!,#REF!,#REF!,#REF!),"-")</f>
        <v>-</v>
      </c>
      <c r="F37" s="35" t="e">
        <f>#REF!</f>
        <v>#REF!</v>
      </c>
      <c r="G37" s="35" t="e">
        <f t="shared" si="3"/>
        <v>#VALUE!</v>
      </c>
      <c r="H37" s="33" t="e">
        <f t="shared" si="2"/>
        <v>#VALUE!</v>
      </c>
    </row>
    <row r="38" spans="1:8" ht="16.8" x14ac:dyDescent="0.4">
      <c r="A38" s="4" t="str">
        <f t="shared" si="0"/>
        <v/>
      </c>
      <c r="B38" s="23"/>
      <c r="C38" s="23"/>
      <c r="D38" s="29"/>
      <c r="E38" s="30" t="str">
        <f>IF(COUNT(#REF!,#REF!,#REF!,#REF!),SUM(#REF!,#REF!,#REF!,#REF!),"-")</f>
        <v>-</v>
      </c>
      <c r="F38" s="35" t="e">
        <f>#REF!</f>
        <v>#REF!</v>
      </c>
      <c r="G38" s="35" t="e">
        <f t="shared" si="3"/>
        <v>#VALUE!</v>
      </c>
      <c r="H38" s="33" t="e">
        <f t="shared" si="2"/>
        <v>#VALUE!</v>
      </c>
    </row>
    <row r="39" spans="1:8" ht="16.8" x14ac:dyDescent="0.4">
      <c r="A39" s="4" t="str">
        <f t="shared" si="0"/>
        <v/>
      </c>
      <c r="B39" s="23"/>
      <c r="C39" s="23"/>
      <c r="D39" s="29"/>
      <c r="E39" s="30" t="str">
        <f>IF(COUNT(#REF!,#REF!,#REF!,#REF!),SUM(#REF!,#REF!,#REF!,#REF!),"-")</f>
        <v>-</v>
      </c>
      <c r="F39" s="35" t="e">
        <f>#REF!</f>
        <v>#REF!</v>
      </c>
      <c r="G39" s="35" t="e">
        <f t="shared" si="3"/>
        <v>#VALUE!</v>
      </c>
      <c r="H39" s="33" t="e">
        <f t="shared" si="2"/>
        <v>#VALUE!</v>
      </c>
    </row>
    <row r="40" spans="1:8" ht="16.2" customHeight="1" x14ac:dyDescent="0.4">
      <c r="A40" s="4" t="str">
        <f t="shared" si="0"/>
        <v/>
      </c>
      <c r="B40" s="23"/>
      <c r="C40" s="23"/>
      <c r="D40" s="29"/>
      <c r="E40" s="30" t="str">
        <f>IF(COUNT(#REF!,#REF!,#REF!,#REF!),SUM(#REF!,#REF!,#REF!,#REF!),"-")</f>
        <v>-</v>
      </c>
      <c r="F40" s="35" t="e">
        <f>#REF!</f>
        <v>#REF!</v>
      </c>
      <c r="G40" s="35" t="e">
        <f t="shared" si="3"/>
        <v>#VALUE!</v>
      </c>
      <c r="H40" s="33" t="e">
        <f t="shared" si="2"/>
        <v>#VALUE!</v>
      </c>
    </row>
    <row r="41" spans="1:8" ht="19.8" customHeight="1" x14ac:dyDescent="0.45">
      <c r="A41" s="18"/>
      <c r="B41" s="25">
        <v>7</v>
      </c>
      <c r="C41" s="25" t="s">
        <v>21</v>
      </c>
      <c r="D41" s="9"/>
      <c r="E41" s="18"/>
      <c r="F41" s="18"/>
      <c r="G41" s="18"/>
      <c r="H41" s="18"/>
    </row>
  </sheetData>
  <autoFilter ref="A2:H41" xr:uid="{01BE2A2C-B987-477B-86EF-952DD831F792}"/>
  <conditionalFormatting sqref="A2:E40 H2:H40">
    <cfRule type="expression" dxfId="2" priority="5">
      <formula>MOD(ROW(),2)</formula>
    </cfRule>
  </conditionalFormatting>
  <conditionalFormatting sqref="F2:F40">
    <cfRule type="expression" dxfId="1" priority="2">
      <formula>MOD(ROW(),2)</formula>
    </cfRule>
  </conditionalFormatting>
  <conditionalFormatting sqref="G2:G40">
    <cfRule type="expression" dxfId="0" priority="1">
      <formula>MOD(ROW(),2)</formula>
    </cfRule>
  </conditionalFormatting>
  <pageMargins left="0.27559055118110237" right="0.27559055118110237" top="0.27559055118110237" bottom="0.27559055118110237" header="0" footer="0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37AB0A-584A-4130-B8F0-1AE78F4D1FB3}">
  <sheetPr codeName="Blad2"/>
  <dimension ref="A2:B32"/>
  <sheetViews>
    <sheetView zoomScaleNormal="100" workbookViewId="0">
      <selection activeCell="B5" sqref="B5"/>
    </sheetView>
  </sheetViews>
  <sheetFormatPr baseColWidth="10" defaultColWidth="9.109375" defaultRowHeight="15.6" x14ac:dyDescent="0.3"/>
  <cols>
    <col min="1" max="1" width="16" style="3" customWidth="1"/>
    <col min="2" max="2" width="8.88671875" style="3" customWidth="1"/>
  </cols>
  <sheetData>
    <row r="2" spans="1:2" x14ac:dyDescent="0.3">
      <c r="A2" s="1" t="s">
        <v>5</v>
      </c>
      <c r="B2" s="1" t="s">
        <v>6</v>
      </c>
    </row>
    <row r="3" spans="1:2" x14ac:dyDescent="0.3">
      <c r="A3" s="2">
        <v>1</v>
      </c>
      <c r="B3" s="2">
        <v>90</v>
      </c>
    </row>
    <row r="4" spans="1:2" x14ac:dyDescent="0.3">
      <c r="A4" s="2">
        <v>2</v>
      </c>
      <c r="B4" s="2">
        <v>75</v>
      </c>
    </row>
    <row r="5" spans="1:2" x14ac:dyDescent="0.3">
      <c r="A5" s="2">
        <v>3</v>
      </c>
      <c r="B5" s="2">
        <v>60</v>
      </c>
    </row>
    <row r="6" spans="1:2" x14ac:dyDescent="0.3">
      <c r="A6" s="2">
        <v>4</v>
      </c>
      <c r="B6" s="2">
        <v>50</v>
      </c>
    </row>
    <row r="7" spans="1:2" x14ac:dyDescent="0.3">
      <c r="A7" s="2">
        <v>5</v>
      </c>
      <c r="B7" s="2">
        <v>45</v>
      </c>
    </row>
    <row r="8" spans="1:2" x14ac:dyDescent="0.3">
      <c r="A8" s="2">
        <v>6</v>
      </c>
      <c r="B8" s="2">
        <v>40</v>
      </c>
    </row>
    <row r="9" spans="1:2" x14ac:dyDescent="0.3">
      <c r="A9" s="2">
        <v>7</v>
      </c>
      <c r="B9" s="2">
        <v>36</v>
      </c>
    </row>
    <row r="10" spans="1:2" x14ac:dyDescent="0.3">
      <c r="A10" s="2">
        <v>8</v>
      </c>
      <c r="B10" s="2">
        <v>34</v>
      </c>
    </row>
    <row r="11" spans="1:2" x14ac:dyDescent="0.3">
      <c r="A11" s="2">
        <v>9</v>
      </c>
      <c r="B11" s="2">
        <v>32</v>
      </c>
    </row>
    <row r="12" spans="1:2" x14ac:dyDescent="0.3">
      <c r="A12" s="2">
        <v>10</v>
      </c>
      <c r="B12" s="2">
        <v>31</v>
      </c>
    </row>
    <row r="13" spans="1:2" x14ac:dyDescent="0.3">
      <c r="A13" s="2">
        <v>11</v>
      </c>
      <c r="B13" s="2">
        <v>30</v>
      </c>
    </row>
    <row r="14" spans="1:2" x14ac:dyDescent="0.3">
      <c r="A14" s="2">
        <v>12</v>
      </c>
      <c r="B14" s="2">
        <v>29</v>
      </c>
    </row>
    <row r="15" spans="1:2" x14ac:dyDescent="0.3">
      <c r="A15" s="2">
        <v>13</v>
      </c>
      <c r="B15" s="2">
        <v>28</v>
      </c>
    </row>
    <row r="16" spans="1:2" x14ac:dyDescent="0.3">
      <c r="A16" s="2">
        <v>14</v>
      </c>
      <c r="B16" s="2">
        <v>27</v>
      </c>
    </row>
    <row r="17" spans="1:2" x14ac:dyDescent="0.3">
      <c r="A17" s="2">
        <v>15</v>
      </c>
      <c r="B17" s="2">
        <v>26</v>
      </c>
    </row>
    <row r="18" spans="1:2" x14ac:dyDescent="0.3">
      <c r="A18" s="2">
        <v>16</v>
      </c>
      <c r="B18" s="2">
        <v>25</v>
      </c>
    </row>
    <row r="19" spans="1:2" x14ac:dyDescent="0.3">
      <c r="A19" s="2">
        <v>17</v>
      </c>
      <c r="B19" s="2">
        <v>24</v>
      </c>
    </row>
    <row r="20" spans="1:2" x14ac:dyDescent="0.3">
      <c r="A20" s="2">
        <v>18</v>
      </c>
      <c r="B20" s="2">
        <v>23</v>
      </c>
    </row>
    <row r="21" spans="1:2" x14ac:dyDescent="0.3">
      <c r="A21" s="2">
        <v>19</v>
      </c>
      <c r="B21" s="2">
        <v>22</v>
      </c>
    </row>
    <row r="22" spans="1:2" x14ac:dyDescent="0.3">
      <c r="A22" s="2">
        <v>20</v>
      </c>
      <c r="B22" s="2">
        <v>21</v>
      </c>
    </row>
    <row r="23" spans="1:2" x14ac:dyDescent="0.3">
      <c r="A23" s="2">
        <v>21</v>
      </c>
      <c r="B23" s="2">
        <v>20</v>
      </c>
    </row>
    <row r="24" spans="1:2" x14ac:dyDescent="0.3">
      <c r="A24" s="2">
        <v>22</v>
      </c>
      <c r="B24" s="2">
        <v>18</v>
      </c>
    </row>
    <row r="25" spans="1:2" x14ac:dyDescent="0.3">
      <c r="A25" s="2">
        <v>23</v>
      </c>
      <c r="B25" s="2">
        <v>16</v>
      </c>
    </row>
    <row r="26" spans="1:2" x14ac:dyDescent="0.3">
      <c r="A26" s="2">
        <v>24</v>
      </c>
      <c r="B26" s="2">
        <v>14</v>
      </c>
    </row>
    <row r="27" spans="1:2" x14ac:dyDescent="0.3">
      <c r="A27" s="2">
        <v>25</v>
      </c>
      <c r="B27" s="2">
        <v>12</v>
      </c>
    </row>
    <row r="28" spans="1:2" x14ac:dyDescent="0.3">
      <c r="A28" s="2">
        <v>26</v>
      </c>
      <c r="B28" s="2">
        <v>10</v>
      </c>
    </row>
    <row r="29" spans="1:2" x14ac:dyDescent="0.3">
      <c r="A29" s="2">
        <v>27</v>
      </c>
      <c r="B29" s="2">
        <v>8</v>
      </c>
    </row>
    <row r="30" spans="1:2" x14ac:dyDescent="0.3">
      <c r="A30" s="2">
        <v>28</v>
      </c>
      <c r="B30" s="2">
        <v>6</v>
      </c>
    </row>
    <row r="31" spans="1:2" x14ac:dyDescent="0.3">
      <c r="A31" s="2">
        <v>29</v>
      </c>
      <c r="B31" s="2">
        <v>4</v>
      </c>
    </row>
    <row r="32" spans="1:2" x14ac:dyDescent="0.3">
      <c r="A32" s="2">
        <v>30</v>
      </c>
      <c r="B32" s="2">
        <v>2</v>
      </c>
    </row>
  </sheetData>
  <pageMargins left="0.27559055118110237" right="0.27559055118110237" top="0.27559055118110237" bottom="0.27559055118110237" header="0" footer="0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Classement COURSES</vt:lpstr>
      <vt:lpstr>Classement général</vt:lpstr>
      <vt:lpstr>Concordance Classmt &amp; Points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DORVEAUX Sebastien</dc:creator>
  <cp:lastModifiedBy>Seb DORV</cp:lastModifiedBy>
  <cp:lastPrinted>2024-10-17T17:18:24Z</cp:lastPrinted>
  <dcterms:created xsi:type="dcterms:W3CDTF">2015-06-05T18:19:34Z</dcterms:created>
  <dcterms:modified xsi:type="dcterms:W3CDTF">2024-10-18T15:47:06Z</dcterms:modified>
</cp:coreProperties>
</file>