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JP 2023\JP oct.2024\"/>
    </mc:Choice>
  </mc:AlternateContent>
  <xr:revisionPtr revIDLastSave="0" documentId="13_ncr:1_{3254CBC2-80F3-4D0D-9C50-E27D022FB2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COURSES'!$A$2:$Z$109</definedName>
    <definedName name="_xlnm._FilterDatabase" localSheetId="1" hidden="1">'Classement général'!$A$2:$H$41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Y6" i="1"/>
  <c r="V4" i="1"/>
  <c r="W4" i="1" s="1"/>
  <c r="X4" i="1" s="1"/>
  <c r="V5" i="1"/>
  <c r="V6" i="1"/>
  <c r="V3" i="1"/>
  <c r="W3" i="1" s="1"/>
  <c r="X3" i="1" s="1"/>
  <c r="R4" i="1"/>
  <c r="R5" i="1"/>
  <c r="R6" i="1"/>
  <c r="S6" i="1" s="1"/>
  <c r="T6" i="1" s="1"/>
  <c r="R7" i="1"/>
  <c r="S7" i="1" s="1"/>
  <c r="T7" i="1" s="1"/>
  <c r="R8" i="1"/>
  <c r="S8" i="1" s="1"/>
  <c r="T8" i="1" s="1"/>
  <c r="R9" i="1"/>
  <c r="S9" i="1" s="1"/>
  <c r="T9" i="1" s="1"/>
  <c r="R10" i="1"/>
  <c r="R11" i="1"/>
  <c r="R12" i="1"/>
  <c r="R13" i="1"/>
  <c r="S13" i="1" s="1"/>
  <c r="T13" i="1" s="1"/>
  <c r="R14" i="1"/>
  <c r="S14" i="1" s="1"/>
  <c r="T14" i="1" s="1"/>
  <c r="R15" i="1"/>
  <c r="S15" i="1" s="1"/>
  <c r="T15" i="1" s="1"/>
  <c r="R16" i="1"/>
  <c r="S16" i="1" s="1"/>
  <c r="T16" i="1" s="1"/>
  <c r="R17" i="1"/>
  <c r="S17" i="1" s="1"/>
  <c r="T17" i="1" s="1"/>
  <c r="R3" i="1"/>
  <c r="S3" i="1" s="1"/>
  <c r="T3" i="1" s="1"/>
  <c r="V109" i="1"/>
  <c r="W109" i="1" s="1"/>
  <c r="X109" i="1" s="1"/>
  <c r="V108" i="1"/>
  <c r="W108" i="1" s="1"/>
  <c r="X108" i="1" s="1"/>
  <c r="V107" i="1"/>
  <c r="W107" i="1" s="1"/>
  <c r="X107" i="1" s="1"/>
  <c r="V106" i="1"/>
  <c r="W106" i="1" s="1"/>
  <c r="X106" i="1" s="1"/>
  <c r="V105" i="1"/>
  <c r="W105" i="1" s="1"/>
  <c r="X105" i="1" s="1"/>
  <c r="V104" i="1"/>
  <c r="W104" i="1" s="1"/>
  <c r="X104" i="1" s="1"/>
  <c r="V103" i="1"/>
  <c r="W103" i="1" s="1"/>
  <c r="X103" i="1" s="1"/>
  <c r="V102" i="1"/>
  <c r="W102" i="1" s="1"/>
  <c r="X102" i="1" s="1"/>
  <c r="V101" i="1"/>
  <c r="W101" i="1" s="1"/>
  <c r="X101" i="1" s="1"/>
  <c r="V100" i="1"/>
  <c r="W100" i="1" s="1"/>
  <c r="X100" i="1" s="1"/>
  <c r="V99" i="1"/>
  <c r="W99" i="1" s="1"/>
  <c r="X99" i="1" s="1"/>
  <c r="V98" i="1"/>
  <c r="W98" i="1" s="1"/>
  <c r="X98" i="1" s="1"/>
  <c r="V97" i="1"/>
  <c r="W97" i="1" s="1"/>
  <c r="X97" i="1" s="1"/>
  <c r="V96" i="1"/>
  <c r="W96" i="1" s="1"/>
  <c r="X96" i="1" s="1"/>
  <c r="V95" i="1"/>
  <c r="W95" i="1" s="1"/>
  <c r="X95" i="1" s="1"/>
  <c r="V94" i="1"/>
  <c r="W94" i="1" s="1"/>
  <c r="X94" i="1" s="1"/>
  <c r="V93" i="1"/>
  <c r="W93" i="1" s="1"/>
  <c r="X93" i="1" s="1"/>
  <c r="V92" i="1"/>
  <c r="W92" i="1" s="1"/>
  <c r="X92" i="1" s="1"/>
  <c r="V91" i="1"/>
  <c r="W91" i="1" s="1"/>
  <c r="X91" i="1" s="1"/>
  <c r="V90" i="1"/>
  <c r="W90" i="1" s="1"/>
  <c r="X90" i="1" s="1"/>
  <c r="V89" i="1"/>
  <c r="W89" i="1" s="1"/>
  <c r="X89" i="1" s="1"/>
  <c r="V88" i="1"/>
  <c r="W88" i="1" s="1"/>
  <c r="X88" i="1" s="1"/>
  <c r="V87" i="1"/>
  <c r="W87" i="1" s="1"/>
  <c r="X87" i="1" s="1"/>
  <c r="V86" i="1"/>
  <c r="W86" i="1" s="1"/>
  <c r="X86" i="1" s="1"/>
  <c r="V85" i="1"/>
  <c r="W85" i="1" s="1"/>
  <c r="X85" i="1" s="1"/>
  <c r="V84" i="1"/>
  <c r="W84" i="1" s="1"/>
  <c r="X84" i="1" s="1"/>
  <c r="V83" i="1"/>
  <c r="W83" i="1" s="1"/>
  <c r="X83" i="1" s="1"/>
  <c r="V82" i="1"/>
  <c r="W82" i="1" s="1"/>
  <c r="X82" i="1" s="1"/>
  <c r="V81" i="1"/>
  <c r="W81" i="1" s="1"/>
  <c r="X81" i="1" s="1"/>
  <c r="V80" i="1"/>
  <c r="W80" i="1" s="1"/>
  <c r="X80" i="1" s="1"/>
  <c r="V79" i="1"/>
  <c r="W79" i="1" s="1"/>
  <c r="X79" i="1" s="1"/>
  <c r="V78" i="1"/>
  <c r="W78" i="1" s="1"/>
  <c r="X78" i="1" s="1"/>
  <c r="V77" i="1"/>
  <c r="W77" i="1" s="1"/>
  <c r="X77" i="1" s="1"/>
  <c r="V76" i="1"/>
  <c r="W76" i="1" s="1"/>
  <c r="X76" i="1" s="1"/>
  <c r="V75" i="1"/>
  <c r="W75" i="1" s="1"/>
  <c r="X75" i="1" s="1"/>
  <c r="V74" i="1"/>
  <c r="W74" i="1" s="1"/>
  <c r="X74" i="1" s="1"/>
  <c r="V73" i="1"/>
  <c r="W73" i="1" s="1"/>
  <c r="X73" i="1" s="1"/>
  <c r="V72" i="1"/>
  <c r="W72" i="1" s="1"/>
  <c r="X72" i="1" s="1"/>
  <c r="V71" i="1"/>
  <c r="W71" i="1" s="1"/>
  <c r="X71" i="1" s="1"/>
  <c r="V70" i="1"/>
  <c r="W70" i="1" s="1"/>
  <c r="X70" i="1" s="1"/>
  <c r="V69" i="1"/>
  <c r="W69" i="1" s="1"/>
  <c r="X69" i="1" s="1"/>
  <c r="V68" i="1"/>
  <c r="W68" i="1" s="1"/>
  <c r="X68" i="1" s="1"/>
  <c r="V67" i="1"/>
  <c r="W67" i="1" s="1"/>
  <c r="X67" i="1" s="1"/>
  <c r="V66" i="1"/>
  <c r="W66" i="1" s="1"/>
  <c r="X66" i="1" s="1"/>
  <c r="V65" i="1"/>
  <c r="W65" i="1" s="1"/>
  <c r="X65" i="1" s="1"/>
  <c r="V64" i="1"/>
  <c r="W64" i="1" s="1"/>
  <c r="X64" i="1" s="1"/>
  <c r="V63" i="1"/>
  <c r="W63" i="1" s="1"/>
  <c r="X63" i="1" s="1"/>
  <c r="V62" i="1"/>
  <c r="W62" i="1" s="1"/>
  <c r="X62" i="1" s="1"/>
  <c r="V61" i="1"/>
  <c r="W61" i="1" s="1"/>
  <c r="X61" i="1" s="1"/>
  <c r="V60" i="1"/>
  <c r="W60" i="1" s="1"/>
  <c r="X60" i="1" s="1"/>
  <c r="V59" i="1"/>
  <c r="W59" i="1" s="1"/>
  <c r="X59" i="1" s="1"/>
  <c r="V58" i="1"/>
  <c r="W58" i="1" s="1"/>
  <c r="X58" i="1" s="1"/>
  <c r="V57" i="1"/>
  <c r="W57" i="1" s="1"/>
  <c r="X57" i="1" s="1"/>
  <c r="V56" i="1"/>
  <c r="W56" i="1" s="1"/>
  <c r="X56" i="1" s="1"/>
  <c r="V55" i="1"/>
  <c r="W55" i="1" s="1"/>
  <c r="X55" i="1" s="1"/>
  <c r="V54" i="1"/>
  <c r="W54" i="1" s="1"/>
  <c r="X54" i="1" s="1"/>
  <c r="V53" i="1"/>
  <c r="W53" i="1" s="1"/>
  <c r="X53" i="1" s="1"/>
  <c r="V52" i="1"/>
  <c r="W52" i="1" s="1"/>
  <c r="X52" i="1" s="1"/>
  <c r="V51" i="1"/>
  <c r="W51" i="1" s="1"/>
  <c r="X51" i="1" s="1"/>
  <c r="V50" i="1"/>
  <c r="W50" i="1" s="1"/>
  <c r="X50" i="1" s="1"/>
  <c r="V49" i="1"/>
  <c r="W49" i="1" s="1"/>
  <c r="X49" i="1" s="1"/>
  <c r="V48" i="1"/>
  <c r="W48" i="1" s="1"/>
  <c r="X48" i="1" s="1"/>
  <c r="V47" i="1"/>
  <c r="W47" i="1" s="1"/>
  <c r="X47" i="1" s="1"/>
  <c r="V46" i="1"/>
  <c r="W46" i="1" s="1"/>
  <c r="X46" i="1" s="1"/>
  <c r="V45" i="1"/>
  <c r="W45" i="1" s="1"/>
  <c r="X45" i="1" s="1"/>
  <c r="V44" i="1"/>
  <c r="W44" i="1" s="1"/>
  <c r="X44" i="1" s="1"/>
  <c r="V43" i="1"/>
  <c r="W43" i="1" s="1"/>
  <c r="X43" i="1" s="1"/>
  <c r="V42" i="1"/>
  <c r="W42" i="1" s="1"/>
  <c r="X42" i="1" s="1"/>
  <c r="V41" i="1"/>
  <c r="W41" i="1" s="1"/>
  <c r="X41" i="1" s="1"/>
  <c r="V40" i="1"/>
  <c r="W40" i="1" s="1"/>
  <c r="X40" i="1" s="1"/>
  <c r="V39" i="1"/>
  <c r="W39" i="1" s="1"/>
  <c r="X39" i="1" s="1"/>
  <c r="V38" i="1"/>
  <c r="W38" i="1" s="1"/>
  <c r="X38" i="1" s="1"/>
  <c r="V37" i="1"/>
  <c r="W37" i="1" s="1"/>
  <c r="X37" i="1" s="1"/>
  <c r="V36" i="1"/>
  <c r="W36" i="1" s="1"/>
  <c r="X36" i="1" s="1"/>
  <c r="V35" i="1"/>
  <c r="W35" i="1" s="1"/>
  <c r="X35" i="1" s="1"/>
  <c r="V34" i="1"/>
  <c r="W34" i="1" s="1"/>
  <c r="X34" i="1" s="1"/>
  <c r="V33" i="1"/>
  <c r="W33" i="1" s="1"/>
  <c r="X33" i="1" s="1"/>
  <c r="V32" i="1"/>
  <c r="W32" i="1" s="1"/>
  <c r="X32" i="1" s="1"/>
  <c r="V31" i="1"/>
  <c r="W31" i="1" s="1"/>
  <c r="X31" i="1" s="1"/>
  <c r="V30" i="1"/>
  <c r="W30" i="1" s="1"/>
  <c r="X30" i="1" s="1"/>
  <c r="V29" i="1"/>
  <c r="W29" i="1" s="1"/>
  <c r="X29" i="1" s="1"/>
  <c r="V28" i="1"/>
  <c r="W28" i="1" s="1"/>
  <c r="X28" i="1" s="1"/>
  <c r="V27" i="1"/>
  <c r="W27" i="1" s="1"/>
  <c r="X27" i="1" s="1"/>
  <c r="V26" i="1"/>
  <c r="W26" i="1" s="1"/>
  <c r="X26" i="1" s="1"/>
  <c r="V25" i="1"/>
  <c r="W25" i="1" s="1"/>
  <c r="X25" i="1" s="1"/>
  <c r="V24" i="1"/>
  <c r="W24" i="1" s="1"/>
  <c r="X24" i="1" s="1"/>
  <c r="V23" i="1"/>
  <c r="W23" i="1" s="1"/>
  <c r="X23" i="1" s="1"/>
  <c r="V22" i="1"/>
  <c r="W22" i="1" s="1"/>
  <c r="X22" i="1" s="1"/>
  <c r="V21" i="1"/>
  <c r="W21" i="1" s="1"/>
  <c r="X21" i="1" s="1"/>
  <c r="V20" i="1"/>
  <c r="W20" i="1" s="1"/>
  <c r="X20" i="1" s="1"/>
  <c r="V19" i="1"/>
  <c r="W19" i="1" s="1"/>
  <c r="X19" i="1" s="1"/>
  <c r="V18" i="1"/>
  <c r="W18" i="1" s="1"/>
  <c r="X18" i="1" s="1"/>
  <c r="V17" i="1"/>
  <c r="W17" i="1" s="1"/>
  <c r="X17" i="1" s="1"/>
  <c r="V16" i="1"/>
  <c r="W16" i="1" s="1"/>
  <c r="X16" i="1" s="1"/>
  <c r="V15" i="1"/>
  <c r="W15" i="1" s="1"/>
  <c r="X15" i="1" s="1"/>
  <c r="V14" i="1"/>
  <c r="W14" i="1" s="1"/>
  <c r="X14" i="1" s="1"/>
  <c r="V13" i="1"/>
  <c r="W13" i="1" s="1"/>
  <c r="X13" i="1" s="1"/>
  <c r="V12" i="1"/>
  <c r="W12" i="1" s="1"/>
  <c r="X12" i="1" s="1"/>
  <c r="V11" i="1"/>
  <c r="W11" i="1" s="1"/>
  <c r="X11" i="1" s="1"/>
  <c r="V10" i="1"/>
  <c r="W10" i="1" s="1"/>
  <c r="X10" i="1" s="1"/>
  <c r="V9" i="1"/>
  <c r="W9" i="1" s="1"/>
  <c r="X9" i="1" s="1"/>
  <c r="V8" i="1"/>
  <c r="W8" i="1" s="1"/>
  <c r="X8" i="1" s="1"/>
  <c r="V7" i="1"/>
  <c r="W7" i="1" s="1"/>
  <c r="X7" i="1" s="1"/>
  <c r="W6" i="1"/>
  <c r="X6" i="1" s="1"/>
  <c r="W5" i="1"/>
  <c r="X5" i="1" s="1"/>
  <c r="R109" i="1"/>
  <c r="S109" i="1" s="1"/>
  <c r="T109" i="1" s="1"/>
  <c r="R108" i="1"/>
  <c r="S108" i="1" s="1"/>
  <c r="T108" i="1" s="1"/>
  <c r="R107" i="1"/>
  <c r="S107" i="1" s="1"/>
  <c r="T107" i="1" s="1"/>
  <c r="R106" i="1"/>
  <c r="S106" i="1" s="1"/>
  <c r="T106" i="1" s="1"/>
  <c r="R105" i="1"/>
  <c r="S105" i="1" s="1"/>
  <c r="T105" i="1" s="1"/>
  <c r="R104" i="1"/>
  <c r="S104" i="1" s="1"/>
  <c r="T104" i="1" s="1"/>
  <c r="R103" i="1"/>
  <c r="S103" i="1" s="1"/>
  <c r="T103" i="1" s="1"/>
  <c r="R102" i="1"/>
  <c r="S102" i="1" s="1"/>
  <c r="T102" i="1" s="1"/>
  <c r="R101" i="1"/>
  <c r="S101" i="1" s="1"/>
  <c r="T101" i="1" s="1"/>
  <c r="R100" i="1"/>
  <c r="S100" i="1" s="1"/>
  <c r="T100" i="1" s="1"/>
  <c r="R99" i="1"/>
  <c r="S99" i="1" s="1"/>
  <c r="T99" i="1" s="1"/>
  <c r="R98" i="1"/>
  <c r="S98" i="1" s="1"/>
  <c r="T98" i="1" s="1"/>
  <c r="R97" i="1"/>
  <c r="S97" i="1" s="1"/>
  <c r="T97" i="1" s="1"/>
  <c r="R96" i="1"/>
  <c r="S96" i="1" s="1"/>
  <c r="T96" i="1" s="1"/>
  <c r="R95" i="1"/>
  <c r="S95" i="1" s="1"/>
  <c r="T95" i="1" s="1"/>
  <c r="R94" i="1"/>
  <c r="S94" i="1" s="1"/>
  <c r="T94" i="1" s="1"/>
  <c r="R93" i="1"/>
  <c r="S93" i="1" s="1"/>
  <c r="T93" i="1" s="1"/>
  <c r="R92" i="1"/>
  <c r="S92" i="1" s="1"/>
  <c r="T92" i="1" s="1"/>
  <c r="R91" i="1"/>
  <c r="S91" i="1" s="1"/>
  <c r="T91" i="1" s="1"/>
  <c r="R90" i="1"/>
  <c r="S90" i="1" s="1"/>
  <c r="T90" i="1" s="1"/>
  <c r="R89" i="1"/>
  <c r="S89" i="1" s="1"/>
  <c r="T89" i="1" s="1"/>
  <c r="R88" i="1"/>
  <c r="S88" i="1" s="1"/>
  <c r="T88" i="1" s="1"/>
  <c r="R87" i="1"/>
  <c r="S87" i="1" s="1"/>
  <c r="T87" i="1" s="1"/>
  <c r="R86" i="1"/>
  <c r="S86" i="1" s="1"/>
  <c r="T86" i="1" s="1"/>
  <c r="R85" i="1"/>
  <c r="S85" i="1" s="1"/>
  <c r="T85" i="1" s="1"/>
  <c r="R84" i="1"/>
  <c r="S84" i="1" s="1"/>
  <c r="T84" i="1" s="1"/>
  <c r="R83" i="1"/>
  <c r="S83" i="1" s="1"/>
  <c r="T83" i="1" s="1"/>
  <c r="R82" i="1"/>
  <c r="S82" i="1" s="1"/>
  <c r="T82" i="1" s="1"/>
  <c r="R81" i="1"/>
  <c r="S81" i="1" s="1"/>
  <c r="T81" i="1" s="1"/>
  <c r="R80" i="1"/>
  <c r="S80" i="1" s="1"/>
  <c r="T80" i="1" s="1"/>
  <c r="R79" i="1"/>
  <c r="S79" i="1" s="1"/>
  <c r="T79" i="1" s="1"/>
  <c r="R78" i="1"/>
  <c r="S78" i="1" s="1"/>
  <c r="T78" i="1" s="1"/>
  <c r="R77" i="1"/>
  <c r="S77" i="1" s="1"/>
  <c r="T77" i="1" s="1"/>
  <c r="R76" i="1"/>
  <c r="S76" i="1" s="1"/>
  <c r="T76" i="1" s="1"/>
  <c r="R75" i="1"/>
  <c r="S75" i="1" s="1"/>
  <c r="T75" i="1" s="1"/>
  <c r="R74" i="1"/>
  <c r="S74" i="1" s="1"/>
  <c r="T74" i="1" s="1"/>
  <c r="R73" i="1"/>
  <c r="S73" i="1" s="1"/>
  <c r="T73" i="1" s="1"/>
  <c r="R72" i="1"/>
  <c r="S72" i="1" s="1"/>
  <c r="T72" i="1" s="1"/>
  <c r="R71" i="1"/>
  <c r="S71" i="1" s="1"/>
  <c r="T71" i="1" s="1"/>
  <c r="R70" i="1"/>
  <c r="S70" i="1" s="1"/>
  <c r="T70" i="1" s="1"/>
  <c r="R69" i="1"/>
  <c r="S69" i="1" s="1"/>
  <c r="T69" i="1" s="1"/>
  <c r="R68" i="1"/>
  <c r="S68" i="1" s="1"/>
  <c r="T68" i="1" s="1"/>
  <c r="R67" i="1"/>
  <c r="S67" i="1" s="1"/>
  <c r="T67" i="1" s="1"/>
  <c r="R66" i="1"/>
  <c r="S66" i="1" s="1"/>
  <c r="T66" i="1" s="1"/>
  <c r="R65" i="1"/>
  <c r="S65" i="1" s="1"/>
  <c r="T65" i="1" s="1"/>
  <c r="R64" i="1"/>
  <c r="S64" i="1" s="1"/>
  <c r="T64" i="1" s="1"/>
  <c r="R63" i="1"/>
  <c r="S63" i="1" s="1"/>
  <c r="T63" i="1" s="1"/>
  <c r="R62" i="1"/>
  <c r="S62" i="1" s="1"/>
  <c r="T62" i="1" s="1"/>
  <c r="R61" i="1"/>
  <c r="S61" i="1" s="1"/>
  <c r="T61" i="1" s="1"/>
  <c r="R60" i="1"/>
  <c r="S60" i="1" s="1"/>
  <c r="T60" i="1" s="1"/>
  <c r="R59" i="1"/>
  <c r="S59" i="1" s="1"/>
  <c r="T59" i="1" s="1"/>
  <c r="R58" i="1"/>
  <c r="S58" i="1" s="1"/>
  <c r="T58" i="1" s="1"/>
  <c r="R57" i="1"/>
  <c r="S57" i="1" s="1"/>
  <c r="T57" i="1" s="1"/>
  <c r="R56" i="1"/>
  <c r="S56" i="1" s="1"/>
  <c r="T56" i="1" s="1"/>
  <c r="R55" i="1"/>
  <c r="S55" i="1" s="1"/>
  <c r="T55" i="1" s="1"/>
  <c r="R54" i="1"/>
  <c r="S54" i="1" s="1"/>
  <c r="T54" i="1" s="1"/>
  <c r="R53" i="1"/>
  <c r="S53" i="1" s="1"/>
  <c r="T53" i="1" s="1"/>
  <c r="R52" i="1"/>
  <c r="S52" i="1" s="1"/>
  <c r="T52" i="1" s="1"/>
  <c r="R51" i="1"/>
  <c r="S51" i="1" s="1"/>
  <c r="T51" i="1" s="1"/>
  <c r="R50" i="1"/>
  <c r="S50" i="1" s="1"/>
  <c r="T50" i="1" s="1"/>
  <c r="R49" i="1"/>
  <c r="S49" i="1" s="1"/>
  <c r="T49" i="1" s="1"/>
  <c r="R48" i="1"/>
  <c r="S48" i="1" s="1"/>
  <c r="T48" i="1" s="1"/>
  <c r="R47" i="1"/>
  <c r="S47" i="1" s="1"/>
  <c r="T47" i="1" s="1"/>
  <c r="R46" i="1"/>
  <c r="S46" i="1" s="1"/>
  <c r="T46" i="1" s="1"/>
  <c r="R45" i="1"/>
  <c r="S45" i="1" s="1"/>
  <c r="T45" i="1" s="1"/>
  <c r="R44" i="1"/>
  <c r="S44" i="1" s="1"/>
  <c r="T44" i="1" s="1"/>
  <c r="R43" i="1"/>
  <c r="S43" i="1" s="1"/>
  <c r="T43" i="1" s="1"/>
  <c r="R42" i="1"/>
  <c r="S42" i="1" s="1"/>
  <c r="T42" i="1" s="1"/>
  <c r="R41" i="1"/>
  <c r="S41" i="1" s="1"/>
  <c r="T41" i="1" s="1"/>
  <c r="R40" i="1"/>
  <c r="S40" i="1" s="1"/>
  <c r="T40" i="1" s="1"/>
  <c r="R39" i="1"/>
  <c r="S39" i="1" s="1"/>
  <c r="T39" i="1" s="1"/>
  <c r="R38" i="1"/>
  <c r="S38" i="1" s="1"/>
  <c r="T38" i="1" s="1"/>
  <c r="R37" i="1"/>
  <c r="S37" i="1" s="1"/>
  <c r="T37" i="1" s="1"/>
  <c r="R36" i="1"/>
  <c r="S36" i="1" s="1"/>
  <c r="T36" i="1" s="1"/>
  <c r="R35" i="1"/>
  <c r="S35" i="1" s="1"/>
  <c r="T35" i="1" s="1"/>
  <c r="R34" i="1"/>
  <c r="S34" i="1" s="1"/>
  <c r="T34" i="1" s="1"/>
  <c r="R33" i="1"/>
  <c r="S33" i="1" s="1"/>
  <c r="T33" i="1" s="1"/>
  <c r="R32" i="1"/>
  <c r="S32" i="1" s="1"/>
  <c r="T32" i="1" s="1"/>
  <c r="R31" i="1"/>
  <c r="S31" i="1" s="1"/>
  <c r="T31" i="1" s="1"/>
  <c r="R30" i="1"/>
  <c r="S30" i="1" s="1"/>
  <c r="T30" i="1" s="1"/>
  <c r="R29" i="1"/>
  <c r="S29" i="1" s="1"/>
  <c r="T29" i="1" s="1"/>
  <c r="R28" i="1"/>
  <c r="S28" i="1" s="1"/>
  <c r="T28" i="1" s="1"/>
  <c r="R27" i="1"/>
  <c r="S27" i="1" s="1"/>
  <c r="T27" i="1" s="1"/>
  <c r="R26" i="1"/>
  <c r="S26" i="1" s="1"/>
  <c r="T26" i="1" s="1"/>
  <c r="R25" i="1"/>
  <c r="S25" i="1" s="1"/>
  <c r="T25" i="1" s="1"/>
  <c r="R24" i="1"/>
  <c r="S24" i="1" s="1"/>
  <c r="T24" i="1" s="1"/>
  <c r="R23" i="1"/>
  <c r="S23" i="1" s="1"/>
  <c r="T23" i="1" s="1"/>
  <c r="R22" i="1"/>
  <c r="S22" i="1" s="1"/>
  <c r="T22" i="1" s="1"/>
  <c r="R21" i="1"/>
  <c r="S21" i="1" s="1"/>
  <c r="T21" i="1" s="1"/>
  <c r="R20" i="1"/>
  <c r="S20" i="1" s="1"/>
  <c r="T20" i="1" s="1"/>
  <c r="R19" i="1"/>
  <c r="S19" i="1" s="1"/>
  <c r="T19" i="1" s="1"/>
  <c r="R18" i="1"/>
  <c r="S18" i="1" s="1"/>
  <c r="T18" i="1" s="1"/>
  <c r="S12" i="1"/>
  <c r="T12" i="1" s="1"/>
  <c r="S11" i="1"/>
  <c r="T11" i="1" s="1"/>
  <c r="S10" i="1"/>
  <c r="T10" i="1" s="1"/>
  <c r="S5" i="1"/>
  <c r="T5" i="1" s="1"/>
  <c r="S4" i="1"/>
  <c r="T4" i="1" s="1"/>
  <c r="N109" i="1"/>
  <c r="O109" i="1" s="1"/>
  <c r="P109" i="1" s="1"/>
  <c r="N108" i="1"/>
  <c r="O108" i="1" s="1"/>
  <c r="P108" i="1" s="1"/>
  <c r="N107" i="1"/>
  <c r="O107" i="1" s="1"/>
  <c r="P107" i="1" s="1"/>
  <c r="N106" i="1"/>
  <c r="O106" i="1" s="1"/>
  <c r="P106" i="1" s="1"/>
  <c r="N105" i="1"/>
  <c r="O105" i="1" s="1"/>
  <c r="P105" i="1" s="1"/>
  <c r="N104" i="1"/>
  <c r="O104" i="1" s="1"/>
  <c r="P104" i="1" s="1"/>
  <c r="N103" i="1"/>
  <c r="O103" i="1" s="1"/>
  <c r="P103" i="1" s="1"/>
  <c r="N102" i="1"/>
  <c r="O102" i="1" s="1"/>
  <c r="P102" i="1" s="1"/>
  <c r="N101" i="1"/>
  <c r="O101" i="1" s="1"/>
  <c r="P101" i="1" s="1"/>
  <c r="N100" i="1"/>
  <c r="O100" i="1" s="1"/>
  <c r="P100" i="1" s="1"/>
  <c r="N99" i="1"/>
  <c r="O99" i="1" s="1"/>
  <c r="P99" i="1" s="1"/>
  <c r="N98" i="1"/>
  <c r="O98" i="1" s="1"/>
  <c r="P98" i="1" s="1"/>
  <c r="N97" i="1"/>
  <c r="O97" i="1" s="1"/>
  <c r="P97" i="1" s="1"/>
  <c r="N96" i="1"/>
  <c r="O96" i="1" s="1"/>
  <c r="P96" i="1" s="1"/>
  <c r="N95" i="1"/>
  <c r="O95" i="1" s="1"/>
  <c r="P95" i="1" s="1"/>
  <c r="N94" i="1"/>
  <c r="O94" i="1" s="1"/>
  <c r="P94" i="1" s="1"/>
  <c r="N93" i="1"/>
  <c r="O93" i="1" s="1"/>
  <c r="P93" i="1" s="1"/>
  <c r="N92" i="1"/>
  <c r="O92" i="1" s="1"/>
  <c r="P92" i="1" s="1"/>
  <c r="N91" i="1"/>
  <c r="O91" i="1" s="1"/>
  <c r="P91" i="1" s="1"/>
  <c r="N90" i="1"/>
  <c r="O90" i="1" s="1"/>
  <c r="P90" i="1" s="1"/>
  <c r="N89" i="1"/>
  <c r="O89" i="1" s="1"/>
  <c r="P89" i="1" s="1"/>
  <c r="N88" i="1"/>
  <c r="O88" i="1" s="1"/>
  <c r="P88" i="1" s="1"/>
  <c r="N87" i="1"/>
  <c r="O87" i="1" s="1"/>
  <c r="P87" i="1" s="1"/>
  <c r="N86" i="1"/>
  <c r="O86" i="1" s="1"/>
  <c r="P86" i="1" s="1"/>
  <c r="N85" i="1"/>
  <c r="O85" i="1" s="1"/>
  <c r="P85" i="1" s="1"/>
  <c r="N84" i="1"/>
  <c r="O84" i="1" s="1"/>
  <c r="P84" i="1" s="1"/>
  <c r="N83" i="1"/>
  <c r="O83" i="1" s="1"/>
  <c r="P83" i="1" s="1"/>
  <c r="N82" i="1"/>
  <c r="O82" i="1" s="1"/>
  <c r="P82" i="1" s="1"/>
  <c r="N81" i="1"/>
  <c r="O81" i="1" s="1"/>
  <c r="P81" i="1" s="1"/>
  <c r="N80" i="1"/>
  <c r="O80" i="1" s="1"/>
  <c r="P80" i="1" s="1"/>
  <c r="N79" i="1"/>
  <c r="O79" i="1" s="1"/>
  <c r="P79" i="1" s="1"/>
  <c r="N78" i="1"/>
  <c r="O78" i="1" s="1"/>
  <c r="P78" i="1" s="1"/>
  <c r="N77" i="1"/>
  <c r="O77" i="1" s="1"/>
  <c r="P77" i="1" s="1"/>
  <c r="N76" i="1"/>
  <c r="O76" i="1" s="1"/>
  <c r="P76" i="1" s="1"/>
  <c r="N75" i="1"/>
  <c r="O75" i="1" s="1"/>
  <c r="P75" i="1" s="1"/>
  <c r="N74" i="1"/>
  <c r="O74" i="1" s="1"/>
  <c r="P74" i="1" s="1"/>
  <c r="N73" i="1"/>
  <c r="O73" i="1" s="1"/>
  <c r="P73" i="1" s="1"/>
  <c r="N72" i="1"/>
  <c r="O72" i="1" s="1"/>
  <c r="P72" i="1" s="1"/>
  <c r="N71" i="1"/>
  <c r="O71" i="1" s="1"/>
  <c r="P71" i="1" s="1"/>
  <c r="N70" i="1"/>
  <c r="O70" i="1" s="1"/>
  <c r="P70" i="1" s="1"/>
  <c r="N69" i="1"/>
  <c r="O69" i="1" s="1"/>
  <c r="P69" i="1" s="1"/>
  <c r="N68" i="1"/>
  <c r="O68" i="1" s="1"/>
  <c r="P68" i="1" s="1"/>
  <c r="N67" i="1"/>
  <c r="O67" i="1" s="1"/>
  <c r="P67" i="1" s="1"/>
  <c r="N66" i="1"/>
  <c r="O66" i="1" s="1"/>
  <c r="P66" i="1" s="1"/>
  <c r="N65" i="1"/>
  <c r="O65" i="1" s="1"/>
  <c r="P65" i="1" s="1"/>
  <c r="N64" i="1"/>
  <c r="O64" i="1" s="1"/>
  <c r="P64" i="1" s="1"/>
  <c r="N63" i="1"/>
  <c r="O63" i="1" s="1"/>
  <c r="P63" i="1" s="1"/>
  <c r="N62" i="1"/>
  <c r="O62" i="1" s="1"/>
  <c r="P62" i="1" s="1"/>
  <c r="N61" i="1"/>
  <c r="O61" i="1" s="1"/>
  <c r="P61" i="1" s="1"/>
  <c r="N60" i="1"/>
  <c r="O60" i="1" s="1"/>
  <c r="P60" i="1" s="1"/>
  <c r="N59" i="1"/>
  <c r="O59" i="1" s="1"/>
  <c r="P59" i="1" s="1"/>
  <c r="N58" i="1"/>
  <c r="O58" i="1" s="1"/>
  <c r="P58" i="1" s="1"/>
  <c r="N57" i="1"/>
  <c r="O57" i="1" s="1"/>
  <c r="P57" i="1" s="1"/>
  <c r="N56" i="1"/>
  <c r="O56" i="1" s="1"/>
  <c r="P56" i="1" s="1"/>
  <c r="N55" i="1"/>
  <c r="O55" i="1" s="1"/>
  <c r="P55" i="1" s="1"/>
  <c r="N54" i="1"/>
  <c r="O54" i="1" s="1"/>
  <c r="P54" i="1" s="1"/>
  <c r="N53" i="1"/>
  <c r="O53" i="1" s="1"/>
  <c r="P53" i="1" s="1"/>
  <c r="N52" i="1"/>
  <c r="O52" i="1" s="1"/>
  <c r="P52" i="1" s="1"/>
  <c r="N51" i="1"/>
  <c r="O51" i="1" s="1"/>
  <c r="P51" i="1" s="1"/>
  <c r="N50" i="1"/>
  <c r="O50" i="1" s="1"/>
  <c r="P50" i="1" s="1"/>
  <c r="N49" i="1"/>
  <c r="O49" i="1" s="1"/>
  <c r="P49" i="1" s="1"/>
  <c r="N48" i="1"/>
  <c r="O48" i="1" s="1"/>
  <c r="P48" i="1" s="1"/>
  <c r="N47" i="1"/>
  <c r="O47" i="1" s="1"/>
  <c r="P47" i="1" s="1"/>
  <c r="N46" i="1"/>
  <c r="O46" i="1" s="1"/>
  <c r="P46" i="1" s="1"/>
  <c r="N45" i="1"/>
  <c r="O45" i="1" s="1"/>
  <c r="P45" i="1" s="1"/>
  <c r="N44" i="1"/>
  <c r="O44" i="1" s="1"/>
  <c r="P44" i="1" s="1"/>
  <c r="N43" i="1"/>
  <c r="O43" i="1" s="1"/>
  <c r="P43" i="1" s="1"/>
  <c r="N42" i="1"/>
  <c r="O42" i="1" s="1"/>
  <c r="P42" i="1" s="1"/>
  <c r="N41" i="1"/>
  <c r="O41" i="1" s="1"/>
  <c r="P41" i="1" s="1"/>
  <c r="N40" i="1"/>
  <c r="O40" i="1" s="1"/>
  <c r="P40" i="1" s="1"/>
  <c r="N39" i="1"/>
  <c r="O39" i="1" s="1"/>
  <c r="P39" i="1" s="1"/>
  <c r="N38" i="1"/>
  <c r="O38" i="1" s="1"/>
  <c r="P38" i="1" s="1"/>
  <c r="N37" i="1"/>
  <c r="O37" i="1" s="1"/>
  <c r="P37" i="1" s="1"/>
  <c r="N36" i="1"/>
  <c r="O36" i="1" s="1"/>
  <c r="P36" i="1" s="1"/>
  <c r="N35" i="1"/>
  <c r="O35" i="1" s="1"/>
  <c r="P35" i="1" s="1"/>
  <c r="N34" i="1"/>
  <c r="O34" i="1" s="1"/>
  <c r="P34" i="1" s="1"/>
  <c r="N33" i="1"/>
  <c r="O33" i="1" s="1"/>
  <c r="P33" i="1" s="1"/>
  <c r="N32" i="1"/>
  <c r="O32" i="1" s="1"/>
  <c r="P32" i="1" s="1"/>
  <c r="N31" i="1"/>
  <c r="O31" i="1" s="1"/>
  <c r="P31" i="1" s="1"/>
  <c r="N30" i="1"/>
  <c r="O30" i="1" s="1"/>
  <c r="P30" i="1" s="1"/>
  <c r="N29" i="1"/>
  <c r="O29" i="1" s="1"/>
  <c r="P29" i="1" s="1"/>
  <c r="N28" i="1"/>
  <c r="O28" i="1" s="1"/>
  <c r="P28" i="1" s="1"/>
  <c r="N27" i="1"/>
  <c r="O27" i="1" s="1"/>
  <c r="P27" i="1" s="1"/>
  <c r="N26" i="1"/>
  <c r="O26" i="1" s="1"/>
  <c r="P26" i="1" s="1"/>
  <c r="N25" i="1"/>
  <c r="O25" i="1" s="1"/>
  <c r="P25" i="1" s="1"/>
  <c r="N24" i="1"/>
  <c r="O24" i="1" s="1"/>
  <c r="P24" i="1" s="1"/>
  <c r="N23" i="1"/>
  <c r="O23" i="1" s="1"/>
  <c r="P23" i="1" s="1"/>
  <c r="N22" i="1"/>
  <c r="O22" i="1" s="1"/>
  <c r="P22" i="1" s="1"/>
  <c r="N21" i="1"/>
  <c r="O21" i="1" s="1"/>
  <c r="P21" i="1" s="1"/>
  <c r="N20" i="1"/>
  <c r="O20" i="1" s="1"/>
  <c r="P20" i="1" s="1"/>
  <c r="N19" i="1"/>
  <c r="O19" i="1" s="1"/>
  <c r="P19" i="1" s="1"/>
  <c r="N18" i="1"/>
  <c r="O18" i="1" s="1"/>
  <c r="P18" i="1" s="1"/>
  <c r="N17" i="1"/>
  <c r="O17" i="1" s="1"/>
  <c r="P17" i="1" s="1"/>
  <c r="N16" i="1"/>
  <c r="O16" i="1" s="1"/>
  <c r="P16" i="1" s="1"/>
  <c r="N15" i="1"/>
  <c r="O15" i="1" s="1"/>
  <c r="P15" i="1" s="1"/>
  <c r="N14" i="1"/>
  <c r="O14" i="1" s="1"/>
  <c r="P14" i="1" s="1"/>
  <c r="N13" i="1"/>
  <c r="O13" i="1" s="1"/>
  <c r="P13" i="1" s="1"/>
  <c r="N12" i="1"/>
  <c r="O12" i="1" s="1"/>
  <c r="P12" i="1" s="1"/>
  <c r="N11" i="1"/>
  <c r="O11" i="1" s="1"/>
  <c r="P11" i="1" s="1"/>
  <c r="N10" i="1"/>
  <c r="O10" i="1" s="1"/>
  <c r="P10" i="1" s="1"/>
  <c r="N9" i="1"/>
  <c r="O9" i="1" s="1"/>
  <c r="P9" i="1" s="1"/>
  <c r="N8" i="1"/>
  <c r="O8" i="1" s="1"/>
  <c r="P8" i="1" s="1"/>
  <c r="N7" i="1"/>
  <c r="O7" i="1" s="1"/>
  <c r="P7" i="1" s="1"/>
  <c r="N6" i="1"/>
  <c r="O6" i="1" s="1"/>
  <c r="P6" i="1" s="1"/>
  <c r="N5" i="1"/>
  <c r="O5" i="1" s="1"/>
  <c r="P5" i="1" s="1"/>
  <c r="N4" i="1"/>
  <c r="O4" i="1" s="1"/>
  <c r="P4" i="1" s="1"/>
  <c r="N3" i="1"/>
  <c r="O3" i="1" s="1"/>
  <c r="P3" i="1" s="1"/>
  <c r="J46" i="1"/>
  <c r="K46" i="1" s="1"/>
  <c r="L46" i="1" s="1"/>
  <c r="J47" i="1"/>
  <c r="K47" i="1" s="1"/>
  <c r="L47" i="1" s="1"/>
  <c r="J37" i="1"/>
  <c r="K37" i="1" s="1"/>
  <c r="L37" i="1" s="1"/>
  <c r="J48" i="1"/>
  <c r="K48" i="1" s="1"/>
  <c r="L48" i="1" s="1"/>
  <c r="J31" i="1"/>
  <c r="K31" i="1" s="1"/>
  <c r="L31" i="1" s="1"/>
  <c r="J26" i="1"/>
  <c r="K26" i="1" s="1"/>
  <c r="L26" i="1" s="1"/>
  <c r="J49" i="1"/>
  <c r="K49" i="1" s="1"/>
  <c r="L49" i="1" s="1"/>
  <c r="J50" i="1"/>
  <c r="K50" i="1" s="1"/>
  <c r="L50" i="1" s="1"/>
  <c r="J51" i="1"/>
  <c r="K51" i="1" s="1"/>
  <c r="L51" i="1" s="1"/>
  <c r="J20" i="1"/>
  <c r="K20" i="1" s="1"/>
  <c r="L20" i="1" s="1"/>
  <c r="J23" i="1"/>
  <c r="K23" i="1" s="1"/>
  <c r="L23" i="1" s="1"/>
  <c r="J52" i="1"/>
  <c r="K52" i="1" s="1"/>
  <c r="L52" i="1" s="1"/>
  <c r="J53" i="1"/>
  <c r="K53" i="1" s="1"/>
  <c r="L53" i="1" s="1"/>
  <c r="J54" i="1"/>
  <c r="K54" i="1" s="1"/>
  <c r="L54" i="1" s="1"/>
  <c r="J55" i="1"/>
  <c r="K55" i="1" s="1"/>
  <c r="L55" i="1" s="1"/>
  <c r="J56" i="1"/>
  <c r="K56" i="1" s="1"/>
  <c r="L56" i="1" s="1"/>
  <c r="J57" i="1"/>
  <c r="K57" i="1" s="1"/>
  <c r="L57" i="1" s="1"/>
  <c r="J22" i="1"/>
  <c r="K22" i="1" s="1"/>
  <c r="L22" i="1" s="1"/>
  <c r="J58" i="1"/>
  <c r="K58" i="1" s="1"/>
  <c r="L58" i="1" s="1"/>
  <c r="J5" i="1"/>
  <c r="K5" i="1" s="1"/>
  <c r="L5" i="1" s="1"/>
  <c r="J59" i="1"/>
  <c r="K59" i="1" s="1"/>
  <c r="L59" i="1" s="1"/>
  <c r="J60" i="1"/>
  <c r="K60" i="1" s="1"/>
  <c r="L60" i="1" s="1"/>
  <c r="J61" i="1"/>
  <c r="K61" i="1" s="1"/>
  <c r="L61" i="1" s="1"/>
  <c r="J62" i="1"/>
  <c r="K62" i="1" s="1"/>
  <c r="L62" i="1" s="1"/>
  <c r="J42" i="1"/>
  <c r="K42" i="1" s="1"/>
  <c r="L42" i="1" s="1"/>
  <c r="J7" i="1"/>
  <c r="K7" i="1" s="1"/>
  <c r="L7" i="1" s="1"/>
  <c r="J63" i="1"/>
  <c r="K63" i="1" s="1"/>
  <c r="L63" i="1" s="1"/>
  <c r="J64" i="1"/>
  <c r="K64" i="1" s="1"/>
  <c r="L64" i="1" s="1"/>
  <c r="J65" i="1"/>
  <c r="K65" i="1" s="1"/>
  <c r="L65" i="1" s="1"/>
  <c r="J19" i="1"/>
  <c r="K19" i="1" s="1"/>
  <c r="L19" i="1" s="1"/>
  <c r="J36" i="1"/>
  <c r="K36" i="1" s="1"/>
  <c r="L36" i="1" s="1"/>
  <c r="J66" i="1"/>
  <c r="K66" i="1" s="1"/>
  <c r="L66" i="1" s="1"/>
  <c r="J67" i="1"/>
  <c r="K67" i="1" s="1"/>
  <c r="L67" i="1" s="1"/>
  <c r="J9" i="1"/>
  <c r="K9" i="1" s="1"/>
  <c r="L9" i="1" s="1"/>
  <c r="J68" i="1"/>
  <c r="K68" i="1" s="1"/>
  <c r="L68" i="1" s="1"/>
  <c r="J69" i="1"/>
  <c r="K69" i="1" s="1"/>
  <c r="L69" i="1" s="1"/>
  <c r="J70" i="1"/>
  <c r="K70" i="1" s="1"/>
  <c r="L70" i="1" s="1"/>
  <c r="J43" i="1"/>
  <c r="K43" i="1" s="1"/>
  <c r="L43" i="1" s="1"/>
  <c r="J8" i="1"/>
  <c r="K8" i="1" s="1"/>
  <c r="L8" i="1" s="1"/>
  <c r="J71" i="1"/>
  <c r="K71" i="1" s="1"/>
  <c r="L71" i="1" s="1"/>
  <c r="J12" i="1"/>
  <c r="K12" i="1" s="1"/>
  <c r="L12" i="1" s="1"/>
  <c r="J35" i="1"/>
  <c r="K35" i="1" s="1"/>
  <c r="L35" i="1" s="1"/>
  <c r="J72" i="1"/>
  <c r="K72" i="1" s="1"/>
  <c r="L72" i="1" s="1"/>
  <c r="J15" i="1"/>
  <c r="K15" i="1" s="1"/>
  <c r="L15" i="1" s="1"/>
  <c r="J73" i="1"/>
  <c r="K73" i="1" s="1"/>
  <c r="L73" i="1" s="1"/>
  <c r="J4" i="1"/>
  <c r="K4" i="1" s="1"/>
  <c r="L4" i="1" s="1"/>
  <c r="J3" i="1"/>
  <c r="K3" i="1" s="1"/>
  <c r="L3" i="1" s="1"/>
  <c r="J14" i="1"/>
  <c r="K14" i="1" s="1"/>
  <c r="L14" i="1" s="1"/>
  <c r="J74" i="1"/>
  <c r="K74" i="1" s="1"/>
  <c r="L74" i="1" s="1"/>
  <c r="J75" i="1"/>
  <c r="K75" i="1" s="1"/>
  <c r="L75" i="1" s="1"/>
  <c r="J76" i="1"/>
  <c r="K76" i="1" s="1"/>
  <c r="L76" i="1" s="1"/>
  <c r="J77" i="1"/>
  <c r="K77" i="1" s="1"/>
  <c r="L77" i="1" s="1"/>
  <c r="J30" i="1"/>
  <c r="K30" i="1" s="1"/>
  <c r="L30" i="1" s="1"/>
  <c r="J78" i="1"/>
  <c r="K78" i="1" s="1"/>
  <c r="L78" i="1" s="1"/>
  <c r="J79" i="1"/>
  <c r="K79" i="1" s="1"/>
  <c r="L79" i="1" s="1"/>
  <c r="J40" i="1"/>
  <c r="K40" i="1" s="1"/>
  <c r="L40" i="1" s="1"/>
  <c r="J16" i="1"/>
  <c r="K16" i="1" s="1"/>
  <c r="L16" i="1" s="1"/>
  <c r="J80" i="1"/>
  <c r="K80" i="1" s="1"/>
  <c r="L80" i="1" s="1"/>
  <c r="J24" i="1"/>
  <c r="K24" i="1" s="1"/>
  <c r="L24" i="1" s="1"/>
  <c r="J38" i="1"/>
  <c r="K38" i="1" s="1"/>
  <c r="L38" i="1" s="1"/>
  <c r="J33" i="1"/>
  <c r="K33" i="1" s="1"/>
  <c r="L33" i="1" s="1"/>
  <c r="J81" i="1"/>
  <c r="K81" i="1" s="1"/>
  <c r="L81" i="1" s="1"/>
  <c r="J21" i="1"/>
  <c r="K21" i="1" s="1"/>
  <c r="L21" i="1" s="1"/>
  <c r="J17" i="1"/>
  <c r="K17" i="1" s="1"/>
  <c r="L17" i="1" s="1"/>
  <c r="J45" i="1"/>
  <c r="K45" i="1" s="1"/>
  <c r="L45" i="1" s="1"/>
  <c r="J6" i="1"/>
  <c r="K6" i="1" s="1"/>
  <c r="L6" i="1" s="1"/>
  <c r="J13" i="1"/>
  <c r="K13" i="1" s="1"/>
  <c r="L13" i="1" s="1"/>
  <c r="J11" i="1"/>
  <c r="K11" i="1" s="1"/>
  <c r="L11" i="1" s="1"/>
  <c r="J82" i="1"/>
  <c r="K82" i="1" s="1"/>
  <c r="L82" i="1" s="1"/>
  <c r="J83" i="1"/>
  <c r="K83" i="1" s="1"/>
  <c r="L83" i="1" s="1"/>
  <c r="J84" i="1"/>
  <c r="K84" i="1" s="1"/>
  <c r="L84" i="1" s="1"/>
  <c r="J85" i="1"/>
  <c r="K85" i="1" s="1"/>
  <c r="L85" i="1" s="1"/>
  <c r="J86" i="1"/>
  <c r="K86" i="1" s="1"/>
  <c r="L86" i="1" s="1"/>
  <c r="J87" i="1"/>
  <c r="K87" i="1" s="1"/>
  <c r="L87" i="1" s="1"/>
  <c r="J10" i="1"/>
  <c r="K10" i="1" s="1"/>
  <c r="L10" i="1" s="1"/>
  <c r="J88" i="1"/>
  <c r="K88" i="1" s="1"/>
  <c r="L88" i="1" s="1"/>
  <c r="J89" i="1"/>
  <c r="K89" i="1" s="1"/>
  <c r="L89" i="1" s="1"/>
  <c r="J90" i="1"/>
  <c r="K90" i="1" s="1"/>
  <c r="L90" i="1" s="1"/>
  <c r="J28" i="1"/>
  <c r="K28" i="1" s="1"/>
  <c r="L28" i="1" s="1"/>
  <c r="J91" i="1"/>
  <c r="K91" i="1" s="1"/>
  <c r="L91" i="1" s="1"/>
  <c r="J92" i="1"/>
  <c r="K92" i="1" s="1"/>
  <c r="L92" i="1" s="1"/>
  <c r="J93" i="1"/>
  <c r="K93" i="1" s="1"/>
  <c r="L93" i="1" s="1"/>
  <c r="J34" i="1"/>
  <c r="K34" i="1" s="1"/>
  <c r="L34" i="1" s="1"/>
  <c r="J94" i="1"/>
  <c r="K94" i="1" s="1"/>
  <c r="L94" i="1" s="1"/>
  <c r="J39" i="1"/>
  <c r="K39" i="1" s="1"/>
  <c r="L39" i="1" s="1"/>
  <c r="J95" i="1"/>
  <c r="K95" i="1" s="1"/>
  <c r="L95" i="1" s="1"/>
  <c r="J96" i="1"/>
  <c r="K96" i="1" s="1"/>
  <c r="L96" i="1" s="1"/>
  <c r="J32" i="1"/>
  <c r="K32" i="1" s="1"/>
  <c r="L32" i="1" s="1"/>
  <c r="J97" i="1"/>
  <c r="K97" i="1" s="1"/>
  <c r="L97" i="1" s="1"/>
  <c r="J27" i="1"/>
  <c r="K27" i="1" s="1"/>
  <c r="L27" i="1" s="1"/>
  <c r="J98" i="1"/>
  <c r="K98" i="1" s="1"/>
  <c r="L98" i="1" s="1"/>
  <c r="J99" i="1"/>
  <c r="K99" i="1" s="1"/>
  <c r="L99" i="1" s="1"/>
  <c r="J100" i="1"/>
  <c r="K100" i="1" s="1"/>
  <c r="L100" i="1" s="1"/>
  <c r="J41" i="1"/>
  <c r="K41" i="1" s="1"/>
  <c r="L41" i="1" s="1"/>
  <c r="J101" i="1"/>
  <c r="K101" i="1" s="1"/>
  <c r="L101" i="1" s="1"/>
  <c r="J102" i="1"/>
  <c r="K102" i="1" s="1"/>
  <c r="L102" i="1" s="1"/>
  <c r="J103" i="1"/>
  <c r="K103" i="1" s="1"/>
  <c r="L103" i="1" s="1"/>
  <c r="J25" i="1"/>
  <c r="K25" i="1" s="1"/>
  <c r="L25" i="1" s="1"/>
  <c r="J29" i="1"/>
  <c r="K29" i="1" s="1"/>
  <c r="L29" i="1" s="1"/>
  <c r="J44" i="1"/>
  <c r="K44" i="1" s="1"/>
  <c r="L44" i="1" s="1"/>
  <c r="J104" i="1"/>
  <c r="K104" i="1" s="1"/>
  <c r="L104" i="1" s="1"/>
  <c r="J105" i="1"/>
  <c r="K105" i="1" s="1"/>
  <c r="L105" i="1" s="1"/>
  <c r="J106" i="1"/>
  <c r="K106" i="1" s="1"/>
  <c r="L106" i="1" s="1"/>
  <c r="J107" i="1"/>
  <c r="K107" i="1" s="1"/>
  <c r="L107" i="1" s="1"/>
  <c r="J108" i="1"/>
  <c r="K108" i="1" s="1"/>
  <c r="L108" i="1" s="1"/>
  <c r="F46" i="1"/>
  <c r="G46" i="1" s="1"/>
  <c r="H46" i="1" s="1"/>
  <c r="F47" i="1"/>
  <c r="G47" i="1" s="1"/>
  <c r="H47" i="1" s="1"/>
  <c r="F37" i="1"/>
  <c r="G37" i="1" s="1"/>
  <c r="H37" i="1" s="1"/>
  <c r="F48" i="1"/>
  <c r="G48" i="1" s="1"/>
  <c r="H48" i="1" s="1"/>
  <c r="F31" i="1"/>
  <c r="G31" i="1" s="1"/>
  <c r="H31" i="1" s="1"/>
  <c r="F26" i="1"/>
  <c r="G26" i="1" s="1"/>
  <c r="H26" i="1" s="1"/>
  <c r="F49" i="1"/>
  <c r="G49" i="1" s="1"/>
  <c r="H49" i="1" s="1"/>
  <c r="F50" i="1"/>
  <c r="G50" i="1" s="1"/>
  <c r="H50" i="1" s="1"/>
  <c r="F51" i="1"/>
  <c r="G51" i="1" s="1"/>
  <c r="H51" i="1" s="1"/>
  <c r="F20" i="1"/>
  <c r="G20" i="1" s="1"/>
  <c r="H20" i="1" s="1"/>
  <c r="Y20" i="1" s="1"/>
  <c r="F23" i="1"/>
  <c r="G23" i="1" s="1"/>
  <c r="H23" i="1" s="1"/>
  <c r="Y23" i="1" s="1"/>
  <c r="F52" i="1"/>
  <c r="G52" i="1" s="1"/>
  <c r="H52" i="1" s="1"/>
  <c r="F53" i="1"/>
  <c r="G53" i="1" s="1"/>
  <c r="H53" i="1" s="1"/>
  <c r="Y53" i="1" s="1"/>
  <c r="Z53" i="1" s="1"/>
  <c r="F54" i="1"/>
  <c r="G54" i="1" s="1"/>
  <c r="H54" i="1" s="1"/>
  <c r="Y54" i="1" s="1"/>
  <c r="Z54" i="1" s="1"/>
  <c r="F55" i="1"/>
  <c r="G55" i="1" s="1"/>
  <c r="H55" i="1" s="1"/>
  <c r="F56" i="1"/>
  <c r="G56" i="1" s="1"/>
  <c r="H56" i="1" s="1"/>
  <c r="F57" i="1"/>
  <c r="G57" i="1" s="1"/>
  <c r="H57" i="1" s="1"/>
  <c r="F22" i="1"/>
  <c r="G22" i="1" s="1"/>
  <c r="H22" i="1" s="1"/>
  <c r="F58" i="1"/>
  <c r="G58" i="1" s="1"/>
  <c r="H58" i="1" s="1"/>
  <c r="F5" i="1"/>
  <c r="G5" i="1" s="1"/>
  <c r="H5" i="1" s="1"/>
  <c r="Y5" i="1" s="1"/>
  <c r="F59" i="1"/>
  <c r="G59" i="1" s="1"/>
  <c r="H59" i="1" s="1"/>
  <c r="F60" i="1"/>
  <c r="G60" i="1" s="1"/>
  <c r="H60" i="1" s="1"/>
  <c r="Y60" i="1" s="1"/>
  <c r="Z60" i="1" s="1"/>
  <c r="F61" i="1"/>
  <c r="G61" i="1" s="1"/>
  <c r="H61" i="1" s="1"/>
  <c r="Y61" i="1" s="1"/>
  <c r="Z61" i="1" s="1"/>
  <c r="F62" i="1"/>
  <c r="G62" i="1" s="1"/>
  <c r="H62" i="1" s="1"/>
  <c r="F42" i="1"/>
  <c r="G42" i="1" s="1"/>
  <c r="H42" i="1" s="1"/>
  <c r="F7" i="1"/>
  <c r="G7" i="1" s="1"/>
  <c r="H7" i="1" s="1"/>
  <c r="Y7" i="1" s="1"/>
  <c r="F63" i="1"/>
  <c r="G63" i="1" s="1"/>
  <c r="H63" i="1" s="1"/>
  <c r="Y63" i="1" s="1"/>
  <c r="Z63" i="1" s="1"/>
  <c r="F64" i="1"/>
  <c r="G64" i="1" s="1"/>
  <c r="H64" i="1" s="1"/>
  <c r="F65" i="1"/>
  <c r="G65" i="1" s="1"/>
  <c r="H65" i="1" s="1"/>
  <c r="Y65" i="1" s="1"/>
  <c r="Z65" i="1" s="1"/>
  <c r="F19" i="1"/>
  <c r="G19" i="1" s="1"/>
  <c r="H19" i="1" s="1"/>
  <c r="F36" i="1"/>
  <c r="G36" i="1" s="1"/>
  <c r="H36" i="1" s="1"/>
  <c r="F66" i="1"/>
  <c r="G66" i="1" s="1"/>
  <c r="H66" i="1" s="1"/>
  <c r="F67" i="1"/>
  <c r="G67" i="1" s="1"/>
  <c r="H67" i="1" s="1"/>
  <c r="F9" i="1"/>
  <c r="G9" i="1" s="1"/>
  <c r="H9" i="1" s="1"/>
  <c r="F68" i="1"/>
  <c r="G68" i="1" s="1"/>
  <c r="H68" i="1" s="1"/>
  <c r="F69" i="1"/>
  <c r="G69" i="1" s="1"/>
  <c r="H69" i="1" s="1"/>
  <c r="F70" i="1"/>
  <c r="G70" i="1" s="1"/>
  <c r="H70" i="1" s="1"/>
  <c r="F43" i="1"/>
  <c r="G43" i="1" s="1"/>
  <c r="H43" i="1" s="1"/>
  <c r="F8" i="1"/>
  <c r="G8" i="1" s="1"/>
  <c r="H8" i="1" s="1"/>
  <c r="F71" i="1"/>
  <c r="G71" i="1" s="1"/>
  <c r="H71" i="1" s="1"/>
  <c r="F12" i="1"/>
  <c r="G12" i="1" s="1"/>
  <c r="H12" i="1" s="1"/>
  <c r="F35" i="1"/>
  <c r="G35" i="1" s="1"/>
  <c r="H35" i="1" s="1"/>
  <c r="Y35" i="1" s="1"/>
  <c r="F72" i="1"/>
  <c r="G72" i="1" s="1"/>
  <c r="H72" i="1" s="1"/>
  <c r="Y72" i="1" s="1"/>
  <c r="Z72" i="1" s="1"/>
  <c r="F15" i="1"/>
  <c r="G15" i="1" s="1"/>
  <c r="H15" i="1" s="1"/>
  <c r="F73" i="1"/>
  <c r="G73" i="1" s="1"/>
  <c r="H73" i="1" s="1"/>
  <c r="Y73" i="1" s="1"/>
  <c r="Z73" i="1" s="1"/>
  <c r="F4" i="1"/>
  <c r="G4" i="1" s="1"/>
  <c r="H4" i="1" s="1"/>
  <c r="Y4" i="1" s="1"/>
  <c r="F3" i="1"/>
  <c r="F14" i="1"/>
  <c r="G14" i="1" s="1"/>
  <c r="H14" i="1" s="1"/>
  <c r="F74" i="1"/>
  <c r="G74" i="1" s="1"/>
  <c r="H74" i="1" s="1"/>
  <c r="Y74" i="1" s="1"/>
  <c r="Z74" i="1" s="1"/>
  <c r="F75" i="1"/>
  <c r="G75" i="1" s="1"/>
  <c r="H75" i="1" s="1"/>
  <c r="F76" i="1"/>
  <c r="G76" i="1" s="1"/>
  <c r="H76" i="1" s="1"/>
  <c r="F77" i="1"/>
  <c r="G77" i="1" s="1"/>
  <c r="H77" i="1" s="1"/>
  <c r="F30" i="1"/>
  <c r="G30" i="1" s="1"/>
  <c r="H30" i="1" s="1"/>
  <c r="F78" i="1"/>
  <c r="G78" i="1" s="1"/>
  <c r="H78" i="1" s="1"/>
  <c r="F79" i="1"/>
  <c r="G79" i="1" s="1"/>
  <c r="H79" i="1" s="1"/>
  <c r="F40" i="1"/>
  <c r="G40" i="1" s="1"/>
  <c r="H40" i="1" s="1"/>
  <c r="F16" i="1"/>
  <c r="G16" i="1" s="1"/>
  <c r="H16" i="1" s="1"/>
  <c r="F80" i="1"/>
  <c r="G80" i="1" s="1"/>
  <c r="H80" i="1" s="1"/>
  <c r="Y80" i="1" s="1"/>
  <c r="Z80" i="1" s="1"/>
  <c r="F24" i="1"/>
  <c r="G24" i="1" s="1"/>
  <c r="H24" i="1" s="1"/>
  <c r="Y24" i="1" s="1"/>
  <c r="F38" i="1"/>
  <c r="G38" i="1" s="1"/>
  <c r="H38" i="1" s="1"/>
  <c r="F33" i="1"/>
  <c r="G33" i="1" s="1"/>
  <c r="H33" i="1" s="1"/>
  <c r="Y33" i="1" s="1"/>
  <c r="F81" i="1"/>
  <c r="G81" i="1" s="1"/>
  <c r="H81" i="1" s="1"/>
  <c r="F21" i="1"/>
  <c r="G21" i="1" s="1"/>
  <c r="H21" i="1" s="1"/>
  <c r="F17" i="1"/>
  <c r="G17" i="1" s="1"/>
  <c r="H17" i="1" s="1"/>
  <c r="F45" i="1"/>
  <c r="G45" i="1" s="1"/>
  <c r="H45" i="1" s="1"/>
  <c r="F6" i="1"/>
  <c r="G6" i="1" s="1"/>
  <c r="H6" i="1" s="1"/>
  <c r="F13" i="1"/>
  <c r="G13" i="1" s="1"/>
  <c r="H13" i="1" s="1"/>
  <c r="F11" i="1"/>
  <c r="G11" i="1" s="1"/>
  <c r="H11" i="1" s="1"/>
  <c r="F82" i="1"/>
  <c r="G82" i="1" s="1"/>
  <c r="H82" i="1" s="1"/>
  <c r="F83" i="1"/>
  <c r="G83" i="1" s="1"/>
  <c r="H83" i="1" s="1"/>
  <c r="F84" i="1"/>
  <c r="G84" i="1" s="1"/>
  <c r="H84" i="1" s="1"/>
  <c r="F85" i="1"/>
  <c r="G85" i="1" s="1"/>
  <c r="H85" i="1" s="1"/>
  <c r="F86" i="1"/>
  <c r="G86" i="1" s="1"/>
  <c r="H86" i="1" s="1"/>
  <c r="F87" i="1"/>
  <c r="G87" i="1" s="1"/>
  <c r="H87" i="1" s="1"/>
  <c r="Y87" i="1" s="1"/>
  <c r="Z87" i="1" s="1"/>
  <c r="F10" i="1"/>
  <c r="G10" i="1" s="1"/>
  <c r="H10" i="1" s="1"/>
  <c r="Y10" i="1" s="1"/>
  <c r="F88" i="1"/>
  <c r="G88" i="1" s="1"/>
  <c r="H88" i="1" s="1"/>
  <c r="F89" i="1"/>
  <c r="G89" i="1" s="1"/>
  <c r="H89" i="1" s="1"/>
  <c r="Y89" i="1" s="1"/>
  <c r="Z89" i="1" s="1"/>
  <c r="F90" i="1"/>
  <c r="G90" i="1" s="1"/>
  <c r="H90" i="1" s="1"/>
  <c r="F28" i="1"/>
  <c r="G28" i="1" s="1"/>
  <c r="H28" i="1" s="1"/>
  <c r="F91" i="1"/>
  <c r="G91" i="1" s="1"/>
  <c r="H91" i="1" s="1"/>
  <c r="F92" i="1"/>
  <c r="G92" i="1" s="1"/>
  <c r="H92" i="1" s="1"/>
  <c r="F93" i="1"/>
  <c r="G93" i="1" s="1"/>
  <c r="H93" i="1" s="1"/>
  <c r="F34" i="1"/>
  <c r="G34" i="1" s="1"/>
  <c r="H34" i="1" s="1"/>
  <c r="F94" i="1"/>
  <c r="G94" i="1" s="1"/>
  <c r="H94" i="1" s="1"/>
  <c r="F39" i="1"/>
  <c r="G39" i="1" s="1"/>
  <c r="H39" i="1" s="1"/>
  <c r="F95" i="1"/>
  <c r="G95" i="1" s="1"/>
  <c r="H95" i="1" s="1"/>
  <c r="F96" i="1"/>
  <c r="G96" i="1" s="1"/>
  <c r="H96" i="1" s="1"/>
  <c r="F32" i="1"/>
  <c r="G32" i="1" s="1"/>
  <c r="H32" i="1" s="1"/>
  <c r="F97" i="1"/>
  <c r="G97" i="1" s="1"/>
  <c r="H97" i="1" s="1"/>
  <c r="F27" i="1"/>
  <c r="G27" i="1" s="1"/>
  <c r="H27" i="1" s="1"/>
  <c r="Y27" i="1" s="1"/>
  <c r="F98" i="1"/>
  <c r="G98" i="1" s="1"/>
  <c r="H98" i="1" s="1"/>
  <c r="Y98" i="1" s="1"/>
  <c r="Z98" i="1" s="1"/>
  <c r="F99" i="1"/>
  <c r="G99" i="1" s="1"/>
  <c r="H99" i="1" s="1"/>
  <c r="F100" i="1"/>
  <c r="G100" i="1" s="1"/>
  <c r="H100" i="1" s="1"/>
  <c r="F41" i="1"/>
  <c r="G41" i="1" s="1"/>
  <c r="H41" i="1" s="1"/>
  <c r="F101" i="1"/>
  <c r="G101" i="1" s="1"/>
  <c r="H101" i="1" s="1"/>
  <c r="F102" i="1"/>
  <c r="G102" i="1" s="1"/>
  <c r="H102" i="1" s="1"/>
  <c r="F103" i="1"/>
  <c r="G103" i="1" s="1"/>
  <c r="H103" i="1" s="1"/>
  <c r="F25" i="1"/>
  <c r="G25" i="1" s="1"/>
  <c r="H25" i="1" s="1"/>
  <c r="F29" i="1"/>
  <c r="G29" i="1" s="1"/>
  <c r="H29" i="1" s="1"/>
  <c r="F44" i="1"/>
  <c r="G44" i="1" s="1"/>
  <c r="H44" i="1" s="1"/>
  <c r="F104" i="1"/>
  <c r="G104" i="1" s="1"/>
  <c r="H104" i="1" s="1"/>
  <c r="F105" i="1"/>
  <c r="G105" i="1" s="1"/>
  <c r="H105" i="1" s="1"/>
  <c r="F106" i="1"/>
  <c r="G106" i="1" s="1"/>
  <c r="H106" i="1" s="1"/>
  <c r="F107" i="1"/>
  <c r="G107" i="1" s="1"/>
  <c r="H107" i="1" s="1"/>
  <c r="F108" i="1"/>
  <c r="G108" i="1" s="1"/>
  <c r="H108" i="1" s="1"/>
  <c r="F109" i="1"/>
  <c r="G109" i="1" s="1"/>
  <c r="H109" i="1" s="1"/>
  <c r="J109" i="1"/>
  <c r="K109" i="1" s="1"/>
  <c r="L109" i="1" s="1"/>
  <c r="G14" i="5"/>
  <c r="H14" i="5" s="1"/>
  <c r="G15" i="5"/>
  <c r="H15" i="5" s="1"/>
  <c r="G16" i="5"/>
  <c r="H16" i="5" s="1"/>
  <c r="G22" i="5"/>
  <c r="G23" i="5"/>
  <c r="H23" i="5" s="1"/>
  <c r="G24" i="5"/>
  <c r="H24" i="5" s="1"/>
  <c r="G30" i="5"/>
  <c r="H30" i="5" s="1"/>
  <c r="G31" i="5"/>
  <c r="H31" i="5" s="1"/>
  <c r="G32" i="5"/>
  <c r="H32" i="5" s="1"/>
  <c r="G38" i="5"/>
  <c r="H38" i="5" s="1"/>
  <c r="G39" i="5"/>
  <c r="G40" i="5"/>
  <c r="H40" i="5" s="1"/>
  <c r="F4" i="5"/>
  <c r="F5" i="5"/>
  <c r="F6" i="5"/>
  <c r="F7" i="5"/>
  <c r="F8" i="5"/>
  <c r="F9" i="5"/>
  <c r="F10" i="5"/>
  <c r="G10" i="5" s="1"/>
  <c r="H10" i="5" s="1"/>
  <c r="F11" i="5"/>
  <c r="G11" i="5" s="1"/>
  <c r="H11" i="5" s="1"/>
  <c r="F12" i="5"/>
  <c r="G12" i="5" s="1"/>
  <c r="H12" i="5" s="1"/>
  <c r="F13" i="5"/>
  <c r="G13" i="5" s="1"/>
  <c r="H13" i="5" s="1"/>
  <c r="F14" i="5"/>
  <c r="F15" i="5"/>
  <c r="F16" i="5"/>
  <c r="F17" i="5"/>
  <c r="G17" i="5" s="1"/>
  <c r="H17" i="5" s="1"/>
  <c r="F18" i="5"/>
  <c r="G18" i="5" s="1"/>
  <c r="H18" i="5" s="1"/>
  <c r="F19" i="5"/>
  <c r="G19" i="5" s="1"/>
  <c r="H19" i="5" s="1"/>
  <c r="F20" i="5"/>
  <c r="G20" i="5" s="1"/>
  <c r="H20" i="5" s="1"/>
  <c r="F21" i="5"/>
  <c r="G21" i="5" s="1"/>
  <c r="H21" i="5" s="1"/>
  <c r="F22" i="5"/>
  <c r="F23" i="5"/>
  <c r="F24" i="5"/>
  <c r="F25" i="5"/>
  <c r="G25" i="5" s="1"/>
  <c r="H25" i="5" s="1"/>
  <c r="F26" i="5"/>
  <c r="G26" i="5" s="1"/>
  <c r="H26" i="5" s="1"/>
  <c r="F27" i="5"/>
  <c r="G27" i="5" s="1"/>
  <c r="H27" i="5" s="1"/>
  <c r="F28" i="5"/>
  <c r="G28" i="5" s="1"/>
  <c r="H28" i="5" s="1"/>
  <c r="F29" i="5"/>
  <c r="G29" i="5" s="1"/>
  <c r="H29" i="5" s="1"/>
  <c r="F30" i="5"/>
  <c r="F31" i="5"/>
  <c r="F32" i="5"/>
  <c r="F33" i="5"/>
  <c r="G33" i="5" s="1"/>
  <c r="H33" i="5" s="1"/>
  <c r="F34" i="5"/>
  <c r="G34" i="5" s="1"/>
  <c r="H34" i="5" s="1"/>
  <c r="F35" i="5"/>
  <c r="G35" i="5" s="1"/>
  <c r="H35" i="5" s="1"/>
  <c r="F36" i="5"/>
  <c r="G36" i="5" s="1"/>
  <c r="H36" i="5" s="1"/>
  <c r="F37" i="5"/>
  <c r="G37" i="5" s="1"/>
  <c r="H37" i="5" s="1"/>
  <c r="F38" i="5"/>
  <c r="F39" i="5"/>
  <c r="F40" i="5"/>
  <c r="H22" i="5"/>
  <c r="H39" i="5"/>
  <c r="F3" i="5"/>
  <c r="E40" i="5"/>
  <c r="E39" i="5"/>
  <c r="E38" i="5"/>
  <c r="E36" i="5"/>
  <c r="E33" i="5"/>
  <c r="E30" i="5"/>
  <c r="E29" i="5"/>
  <c r="E27" i="5"/>
  <c r="E26" i="5"/>
  <c r="E24" i="5"/>
  <c r="E22" i="5"/>
  <c r="E21" i="5"/>
  <c r="E18" i="5"/>
  <c r="E16" i="5"/>
  <c r="E15" i="5"/>
  <c r="E14" i="5"/>
  <c r="E13" i="5"/>
  <c r="E11" i="5"/>
  <c r="E10" i="5"/>
  <c r="H3" i="1" l="1"/>
  <c r="Y3" i="1"/>
  <c r="Y44" i="1"/>
  <c r="Y94" i="1"/>
  <c r="Z94" i="1" s="1"/>
  <c r="Y11" i="1"/>
  <c r="Y77" i="1"/>
  <c r="Z77" i="1" s="1"/>
  <c r="Y69" i="1"/>
  <c r="Z69" i="1" s="1"/>
  <c r="Y48" i="1"/>
  <c r="Z48" i="1" s="1"/>
  <c r="Y102" i="1"/>
  <c r="Z102" i="1" s="1"/>
  <c r="Y91" i="1"/>
  <c r="Z91" i="1" s="1"/>
  <c r="Y17" i="1"/>
  <c r="Y14" i="1"/>
  <c r="Y66" i="1"/>
  <c r="Z66" i="1" s="1"/>
  <c r="Y56" i="1"/>
  <c r="Z56" i="1" s="1"/>
  <c r="Y99" i="1"/>
  <c r="Z99" i="1" s="1"/>
  <c r="Y88" i="1"/>
  <c r="Z88" i="1" s="1"/>
  <c r="Y38" i="1"/>
  <c r="Y15" i="1"/>
  <c r="Y64" i="1"/>
  <c r="Z64" i="1" s="1"/>
  <c r="Y52" i="1"/>
  <c r="Z52" i="1" s="1"/>
  <c r="Y109" i="1"/>
  <c r="Z109" i="1" s="1"/>
  <c r="Y107" i="1"/>
  <c r="Z107" i="1" s="1"/>
  <c r="Y32" i="1"/>
  <c r="Y85" i="1"/>
  <c r="Z85" i="1" s="1"/>
  <c r="Y40" i="1"/>
  <c r="Y71" i="1"/>
  <c r="Z71" i="1" s="1"/>
  <c r="Y62" i="1"/>
  <c r="Z62" i="1" s="1"/>
  <c r="Y50" i="1"/>
  <c r="Z50" i="1" s="1"/>
  <c r="Y104" i="1"/>
  <c r="Z104" i="1" s="1"/>
  <c r="Y39" i="1"/>
  <c r="Y82" i="1"/>
  <c r="Z82" i="1" s="1"/>
  <c r="Y30" i="1"/>
  <c r="Y70" i="1"/>
  <c r="Z70" i="1" s="1"/>
  <c r="Y59" i="1"/>
  <c r="Z59" i="1" s="1"/>
  <c r="Y31" i="1"/>
  <c r="Y108" i="1"/>
  <c r="Z108" i="1" s="1"/>
  <c r="Y97" i="1"/>
  <c r="Z97" i="1" s="1"/>
  <c r="Y86" i="1"/>
  <c r="Z86" i="1" s="1"/>
  <c r="Y16" i="1"/>
  <c r="Y12" i="1"/>
  <c r="Y42" i="1"/>
  <c r="Y51" i="1"/>
  <c r="Z51" i="1" s="1"/>
  <c r="Y29" i="1"/>
  <c r="Y34" i="1"/>
  <c r="Y13" i="1"/>
  <c r="Y76" i="1"/>
  <c r="Z76" i="1" s="1"/>
  <c r="Y68" i="1"/>
  <c r="Z68" i="1" s="1"/>
  <c r="Y58" i="1"/>
  <c r="Z58" i="1" s="1"/>
  <c r="Y103" i="1"/>
  <c r="Z103" i="1" s="1"/>
  <c r="Y92" i="1"/>
  <c r="Z92" i="1" s="1"/>
  <c r="Y45" i="1"/>
  <c r="Y67" i="1"/>
  <c r="Z67" i="1" s="1"/>
  <c r="Y57" i="1"/>
  <c r="Z57" i="1" s="1"/>
  <c r="Y46" i="1"/>
  <c r="Z46" i="1" s="1"/>
  <c r="Y106" i="1"/>
  <c r="Z106" i="1" s="1"/>
  <c r="Y96" i="1"/>
  <c r="Z96" i="1" s="1"/>
  <c r="Y84" i="1"/>
  <c r="Z84" i="1" s="1"/>
  <c r="Y79" i="1"/>
  <c r="Z79" i="1" s="1"/>
  <c r="Y8" i="1"/>
  <c r="Y105" i="1"/>
  <c r="Z105" i="1" s="1"/>
  <c r="Y95" i="1"/>
  <c r="Z95" i="1" s="1"/>
  <c r="Y83" i="1"/>
  <c r="Z83" i="1" s="1"/>
  <c r="Y78" i="1"/>
  <c r="Z78" i="1" s="1"/>
  <c r="Y43" i="1"/>
  <c r="Y49" i="1"/>
  <c r="Z49" i="1" s="1"/>
  <c r="Y100" i="1"/>
  <c r="Z100" i="1" s="1"/>
  <c r="Y25" i="1"/>
  <c r="Y93" i="1"/>
  <c r="Z93" i="1" s="1"/>
  <c r="Y75" i="1"/>
  <c r="Z75" i="1" s="1"/>
  <c r="Y9" i="1"/>
  <c r="Y37" i="1"/>
  <c r="Y22" i="1"/>
  <c r="Y47" i="1"/>
  <c r="Z47" i="1" s="1"/>
  <c r="Y101" i="1"/>
  <c r="Z101" i="1" s="1"/>
  <c r="Y28" i="1"/>
  <c r="Y21" i="1"/>
  <c r="Y36" i="1"/>
  <c r="Y41" i="1"/>
  <c r="Y90" i="1"/>
  <c r="Z90" i="1" s="1"/>
  <c r="Y81" i="1"/>
  <c r="Z81" i="1" s="1"/>
  <c r="Y19" i="1"/>
  <c r="Y55" i="1"/>
  <c r="Z55" i="1" s="1"/>
  <c r="Y26" i="1"/>
  <c r="A29" i="5"/>
  <c r="A15" i="5"/>
  <c r="A38" i="5"/>
  <c r="A21" i="5"/>
  <c r="E32" i="5"/>
  <c r="E35" i="5"/>
  <c r="A24" i="5"/>
  <c r="A16" i="5"/>
  <c r="A39" i="5"/>
  <c r="A27" i="5"/>
  <c r="A10" i="5"/>
  <c r="A36" i="5"/>
  <c r="A11" i="5"/>
  <c r="E19" i="5"/>
  <c r="A30" i="5"/>
  <c r="A26" i="5"/>
  <c r="A18" i="5"/>
  <c r="A33" i="5"/>
  <c r="A14" i="5"/>
  <c r="A22" i="5"/>
  <c r="E25" i="5"/>
  <c r="E28" i="5"/>
  <c r="E31" i="5"/>
  <c r="E17" i="5"/>
  <c r="E37" i="5"/>
  <c r="A40" i="5"/>
  <c r="A13" i="5"/>
  <c r="E12" i="5"/>
  <c r="E20" i="5"/>
  <c r="E23" i="5"/>
  <c r="E34" i="5"/>
  <c r="A72" i="1" l="1"/>
  <c r="A104" i="1"/>
  <c r="A65" i="1"/>
  <c r="A99" i="1"/>
  <c r="A70" i="1"/>
  <c r="A87" i="1"/>
  <c r="A95" i="1"/>
  <c r="A103" i="1"/>
  <c r="A100" i="1"/>
  <c r="A81" i="1"/>
  <c r="A108" i="1"/>
  <c r="A74" i="1"/>
  <c r="A93" i="1"/>
  <c r="A105" i="1"/>
  <c r="A51" i="1"/>
  <c r="A102" i="1"/>
  <c r="A59" i="1"/>
  <c r="A85" i="1"/>
  <c r="A96" i="1"/>
  <c r="A109" i="1"/>
  <c r="A90" i="1"/>
  <c r="A86" i="1"/>
  <c r="A69" i="1"/>
  <c r="A78" i="1"/>
  <c r="A107" i="1"/>
  <c r="A84" i="1"/>
  <c r="A55" i="1"/>
  <c r="A61" i="1"/>
  <c r="A76" i="1"/>
  <c r="A98" i="1"/>
  <c r="A97" i="1"/>
  <c r="A106" i="1"/>
  <c r="A94" i="1"/>
  <c r="A50" i="1"/>
  <c r="A101" i="1"/>
  <c r="A28" i="5"/>
  <c r="A34" i="5"/>
  <c r="A25" i="5"/>
  <c r="A31" i="5"/>
  <c r="A19" i="5"/>
  <c r="A12" i="5"/>
  <c r="A23" i="5"/>
  <c r="A20" i="5"/>
  <c r="A35" i="5"/>
  <c r="A37" i="5"/>
  <c r="A17" i="5"/>
  <c r="A32" i="5"/>
  <c r="J18" i="1" l="1"/>
  <c r="K18" i="1" s="1"/>
  <c r="L18" i="1" s="1"/>
  <c r="F18" i="1"/>
  <c r="G18" i="1" s="1"/>
  <c r="H18" i="1" s="1"/>
  <c r="Y18" i="1" s="1"/>
  <c r="Z18" i="1" l="1"/>
  <c r="Z44" i="1"/>
  <c r="Z36" i="1"/>
  <c r="Z10" i="1"/>
  <c r="Z43" i="1"/>
  <c r="Z35" i="1"/>
  <c r="Z12" i="1"/>
  <c r="Z39" i="1"/>
  <c r="Z11" i="1"/>
  <c r="Z40" i="1"/>
  <c r="Z27" i="1"/>
  <c r="Z42" i="1"/>
  <c r="Z9" i="1"/>
  <c r="Z31" i="1"/>
  <c r="Z30" i="1"/>
  <c r="Z29" i="1"/>
  <c r="Z7" i="1"/>
  <c r="Z20" i="1"/>
  <c r="Z34" i="1"/>
  <c r="Z5" i="1"/>
  <c r="Z19" i="1"/>
  <c r="Z23" i="1"/>
  <c r="Z15" i="1"/>
  <c r="Z24" i="1"/>
  <c r="Z37" i="1"/>
  <c r="Z8" i="1"/>
  <c r="Z25" i="1"/>
  <c r="Z13" i="1"/>
  <c r="Z28" i="1"/>
  <c r="Z32" i="1"/>
  <c r="Z41" i="1"/>
  <c r="Z16" i="1"/>
  <c r="Z17" i="1"/>
  <c r="Z3" i="1"/>
  <c r="Z6" i="1"/>
  <c r="Z4" i="1"/>
  <c r="Z14" i="1"/>
  <c r="Z45" i="1"/>
  <c r="Z33" i="1"/>
  <c r="Z26" i="1"/>
  <c r="Z22" i="1"/>
  <c r="Z38" i="1"/>
  <c r="Z21" i="1"/>
  <c r="A29" i="1"/>
  <c r="A30" i="1"/>
  <c r="A11" i="1"/>
  <c r="A33" i="1"/>
  <c r="A24" i="1"/>
  <c r="A44" i="1"/>
  <c r="A39" i="1"/>
  <c r="A27" i="1"/>
  <c r="A43" i="1"/>
  <c r="A35" i="1"/>
  <c r="A25" i="1"/>
  <c r="A22" i="1"/>
  <c r="E4" i="5"/>
  <c r="G4" i="5" s="1"/>
  <c r="A9" i="1"/>
  <c r="A4" i="1"/>
  <c r="A7" i="1"/>
  <c r="A5" i="1"/>
  <c r="A20" i="1"/>
  <c r="A6" i="1"/>
  <c r="A12" i="1"/>
  <c r="A3" i="1"/>
  <c r="A10" i="1"/>
  <c r="A13" i="1"/>
  <c r="A41" i="1"/>
  <c r="A32" i="1"/>
  <c r="A34" i="1"/>
  <c r="A14" i="1"/>
  <c r="A38" i="1"/>
  <c r="A15" i="1"/>
  <c r="A45" i="1"/>
  <c r="A49" i="1"/>
  <c r="A79" i="1"/>
  <c r="A88" i="1"/>
  <c r="A40" i="1"/>
  <c r="A89" i="1"/>
  <c r="A16" i="1"/>
  <c r="A28" i="1"/>
  <c r="A80" i="1"/>
  <c r="A91" i="1"/>
  <c r="A21" i="1"/>
  <c r="A92" i="1"/>
  <c r="A73" i="1"/>
  <c r="A17" i="1"/>
  <c r="A75" i="1"/>
  <c r="A77" i="1"/>
  <c r="A83" i="1"/>
  <c r="A82" i="1"/>
  <c r="A36" i="1"/>
  <c r="A62" i="1"/>
  <c r="A68" i="1"/>
  <c r="A64" i="1"/>
  <c r="A42" i="1"/>
  <c r="A67" i="1"/>
  <c r="A19" i="1"/>
  <c r="A66" i="1"/>
  <c r="A63" i="1"/>
  <c r="A58" i="1"/>
  <c r="A57" i="1"/>
  <c r="A60" i="1"/>
  <c r="A52" i="1"/>
  <c r="A56" i="1"/>
  <c r="A23" i="1"/>
  <c r="A54" i="1"/>
  <c r="A8" i="1"/>
  <c r="A71" i="1"/>
  <c r="A53" i="1"/>
  <c r="E6" i="5"/>
  <c r="G6" i="5" s="1"/>
  <c r="E9" i="5"/>
  <c r="E8" i="5"/>
  <c r="E5" i="5"/>
  <c r="E3" i="5"/>
  <c r="G3" i="5" s="1"/>
  <c r="E7" i="5" l="1"/>
  <c r="G7" i="5" s="1"/>
  <c r="G5" i="5"/>
  <c r="G8" i="5"/>
  <c r="H8" i="5" s="1"/>
  <c r="G9" i="5"/>
  <c r="H9" i="5" s="1"/>
  <c r="A47" i="1"/>
  <c r="A37" i="1"/>
  <c r="A18" i="1"/>
  <c r="A48" i="1"/>
  <c r="A31" i="1"/>
  <c r="A26" i="1"/>
  <c r="A46" i="1"/>
  <c r="A9" i="5" l="1"/>
  <c r="A8" i="5"/>
  <c r="A6" i="5"/>
  <c r="H4" i="5"/>
  <c r="H6" i="5"/>
  <c r="A3" i="5"/>
  <c r="A7" i="5"/>
  <c r="A4" i="5"/>
  <c r="A5" i="5"/>
  <c r="H3" i="5"/>
  <c r="H7" i="5"/>
  <c r="H5" i="5"/>
</calcChain>
</file>

<file path=xl/sharedStrings.xml><?xml version="1.0" encoding="utf-8"?>
<sst xmlns="http://schemas.openxmlformats.org/spreadsheetml/2006/main" count="265" uniqueCount="236">
  <si>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</si>
  <si>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</si>
  <si>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</si>
  <si>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</si>
  <si>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</si>
  <si>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</si>
  <si>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</si>
  <si>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</si>
  <si>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</si>
  <si>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</si>
  <si>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</si>
  <si>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</si>
  <si>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PTS
Totaux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</si>
  <si>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</si>
  <si>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</si>
  <si>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</si>
  <si>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</si>
  <si>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</si>
  <si>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</si>
  <si>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</si>
  <si>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</si>
  <si>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</si>
  <si>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</si>
  <si>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</si>
  <si>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</si>
  <si>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</si>
  <si>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</si>
  <si>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</si>
  <si>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</si>
  <si>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ABOUDOU</t>
  </si>
  <si>
    <t xml:space="preserve">Nasser </t>
  </si>
  <si>
    <t>ALERINI</t>
  </si>
  <si>
    <t>Pierre</t>
  </si>
  <si>
    <t>ALI DAGA</t>
  </si>
  <si>
    <t>Ibrahim</t>
  </si>
  <si>
    <t>ALLAIS</t>
  </si>
  <si>
    <t>Abdellah</t>
  </si>
  <si>
    <t>ALVES FERREIRA</t>
  </si>
  <si>
    <t>Dayane</t>
  </si>
  <si>
    <t>ANDREI</t>
  </si>
  <si>
    <t>Robert</t>
  </si>
  <si>
    <t>ANNE</t>
  </si>
  <si>
    <t>Oumar</t>
  </si>
  <si>
    <t>ASCIONE</t>
  </si>
  <si>
    <t>Merine</t>
  </si>
  <si>
    <t>BENMESSADEK</t>
  </si>
  <si>
    <t>Moncef</t>
  </si>
  <si>
    <t>BENYAHIA</t>
  </si>
  <si>
    <t>Djilali</t>
  </si>
  <si>
    <t>BOUJNANE</t>
  </si>
  <si>
    <t>Abderrahmane</t>
  </si>
  <si>
    <t>CADORET</t>
  </si>
  <si>
    <t>Séverine</t>
  </si>
  <si>
    <t>CHIHABDDINE</t>
  </si>
  <si>
    <t>Elamine</t>
  </si>
  <si>
    <t>COSTA</t>
  </si>
  <si>
    <t>Dominique</t>
  </si>
  <si>
    <t>CROCE</t>
  </si>
  <si>
    <t>Amanda</t>
  </si>
  <si>
    <t>DEBLEME</t>
  </si>
  <si>
    <t>Lola</t>
  </si>
  <si>
    <t>EL YAAGOUBI</t>
  </si>
  <si>
    <t>Samir</t>
  </si>
  <si>
    <t>FERRET</t>
  </si>
  <si>
    <t>Jean-Antoine</t>
  </si>
  <si>
    <t xml:space="preserve">GARCIA GALEANO </t>
  </si>
  <si>
    <t>Natalia</t>
  </si>
  <si>
    <t>GIANNINO</t>
  </si>
  <si>
    <t>Jean Claude</t>
  </si>
  <si>
    <t>GOMIS</t>
  </si>
  <si>
    <t>Joe</t>
  </si>
  <si>
    <t>Arnold</t>
  </si>
  <si>
    <t>GUENAOUI</t>
  </si>
  <si>
    <t>Nadia</t>
  </si>
  <si>
    <t>IBOUROI</t>
  </si>
  <si>
    <t>Fardi</t>
  </si>
  <si>
    <t>ISSIHAKA HALI</t>
  </si>
  <si>
    <t>Amal</t>
  </si>
  <si>
    <t>ITIER</t>
  </si>
  <si>
    <t>Kimberley</t>
  </si>
  <si>
    <t>KAHLI</t>
  </si>
  <si>
    <t>Mohamed</t>
  </si>
  <si>
    <t>KHERAGEN</t>
  </si>
  <si>
    <t>Samia</t>
  </si>
  <si>
    <t>LATIL</t>
  </si>
  <si>
    <t>Thomas</t>
  </si>
  <si>
    <t>LEMOS</t>
  </si>
  <si>
    <t>Joice</t>
  </si>
  <si>
    <t>LEMOUCHI</t>
  </si>
  <si>
    <t>Djawed</t>
  </si>
  <si>
    <t>LOMBARD</t>
  </si>
  <si>
    <t>Madjid</t>
  </si>
  <si>
    <t>LOTAIRE</t>
  </si>
  <si>
    <t>Lilian</t>
  </si>
  <si>
    <t>LOUISON</t>
  </si>
  <si>
    <t>Antony</t>
  </si>
  <si>
    <t>MAADI</t>
  </si>
  <si>
    <t>MABROUK</t>
  </si>
  <si>
    <t>Badii</t>
  </si>
  <si>
    <t>MALKI</t>
  </si>
  <si>
    <t>Mimoun</t>
  </si>
  <si>
    <t>M'BAYE</t>
  </si>
  <si>
    <t>Falou</t>
  </si>
  <si>
    <t>Papa-Cheikh</t>
  </si>
  <si>
    <t>MOGNE</t>
  </si>
  <si>
    <t>Zakirdine</t>
  </si>
  <si>
    <t>MOHAMED</t>
  </si>
  <si>
    <t>Djedal</t>
  </si>
  <si>
    <t>Aime-Mohamed</t>
  </si>
  <si>
    <t>MOKHTAR</t>
  </si>
  <si>
    <t>MOUHIEDDINE</t>
  </si>
  <si>
    <t>Heidi</t>
  </si>
  <si>
    <t>MOUTAOUAKIL</t>
  </si>
  <si>
    <t>Mohammed</t>
  </si>
  <si>
    <t>NADJI</t>
  </si>
  <si>
    <t>Danyl</t>
  </si>
  <si>
    <t>NAGI</t>
  </si>
  <si>
    <t>Yacine</t>
  </si>
  <si>
    <t>OBOROCEANU</t>
  </si>
  <si>
    <t>Ion</t>
  </si>
  <si>
    <t>Gheorghe</t>
  </si>
  <si>
    <t>OGBEGIE</t>
  </si>
  <si>
    <t>Favour</t>
  </si>
  <si>
    <t>ORLANDO</t>
  </si>
  <si>
    <t>Mario</t>
  </si>
  <si>
    <t>OUARI</t>
  </si>
  <si>
    <t>Karim</t>
  </si>
  <si>
    <t>OUJAAFAR</t>
  </si>
  <si>
    <t>REINARD</t>
  </si>
  <si>
    <t>Frédéric</t>
  </si>
  <si>
    <t xml:space="preserve">SAID KARIHILA </t>
  </si>
  <si>
    <t>Kader</t>
  </si>
  <si>
    <t>SANCHEZ</t>
  </si>
  <si>
    <t>Joris</t>
  </si>
  <si>
    <t>SEMEDO - RIBA</t>
  </si>
  <si>
    <t>Lorenzo</t>
  </si>
  <si>
    <t>SID EL HADJ</t>
  </si>
  <si>
    <t>Brian</t>
  </si>
  <si>
    <t>STANKOVIC</t>
  </si>
  <si>
    <t>Aleksandar</t>
  </si>
  <si>
    <t>TAGBA</t>
  </si>
  <si>
    <t>Emryck</t>
  </si>
  <si>
    <t>TALBI</t>
  </si>
  <si>
    <t>Nasserdine</t>
  </si>
  <si>
    <t>TRISOT</t>
  </si>
  <si>
    <t>Yoan</t>
  </si>
  <si>
    <t>ZHUK</t>
  </si>
  <si>
    <t>Sofia</t>
  </si>
  <si>
    <t>BENABA</t>
  </si>
  <si>
    <t>Charlotte</t>
  </si>
  <si>
    <t>BENMAHROUZ</t>
  </si>
  <si>
    <t>Lilia</t>
  </si>
  <si>
    <t>CHIRILA</t>
  </si>
  <si>
    <t>Cristina</t>
  </si>
  <si>
    <t>CULUBALI</t>
  </si>
  <si>
    <t>Idrissa</t>
  </si>
  <si>
    <t>FAURE</t>
  </si>
  <si>
    <t>Adrien</t>
  </si>
  <si>
    <t>FETHI</t>
  </si>
  <si>
    <t>Medhi</t>
  </si>
  <si>
    <t>HADDAOUI</t>
  </si>
  <si>
    <t>Camelia</t>
  </si>
  <si>
    <t>KERBADOU</t>
  </si>
  <si>
    <t>Saber</t>
  </si>
  <si>
    <t>KONDO ARIZIKI</t>
  </si>
  <si>
    <t>LAHMANI</t>
  </si>
  <si>
    <t>LARGOUTE</t>
  </si>
  <si>
    <t>LEONI</t>
  </si>
  <si>
    <t>Laurent</t>
  </si>
  <si>
    <t>LEVASSEUR</t>
  </si>
  <si>
    <t>Christopher</t>
  </si>
  <si>
    <t>LOPEZ</t>
  </si>
  <si>
    <t>Blaise</t>
  </si>
  <si>
    <t>MAJRALE</t>
  </si>
  <si>
    <t>Wail</t>
  </si>
  <si>
    <t>MAROUF</t>
  </si>
  <si>
    <t>MDJASIRI</t>
  </si>
  <si>
    <t>MEBARKI</t>
  </si>
  <si>
    <t>Taoufik</t>
  </si>
  <si>
    <t>MENDY</t>
  </si>
  <si>
    <t>Daniel</t>
  </si>
  <si>
    <t>MINIMO</t>
  </si>
  <si>
    <t>Marius</t>
  </si>
  <si>
    <t>MONTEIRO</t>
  </si>
  <si>
    <t>Claude</t>
  </si>
  <si>
    <t>MOREIRA DE BRITO</t>
  </si>
  <si>
    <t xml:space="preserve">Emilie </t>
  </si>
  <si>
    <t>NERGEL</t>
  </si>
  <si>
    <t>Sarah</t>
  </si>
  <si>
    <t>NIGOLIAN</t>
  </si>
  <si>
    <t>Julien</t>
  </si>
  <si>
    <t>OUBIBI</t>
  </si>
  <si>
    <t>Khalid</t>
  </si>
  <si>
    <t>OUHAB</t>
  </si>
  <si>
    <t>Kahina</t>
  </si>
  <si>
    <t>PAVLOVIC</t>
  </si>
  <si>
    <t>Kristijan</t>
  </si>
  <si>
    <t>PEROTTI</t>
  </si>
  <si>
    <t>Nathalie</t>
  </si>
  <si>
    <t>RAVILUS</t>
  </si>
  <si>
    <t>Junior</t>
  </si>
  <si>
    <t>SANGARE</t>
  </si>
  <si>
    <t>Adama</t>
  </si>
  <si>
    <t>SANTIAGO</t>
  </si>
  <si>
    <t>SARIAK</t>
  </si>
  <si>
    <t>Adam</t>
  </si>
  <si>
    <t>SIDI</t>
  </si>
  <si>
    <t>Ikbal</t>
  </si>
  <si>
    <t>SOUKOUNA</t>
  </si>
  <si>
    <t>Demba</t>
  </si>
  <si>
    <t>SYLLA</t>
  </si>
  <si>
    <t>Souleymane</t>
  </si>
  <si>
    <t>TALL</t>
  </si>
  <si>
    <t>TERNE</t>
  </si>
  <si>
    <t>Bastien</t>
  </si>
  <si>
    <t>TOURE</t>
  </si>
  <si>
    <t>Mouctar</t>
  </si>
  <si>
    <t>XIAO</t>
  </si>
  <si>
    <t>Ai</t>
  </si>
  <si>
    <t>YACOUB</t>
  </si>
  <si>
    <t>Yann</t>
  </si>
  <si>
    <t>ZAFFRAN</t>
  </si>
  <si>
    <t>Eliav</t>
  </si>
  <si>
    <t>ZHAO</t>
  </si>
  <si>
    <t>Liping</t>
  </si>
  <si>
    <t>ZITOUNI</t>
  </si>
  <si>
    <t>Lakhdar</t>
  </si>
  <si>
    <t>ZOUGGAGH</t>
  </si>
  <si>
    <t>Amine</t>
  </si>
  <si>
    <t>Abdou Bassitou</t>
  </si>
  <si>
    <t>Seif Eddine</t>
  </si>
  <si>
    <t>Rameur</t>
  </si>
  <si>
    <t>Vélo</t>
  </si>
  <si>
    <t>Sky-erg</t>
  </si>
  <si>
    <t>Pétanque</t>
  </si>
  <si>
    <t>Basket-ball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</si>
</sst>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mm:ss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1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1" fillId="0" borderId="1" xfId="0" applyFont="1" applyFill="1" applyBorder="1" applyAlignment="1">
      <alignment horizontal="center" vertical="center" textRotation="255" wrapText="1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 wrapText="1"/>
      <protection locked="0"/>
    </xf>
    <xf numFmtId="165" fontId="1" fillId="0" borderId="7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18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fgColor auto="1"/>
          <bgColor rgb="FFFFE1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68A9BCB8-AEE9-41A3-B923-ACAC5268BCF1}">
      <tableStyleElement type="wholeTable" dxfId="18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64588</xdr:colOff>
      <xdr:row>109</xdr:row>
      <xdr:rowOff>91440</xdr:rowOff>
    </xdr:from>
    <xdr:to>
      <xdr:col>15</xdr:col>
      <xdr:colOff>328048</xdr:colOff>
      <xdr:row>128</xdr:row>
      <xdr:rowOff>49977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3488" y="9806940"/>
          <a:ext cx="3252631" cy="3867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1231447</xdr:colOff>
      <xdr:row>0</xdr:row>
      <xdr:rowOff>0</xdr:rowOff>
    </xdr:from>
    <xdr:to>
      <xdr:col>21</xdr:col>
      <xdr:colOff>163286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1481818" y="0"/>
          <a:ext cx="11134725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JP 22 au 24 oct.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2024 -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Rameur + Vélo + Sky-erg + Pétanque + Basket-ball</a:t>
          </a:r>
        </a:p>
      </xdr:txBody>
    </xdr:sp>
    <xdr:clientData/>
  </xdr:twoCellAnchor>
  <xdr:twoCellAnchor>
    <xdr:from>
      <xdr:col>0</xdr:col>
      <xdr:colOff>0</xdr:colOff>
      <xdr:row>109</xdr:row>
      <xdr:rowOff>72294</xdr:rowOff>
    </xdr:from>
    <xdr:to>
      <xdr:col>9</xdr:col>
      <xdr:colOff>239485</xdr:colOff>
      <xdr:row>129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9799000"/>
          <a:ext cx="6021720" cy="41656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Z109"/>
  <sheetViews>
    <sheetView tabSelected="1" zoomScale="70" zoomScaleNormal="70" workbookViewId="0">
      <pane ySplit="2" topLeftCell="A3" activePane="bottomLeft" state="frozen"/>
      <selection pane="bottomLeft" activeCell="G3" sqref="G3"/>
    </sheetView>
  </sheetViews>
  <sheetFormatPr baseColWidth="10" defaultColWidth="9.109375" defaultRowHeight="16.2" x14ac:dyDescent="0.4"/>
  <cols>
    <col min="1" max="1" width="3.6640625" style="5" bestFit="1" customWidth="1"/>
    <col min="2" max="2" width="20" style="24" customWidth="1"/>
    <col min="3" max="3" width="13.44140625" style="24" customWidth="1"/>
    <col min="4" max="4" width="4.6640625" style="7" bestFit="1" customWidth="1"/>
    <col min="5" max="5" width="10.21875" style="8" customWidth="1"/>
    <col min="6" max="6" width="3.6640625" style="11" bestFit="1" customWidth="1"/>
    <col min="7" max="7" width="10.21875" style="11" bestFit="1" customWidth="1"/>
    <col min="8" max="8" width="6.33203125" style="11" bestFit="1" customWidth="1"/>
    <col min="9" max="9" width="10.44140625" style="8" bestFit="1" customWidth="1"/>
    <col min="10" max="10" width="3.6640625" style="11" bestFit="1" customWidth="1"/>
    <col min="11" max="11" width="9.88671875" style="11" bestFit="1" customWidth="1"/>
    <col min="12" max="12" width="10.109375" style="11" bestFit="1" customWidth="1"/>
    <col min="13" max="13" width="10.44140625" style="8" bestFit="1" customWidth="1"/>
    <col min="14" max="14" width="3.6640625" style="11" bestFit="1" customWidth="1"/>
    <col min="15" max="15" width="9.88671875" style="11" bestFit="1" customWidth="1"/>
    <col min="16" max="16" width="10.109375" style="11" bestFit="1" customWidth="1"/>
    <col min="17" max="17" width="10.44140625" style="8" bestFit="1" customWidth="1"/>
    <col min="18" max="18" width="3.6640625" style="11" bestFit="1" customWidth="1"/>
    <col min="19" max="19" width="9.88671875" style="11" bestFit="1" customWidth="1"/>
    <col min="20" max="20" width="10.109375" style="11" bestFit="1" customWidth="1"/>
    <col min="21" max="21" width="10.44140625" style="8" bestFit="1" customWidth="1"/>
    <col min="22" max="22" width="3.6640625" style="11" bestFit="1" customWidth="1"/>
    <col min="23" max="23" width="9.88671875" style="11" bestFit="1" customWidth="1"/>
    <col min="24" max="24" width="10.109375" style="11" bestFit="1" customWidth="1"/>
    <col min="25" max="25" width="7.6640625" style="5" bestFit="1" customWidth="1"/>
    <col min="26" max="26" width="4.109375" style="5" bestFit="1" customWidth="1"/>
    <col min="27" max="27" width="1.33203125" customWidth="1"/>
  </cols>
  <sheetData>
    <row r="1" spans="1:26" ht="43.5" customHeight="1" x14ac:dyDescent="0.4"/>
    <row r="2" spans="1:26" ht="66.599999999999994" customHeight="1" x14ac:dyDescent="0.3">
      <c r="A2" s="28" t="s">
        <v>0</v>
      </c>
      <c r="B2" s="21" t="s">
        <v>14</v>
      </c>
      <c r="C2" s="22" t="s">
        <v>2</v>
      </c>
      <c r="D2" s="9" t="s">
        <v>3</v>
      </c>
      <c r="E2" s="40" t="s">
        <v>231</v>
      </c>
      <c r="F2" s="23" t="s">
        <v>0</v>
      </c>
      <c r="G2" s="12" t="s">
        <v>1</v>
      </c>
      <c r="H2" s="13" t="s">
        <v>4</v>
      </c>
      <c r="I2" s="55" t="s">
        <v>232</v>
      </c>
      <c r="J2" s="23" t="s">
        <v>0</v>
      </c>
      <c r="K2" s="12" t="s">
        <v>1</v>
      </c>
      <c r="L2" s="15" t="s">
        <v>4</v>
      </c>
      <c r="M2" s="55" t="s">
        <v>233</v>
      </c>
      <c r="N2" s="23" t="s">
        <v>0</v>
      </c>
      <c r="O2" s="12" t="s">
        <v>1</v>
      </c>
      <c r="P2" s="15" t="s">
        <v>4</v>
      </c>
      <c r="Q2" s="55" t="s">
        <v>234</v>
      </c>
      <c r="R2" s="23" t="s">
        <v>0</v>
      </c>
      <c r="S2" s="12" t="s">
        <v>1</v>
      </c>
      <c r="T2" s="15" t="s">
        <v>4</v>
      </c>
      <c r="U2" s="55" t="s">
        <v>235</v>
      </c>
      <c r="V2" s="23" t="s">
        <v>0</v>
      </c>
      <c r="W2" s="12" t="s">
        <v>1</v>
      </c>
      <c r="X2" s="15" t="s">
        <v>4</v>
      </c>
      <c r="Y2" s="6" t="s">
        <v>12</v>
      </c>
      <c r="Z2" s="29" t="s">
        <v>15</v>
      </c>
    </row>
    <row r="3" spans="1:26" ht="16.2" customHeight="1" x14ac:dyDescent="0.35">
      <c r="A3" s="4">
        <f t="shared" ref="A3:A34" si="0">IF(Y3="-","",RANK(Y3,Y$3:Y$108))</f>
        <v>4</v>
      </c>
      <c r="B3" s="41" t="s">
        <v>94</v>
      </c>
      <c r="C3" s="41" t="s">
        <v>95</v>
      </c>
      <c r="D3" s="42">
        <v>27</v>
      </c>
      <c r="E3" s="56">
        <v>5.2488425925925931E-3</v>
      </c>
      <c r="F3" s="14">
        <f t="shared" ref="F3:F34" si="1">IF(E3="","",RANK(E3,E$3:E$108,1))</f>
        <v>33</v>
      </c>
      <c r="G3" s="14" t="e">
        <f>IF(F3="","",VLOOKUP(F3,'Concordance Classmt &amp; Points'!$A$2:$B$32,2,FALSE))</f>
        <v>#N/A</v>
      </c>
      <c r="H3" s="16" t="str">
        <f t="shared" ref="H3:H34" si="2">IF(ISNUMBER(G3),G3+G3*(MAX(0,$D3-28))*2/100,"")</f>
        <v/>
      </c>
      <c r="I3" s="56">
        <v>1.4569444444444445E-3</v>
      </c>
      <c r="J3" s="14">
        <f t="shared" ref="J3:J34" si="3">IF(I3="","",RANK(I3,I$3:I$108,1))</f>
        <v>1</v>
      </c>
      <c r="K3" s="14">
        <f>IF(J3="","",VLOOKUP(J3,'Concordance Classmt &amp; Points'!$A$2:$B$32,2,FALSE))</f>
        <v>90</v>
      </c>
      <c r="L3" s="16">
        <f t="shared" ref="L3:L34" si="4">IF(ISNUMBER(K3),K3+K3*(MAX(0,$D3-28))*2/100,"")</f>
        <v>90</v>
      </c>
      <c r="M3" s="56">
        <v>2.1413194444444444E-3</v>
      </c>
      <c r="N3" s="14">
        <f t="shared" ref="N3:N66" si="5">IF(M3="","",RANK(M3,M$3:M$108,1))</f>
        <v>27</v>
      </c>
      <c r="O3" s="14">
        <f>IF(N3="","",VLOOKUP(N3,'Concordance Classmt &amp; Points'!$A$2:$B$32,2,FALSE))</f>
        <v>8</v>
      </c>
      <c r="P3" s="16">
        <f t="shared" ref="P3:P66" si="6">IF(ISNUMBER(O3),O3+O3*(MAX(0,$D3-28))*2/100,"")</f>
        <v>8</v>
      </c>
      <c r="Q3" s="59">
        <v>20</v>
      </c>
      <c r="R3" s="14">
        <f>IF(Q3="","",RANK(Q3,Q$3:Q$108,0))</f>
        <v>1</v>
      </c>
      <c r="S3" s="14">
        <f>IF(R3="","",VLOOKUP(R3,'Concordance Classmt &amp; Points'!$A$2:$B$32,2,FALSE))</f>
        <v>90</v>
      </c>
      <c r="T3" s="16">
        <f t="shared" ref="T3:T66" si="7">IF(ISNUMBER(S3),S3+S3*(MAX(0,$D3-28))*2/100,"")</f>
        <v>90</v>
      </c>
      <c r="U3" s="59">
        <v>40</v>
      </c>
      <c r="V3" s="14">
        <f>IF(U3="","",RANK(U3,U$3:U$108,0))</f>
        <v>1</v>
      </c>
      <c r="W3" s="14">
        <f>IF(V3="","",VLOOKUP(V3,'Concordance Classmt &amp; Points'!$A$2:$B$32,2,FALSE))</f>
        <v>90</v>
      </c>
      <c r="X3" s="16">
        <f t="shared" ref="X3:X66" si="8">IF(ISNUMBER(W3),W3+W3*(MAX(0,$D3-28))*2/100,"")</f>
        <v>90</v>
      </c>
      <c r="Y3" s="17">
        <f>IF(COUNT(H3,L3,P3,T3,X3),SUM(H3,L3,P3,T3,X3),"-")</f>
        <v>278</v>
      </c>
      <c r="Z3" s="18">
        <f t="shared" ref="Z3:Z34" si="9">IF(Y3="-","",RANK(Y3,Y$3:Y$109))</f>
        <v>4</v>
      </c>
    </row>
    <row r="4" spans="1:26" x14ac:dyDescent="0.35">
      <c r="A4" s="4">
        <f t="shared" si="0"/>
        <v>1</v>
      </c>
      <c r="B4" s="41" t="s">
        <v>92</v>
      </c>
      <c r="C4" s="41" t="s">
        <v>93</v>
      </c>
      <c r="D4" s="42">
        <v>23</v>
      </c>
      <c r="E4" s="56">
        <v>5.2754629629629625E-4</v>
      </c>
      <c r="F4" s="14">
        <f t="shared" si="1"/>
        <v>1</v>
      </c>
      <c r="G4" s="14">
        <f>IF(F4="","",VLOOKUP(F4,'Concordance Classmt &amp; Points'!$A$2:$B$32,2,FALSE))</f>
        <v>90</v>
      </c>
      <c r="H4" s="16">
        <f t="shared" si="2"/>
        <v>90</v>
      </c>
      <c r="I4" s="56">
        <v>1.5201388888888888E-3</v>
      </c>
      <c r="J4" s="14">
        <f t="shared" si="3"/>
        <v>2</v>
      </c>
      <c r="K4" s="14">
        <f>IF(J4="","",VLOOKUP(J4,'Concordance Classmt &amp; Points'!$A$2:$B$32,2,FALSE))</f>
        <v>75</v>
      </c>
      <c r="L4" s="16">
        <f t="shared" si="4"/>
        <v>75</v>
      </c>
      <c r="M4" s="56">
        <v>1.5201388888888888E-3</v>
      </c>
      <c r="N4" s="14">
        <f t="shared" si="5"/>
        <v>1</v>
      </c>
      <c r="O4" s="14">
        <f>IF(N4="","",VLOOKUP(N4,'Concordance Classmt &amp; Points'!$A$2:$B$32,2,FALSE))</f>
        <v>90</v>
      </c>
      <c r="P4" s="16">
        <f t="shared" si="6"/>
        <v>90</v>
      </c>
      <c r="Q4" s="59">
        <v>10</v>
      </c>
      <c r="R4" s="14">
        <f t="shared" ref="R4:R17" si="10">IF(Q4="","",RANK(Q4,Q$3:Q$108,0))</f>
        <v>4</v>
      </c>
      <c r="S4" s="14">
        <f>IF(R4="","",VLOOKUP(R4,'Concordance Classmt &amp; Points'!$A$2:$B$32,2,FALSE))</f>
        <v>50</v>
      </c>
      <c r="T4" s="16">
        <f t="shared" si="7"/>
        <v>50</v>
      </c>
      <c r="U4" s="59">
        <v>10</v>
      </c>
      <c r="V4" s="14">
        <f t="shared" ref="V4:V6" si="11">IF(U4="","",RANK(U4,U$3:U$108,0))</f>
        <v>4</v>
      </c>
      <c r="W4" s="14">
        <f>IF(V4="","",VLOOKUP(V4,'Concordance Classmt &amp; Points'!$A$2:$B$32,2,FALSE))</f>
        <v>50</v>
      </c>
      <c r="X4" s="16">
        <f t="shared" si="8"/>
        <v>50</v>
      </c>
      <c r="Y4" s="17">
        <f t="shared" ref="Y4:Y6" si="12">IF(COUNT(H4,L4,P4,T4,X4),SUM(H4,L4,P4,T4,X4),"-")</f>
        <v>355</v>
      </c>
      <c r="Z4" s="18">
        <f t="shared" si="9"/>
        <v>1</v>
      </c>
    </row>
    <row r="5" spans="1:26" x14ac:dyDescent="0.35">
      <c r="A5" s="4">
        <f t="shared" si="0"/>
        <v>2</v>
      </c>
      <c r="B5" s="41" t="s">
        <v>61</v>
      </c>
      <c r="C5" s="41" t="s">
        <v>62</v>
      </c>
      <c r="D5" s="42">
        <v>26</v>
      </c>
      <c r="E5" s="56">
        <v>5.6759259259259263E-4</v>
      </c>
      <c r="F5" s="14">
        <f t="shared" si="1"/>
        <v>2</v>
      </c>
      <c r="G5" s="14">
        <f>IF(F5="","",VLOOKUP(F5,'Concordance Classmt &amp; Points'!$A$2:$B$32,2,FALSE))</f>
        <v>75</v>
      </c>
      <c r="H5" s="16">
        <f t="shared" si="2"/>
        <v>75</v>
      </c>
      <c r="I5" s="56">
        <v>1.7113425925925924E-3</v>
      </c>
      <c r="J5" s="14">
        <f t="shared" si="3"/>
        <v>5</v>
      </c>
      <c r="K5" s="14">
        <f>IF(J5="","",VLOOKUP(J5,'Concordance Classmt &amp; Points'!$A$2:$B$32,2,FALSE))</f>
        <v>45</v>
      </c>
      <c r="L5" s="16">
        <f t="shared" si="4"/>
        <v>45</v>
      </c>
      <c r="M5" s="56">
        <v>1.7113425925925924E-3</v>
      </c>
      <c r="N5" s="14">
        <f t="shared" si="5"/>
        <v>4</v>
      </c>
      <c r="O5" s="14">
        <f>IF(N5="","",VLOOKUP(N5,'Concordance Classmt &amp; Points'!$A$2:$B$32,2,FALSE))</f>
        <v>50</v>
      </c>
      <c r="P5" s="16">
        <f t="shared" si="6"/>
        <v>50</v>
      </c>
      <c r="Q5" s="59">
        <v>18</v>
      </c>
      <c r="R5" s="14">
        <f t="shared" si="10"/>
        <v>2</v>
      </c>
      <c r="S5" s="14">
        <f>IF(R5="","",VLOOKUP(R5,'Concordance Classmt &amp; Points'!$A$2:$B$32,2,FALSE))</f>
        <v>75</v>
      </c>
      <c r="T5" s="16">
        <f t="shared" si="7"/>
        <v>75</v>
      </c>
      <c r="U5" s="59">
        <v>16</v>
      </c>
      <c r="V5" s="14">
        <f t="shared" si="11"/>
        <v>3</v>
      </c>
      <c r="W5" s="14">
        <f>IF(V5="","",VLOOKUP(V5,'Concordance Classmt &amp; Points'!$A$2:$B$32,2,FALSE))</f>
        <v>60</v>
      </c>
      <c r="X5" s="16">
        <f t="shared" si="8"/>
        <v>60</v>
      </c>
      <c r="Y5" s="17">
        <f t="shared" si="12"/>
        <v>305</v>
      </c>
      <c r="Z5" s="18">
        <f t="shared" si="9"/>
        <v>2</v>
      </c>
    </row>
    <row r="6" spans="1:26" ht="15.6" customHeight="1" x14ac:dyDescent="0.35">
      <c r="A6" s="4">
        <f t="shared" si="0"/>
        <v>3</v>
      </c>
      <c r="B6" s="41" t="s">
        <v>112</v>
      </c>
      <c r="C6" s="41" t="s">
        <v>113</v>
      </c>
      <c r="D6" s="42">
        <v>35</v>
      </c>
      <c r="E6" s="56">
        <v>6.1550925925925922E-4</v>
      </c>
      <c r="F6" s="14">
        <f t="shared" si="1"/>
        <v>4</v>
      </c>
      <c r="G6" s="14">
        <f>IF(F6="","",VLOOKUP(F6,'Concordance Classmt &amp; Points'!$A$2:$B$32,2,FALSE))</f>
        <v>50</v>
      </c>
      <c r="H6" s="16">
        <f t="shared" si="2"/>
        <v>57</v>
      </c>
      <c r="I6" s="56">
        <v>1.7165509259259261E-3</v>
      </c>
      <c r="J6" s="14">
        <f t="shared" si="3"/>
        <v>7</v>
      </c>
      <c r="K6" s="14">
        <f>IF(J6="","",VLOOKUP(J6,'Concordance Classmt &amp; Points'!$A$2:$B$32,2,FALSE))</f>
        <v>36</v>
      </c>
      <c r="L6" s="16">
        <f t="shared" si="4"/>
        <v>41.04</v>
      </c>
      <c r="M6" s="56">
        <v>1.7165509259259261E-3</v>
      </c>
      <c r="N6" s="14">
        <f t="shared" si="5"/>
        <v>6</v>
      </c>
      <c r="O6" s="14">
        <f>IF(N6="","",VLOOKUP(N6,'Concordance Classmt &amp; Points'!$A$2:$B$32,2,FALSE))</f>
        <v>40</v>
      </c>
      <c r="P6" s="16">
        <f t="shared" si="6"/>
        <v>45.6</v>
      </c>
      <c r="Q6" s="59">
        <v>15</v>
      </c>
      <c r="R6" s="14">
        <f t="shared" si="10"/>
        <v>3</v>
      </c>
      <c r="S6" s="14">
        <f>IF(R6="","",VLOOKUP(R6,'Concordance Classmt &amp; Points'!$A$2:$B$32,2,FALSE))</f>
        <v>60</v>
      </c>
      <c r="T6" s="16">
        <f t="shared" si="7"/>
        <v>68.400000000000006</v>
      </c>
      <c r="U6" s="59">
        <v>27</v>
      </c>
      <c r="V6" s="14">
        <f t="shared" si="11"/>
        <v>2</v>
      </c>
      <c r="W6" s="14">
        <f>IF(V6="","",VLOOKUP(V6,'Concordance Classmt &amp; Points'!$A$2:$B$32,2,FALSE))</f>
        <v>75</v>
      </c>
      <c r="X6" s="16">
        <f t="shared" si="8"/>
        <v>85.5</v>
      </c>
      <c r="Y6" s="17">
        <f t="shared" si="12"/>
        <v>297.53999999999996</v>
      </c>
      <c r="Z6" s="18">
        <f t="shared" si="9"/>
        <v>3</v>
      </c>
    </row>
    <row r="7" spans="1:26" x14ac:dyDescent="0.35">
      <c r="A7" s="4">
        <f t="shared" si="0"/>
        <v>5</v>
      </c>
      <c r="B7" s="41" t="s">
        <v>69</v>
      </c>
      <c r="C7" s="41" t="s">
        <v>70</v>
      </c>
      <c r="D7" s="42">
        <v>35</v>
      </c>
      <c r="E7" s="56">
        <v>6.281250000000001E-4</v>
      </c>
      <c r="F7" s="14">
        <f t="shared" si="1"/>
        <v>7</v>
      </c>
      <c r="G7" s="14">
        <f>IF(F7="","",VLOOKUP(F7,'Concordance Classmt &amp; Points'!$A$2:$B$32,2,FALSE))</f>
        <v>36</v>
      </c>
      <c r="H7" s="16">
        <f t="shared" si="2"/>
        <v>41.04</v>
      </c>
      <c r="I7" s="56">
        <v>1.7156249999999999E-3</v>
      </c>
      <c r="J7" s="14">
        <f t="shared" si="3"/>
        <v>6</v>
      </c>
      <c r="K7" s="14">
        <f>IF(J7="","",VLOOKUP(J7,'Concordance Classmt &amp; Points'!$A$2:$B$32,2,FALSE))</f>
        <v>40</v>
      </c>
      <c r="L7" s="16">
        <f t="shared" si="4"/>
        <v>45.6</v>
      </c>
      <c r="M7" s="56">
        <v>1.7156249999999999E-3</v>
      </c>
      <c r="N7" s="14">
        <f t="shared" si="5"/>
        <v>5</v>
      </c>
      <c r="O7" s="14">
        <f>IF(N7="","",VLOOKUP(N7,'Concordance Classmt &amp; Points'!$A$2:$B$32,2,FALSE))</f>
        <v>45</v>
      </c>
      <c r="P7" s="16">
        <f t="shared" si="6"/>
        <v>51.3</v>
      </c>
      <c r="Q7" s="59"/>
      <c r="R7" s="14" t="str">
        <f t="shared" si="10"/>
        <v/>
      </c>
      <c r="S7" s="14" t="str">
        <f>IF(R7="","",VLOOKUP(R7,'Concordance Classmt &amp; Points'!$A$2:$B$32,2,FALSE))</f>
        <v/>
      </c>
      <c r="T7" s="16" t="str">
        <f t="shared" si="7"/>
        <v/>
      </c>
      <c r="U7" s="56"/>
      <c r="V7" s="14" t="str">
        <f t="shared" ref="V3:V66" si="13">IF(U7="","",RANK(U7,U$3:U$108,1))</f>
        <v/>
      </c>
      <c r="W7" s="14" t="str">
        <f>IF(V7="","",VLOOKUP(V7,'Concordance Classmt &amp; Points'!$A$2:$B$32,2,FALSE))</f>
        <v/>
      </c>
      <c r="X7" s="16" t="str">
        <f t="shared" si="8"/>
        <v/>
      </c>
      <c r="Y7" s="17">
        <f>IF(COUNT(H7,L7),SUM(H7,L7),"-")</f>
        <v>86.64</v>
      </c>
      <c r="Z7" s="18">
        <f t="shared" si="9"/>
        <v>5</v>
      </c>
    </row>
    <row r="8" spans="1:26" x14ac:dyDescent="0.35">
      <c r="A8" s="4">
        <f t="shared" si="0"/>
        <v>7</v>
      </c>
      <c r="B8" s="41" t="s">
        <v>84</v>
      </c>
      <c r="C8" s="41" t="s">
        <v>85</v>
      </c>
      <c r="D8" s="42">
        <v>24</v>
      </c>
      <c r="E8" s="56">
        <v>6.4583333333333322E-4</v>
      </c>
      <c r="F8" s="14">
        <f t="shared" si="1"/>
        <v>11</v>
      </c>
      <c r="G8" s="14">
        <f>IF(F8="","",VLOOKUP(F8,'Concordance Classmt &amp; Points'!$A$2:$B$32,2,FALSE))</f>
        <v>30</v>
      </c>
      <c r="H8" s="16">
        <f t="shared" si="2"/>
        <v>30</v>
      </c>
      <c r="I8" s="56">
        <v>1.6111111111111109E-3</v>
      </c>
      <c r="J8" s="14">
        <f t="shared" si="3"/>
        <v>4</v>
      </c>
      <c r="K8" s="14">
        <f>IF(J8="","",VLOOKUP(J8,'Concordance Classmt &amp; Points'!$A$2:$B$32,2,FALSE))</f>
        <v>50</v>
      </c>
      <c r="L8" s="16">
        <f t="shared" si="4"/>
        <v>50</v>
      </c>
      <c r="M8" s="56">
        <v>1.6111111111111109E-3</v>
      </c>
      <c r="N8" s="14">
        <f t="shared" si="5"/>
        <v>3</v>
      </c>
      <c r="O8" s="14">
        <f>IF(N8="","",VLOOKUP(N8,'Concordance Classmt &amp; Points'!$A$2:$B$32,2,FALSE))</f>
        <v>60</v>
      </c>
      <c r="P8" s="16">
        <f t="shared" si="6"/>
        <v>60</v>
      </c>
      <c r="Q8" s="59"/>
      <c r="R8" s="14" t="str">
        <f t="shared" si="10"/>
        <v/>
      </c>
      <c r="S8" s="14" t="str">
        <f>IF(R8="","",VLOOKUP(R8,'Concordance Classmt &amp; Points'!$A$2:$B$32,2,FALSE))</f>
        <v/>
      </c>
      <c r="T8" s="16" t="str">
        <f t="shared" si="7"/>
        <v/>
      </c>
      <c r="U8" s="56"/>
      <c r="V8" s="14" t="str">
        <f t="shared" si="13"/>
        <v/>
      </c>
      <c r="W8" s="14" t="str">
        <f>IF(V8="","",VLOOKUP(V8,'Concordance Classmt &amp; Points'!$A$2:$B$32,2,FALSE))</f>
        <v/>
      </c>
      <c r="X8" s="16" t="str">
        <f t="shared" si="8"/>
        <v/>
      </c>
      <c r="Y8" s="17">
        <f>IF(COUNT(H8,L8),SUM(H8,L8),"-")</f>
        <v>80</v>
      </c>
      <c r="Z8" s="18">
        <f t="shared" si="9"/>
        <v>7</v>
      </c>
    </row>
    <row r="9" spans="1:26" x14ac:dyDescent="0.35">
      <c r="A9" s="4">
        <f t="shared" si="0"/>
        <v>6</v>
      </c>
      <c r="B9" s="41" t="s">
        <v>162</v>
      </c>
      <c r="C9" s="41" t="s">
        <v>163</v>
      </c>
      <c r="D9" s="42">
        <v>30</v>
      </c>
      <c r="E9" s="56">
        <v>6.1331018518518516E-4</v>
      </c>
      <c r="F9" s="14">
        <f t="shared" si="1"/>
        <v>3</v>
      </c>
      <c r="G9" s="14">
        <f>IF(F9="","",VLOOKUP(F9,'Concordance Classmt &amp; Points'!$A$2:$B$32,2,FALSE))</f>
        <v>60</v>
      </c>
      <c r="H9" s="16">
        <f t="shared" si="2"/>
        <v>62.4</v>
      </c>
      <c r="I9" s="56">
        <v>2.0164351851851849E-3</v>
      </c>
      <c r="J9" s="14">
        <f t="shared" si="3"/>
        <v>22</v>
      </c>
      <c r="K9" s="14">
        <f>IF(J9="","",VLOOKUP(J9,'Concordance Classmt &amp; Points'!$A$2:$B$32,2,FALSE))</f>
        <v>18</v>
      </c>
      <c r="L9" s="16">
        <f t="shared" si="4"/>
        <v>18.72</v>
      </c>
      <c r="M9" s="56">
        <v>2.0164351851851849E-3</v>
      </c>
      <c r="N9" s="14">
        <f t="shared" si="5"/>
        <v>21</v>
      </c>
      <c r="O9" s="14">
        <f>IF(N9="","",VLOOKUP(N9,'Concordance Classmt &amp; Points'!$A$2:$B$32,2,FALSE))</f>
        <v>20</v>
      </c>
      <c r="P9" s="16">
        <f t="shared" si="6"/>
        <v>20.8</v>
      </c>
      <c r="Q9" s="59"/>
      <c r="R9" s="14" t="str">
        <f t="shared" si="10"/>
        <v/>
      </c>
      <c r="S9" s="14" t="str">
        <f>IF(R9="","",VLOOKUP(R9,'Concordance Classmt &amp; Points'!$A$2:$B$32,2,FALSE))</f>
        <v/>
      </c>
      <c r="T9" s="16" t="str">
        <f t="shared" si="7"/>
        <v/>
      </c>
      <c r="U9" s="56"/>
      <c r="V9" s="14" t="str">
        <f t="shared" si="13"/>
        <v/>
      </c>
      <c r="W9" s="14" t="str">
        <f>IF(V9="","",VLOOKUP(V9,'Concordance Classmt &amp; Points'!$A$2:$B$32,2,FALSE))</f>
        <v/>
      </c>
      <c r="X9" s="16" t="str">
        <f t="shared" si="8"/>
        <v/>
      </c>
      <c r="Y9" s="17">
        <f>IF(COUNT(H9,L9),SUM(H9,L9),"-")</f>
        <v>81.12</v>
      </c>
      <c r="Z9" s="18">
        <f t="shared" si="9"/>
        <v>6</v>
      </c>
    </row>
    <row r="10" spans="1:26" x14ac:dyDescent="0.35">
      <c r="A10" s="4">
        <f t="shared" si="0"/>
        <v>8</v>
      </c>
      <c r="B10" s="41" t="s">
        <v>125</v>
      </c>
      <c r="C10" s="41" t="s">
        <v>126</v>
      </c>
      <c r="D10" s="42">
        <v>50</v>
      </c>
      <c r="E10" s="56">
        <v>7.1608796296296297E-4</v>
      </c>
      <c r="F10" s="14">
        <f t="shared" si="1"/>
        <v>19</v>
      </c>
      <c r="G10" s="14">
        <f>IF(F10="","",VLOOKUP(F10,'Concordance Classmt &amp; Points'!$A$2:$B$32,2,FALSE))</f>
        <v>22</v>
      </c>
      <c r="H10" s="16">
        <f t="shared" si="2"/>
        <v>31.68</v>
      </c>
      <c r="I10" s="56">
        <v>1.9493055555555555E-3</v>
      </c>
      <c r="J10" s="14">
        <f t="shared" si="3"/>
        <v>20</v>
      </c>
      <c r="K10" s="14">
        <f>IF(J10="","",VLOOKUP(J10,'Concordance Classmt &amp; Points'!$A$2:$B$32,2,FALSE))</f>
        <v>21</v>
      </c>
      <c r="L10" s="16">
        <f t="shared" si="4"/>
        <v>30.240000000000002</v>
      </c>
      <c r="M10" s="56">
        <v>1.9493055555555555E-3</v>
      </c>
      <c r="N10" s="14">
        <f t="shared" si="5"/>
        <v>19</v>
      </c>
      <c r="O10" s="14">
        <f>IF(N10="","",VLOOKUP(N10,'Concordance Classmt &amp; Points'!$A$2:$B$32,2,FALSE))</f>
        <v>22</v>
      </c>
      <c r="P10" s="16">
        <f t="shared" si="6"/>
        <v>31.68</v>
      </c>
      <c r="Q10" s="59"/>
      <c r="R10" s="14" t="str">
        <f t="shared" si="10"/>
        <v/>
      </c>
      <c r="S10" s="14" t="str">
        <f>IF(R10="","",VLOOKUP(R10,'Concordance Classmt &amp; Points'!$A$2:$B$32,2,FALSE))</f>
        <v/>
      </c>
      <c r="T10" s="16" t="str">
        <f t="shared" si="7"/>
        <v/>
      </c>
      <c r="U10" s="56"/>
      <c r="V10" s="14" t="str">
        <f t="shared" si="13"/>
        <v/>
      </c>
      <c r="W10" s="14" t="str">
        <f>IF(V10="","",VLOOKUP(V10,'Concordance Classmt &amp; Points'!$A$2:$B$32,2,FALSE))</f>
        <v/>
      </c>
      <c r="X10" s="16" t="str">
        <f t="shared" si="8"/>
        <v/>
      </c>
      <c r="Y10" s="17">
        <f>IF(COUNT(H10,L10),SUM(H10,L10),"-")</f>
        <v>61.92</v>
      </c>
      <c r="Z10" s="18">
        <f t="shared" si="9"/>
        <v>8</v>
      </c>
    </row>
    <row r="11" spans="1:26" x14ac:dyDescent="0.35">
      <c r="A11" s="4">
        <f t="shared" si="0"/>
        <v>10</v>
      </c>
      <c r="B11" s="41" t="s">
        <v>116</v>
      </c>
      <c r="C11" s="41" t="s">
        <v>117</v>
      </c>
      <c r="D11" s="42">
        <v>25</v>
      </c>
      <c r="E11" s="56"/>
      <c r="F11" s="14" t="str">
        <f t="shared" si="1"/>
        <v/>
      </c>
      <c r="G11" s="14" t="str">
        <f>IF(F11="","",VLOOKUP(F11,'Concordance Classmt &amp; Points'!$A$2:$B$32,2,FALSE))</f>
        <v/>
      </c>
      <c r="H11" s="16" t="str">
        <f t="shared" si="2"/>
        <v/>
      </c>
      <c r="I11" s="56">
        <v>1.6025462962962961E-3</v>
      </c>
      <c r="J11" s="14">
        <f t="shared" si="3"/>
        <v>3</v>
      </c>
      <c r="K11" s="14">
        <f>IF(J11="","",VLOOKUP(J11,'Concordance Classmt &amp; Points'!$A$2:$B$32,2,FALSE))</f>
        <v>60</v>
      </c>
      <c r="L11" s="16">
        <f t="shared" si="4"/>
        <v>60</v>
      </c>
      <c r="M11" s="56">
        <v>1.6025462962962961E-3</v>
      </c>
      <c r="N11" s="14">
        <f t="shared" si="5"/>
        <v>2</v>
      </c>
      <c r="O11" s="14">
        <f>IF(N11="","",VLOOKUP(N11,'Concordance Classmt &amp; Points'!$A$2:$B$32,2,FALSE))</f>
        <v>75</v>
      </c>
      <c r="P11" s="16">
        <f t="shared" si="6"/>
        <v>75</v>
      </c>
      <c r="Q11" s="59"/>
      <c r="R11" s="14" t="str">
        <f t="shared" si="10"/>
        <v/>
      </c>
      <c r="S11" s="14" t="str">
        <f>IF(R11="","",VLOOKUP(R11,'Concordance Classmt &amp; Points'!$A$2:$B$32,2,FALSE))</f>
        <v/>
      </c>
      <c r="T11" s="16" t="str">
        <f t="shared" si="7"/>
        <v/>
      </c>
      <c r="U11" s="56"/>
      <c r="V11" s="14" t="str">
        <f t="shared" si="13"/>
        <v/>
      </c>
      <c r="W11" s="14" t="str">
        <f>IF(V11="","",VLOOKUP(V11,'Concordance Classmt &amp; Points'!$A$2:$B$32,2,FALSE))</f>
        <v/>
      </c>
      <c r="X11" s="16" t="str">
        <f t="shared" si="8"/>
        <v/>
      </c>
      <c r="Y11" s="17">
        <f>IF(COUNT(H11,L11),SUM(H11,L11),"-")</f>
        <v>60</v>
      </c>
      <c r="Z11" s="18">
        <f t="shared" si="9"/>
        <v>10</v>
      </c>
    </row>
    <row r="12" spans="1:26" x14ac:dyDescent="0.35">
      <c r="A12" s="4">
        <f t="shared" si="0"/>
        <v>9</v>
      </c>
      <c r="B12" s="41" t="s">
        <v>88</v>
      </c>
      <c r="C12" s="41" t="s">
        <v>89</v>
      </c>
      <c r="D12" s="42">
        <v>20</v>
      </c>
      <c r="E12" s="56">
        <v>6.3055555555555553E-4</v>
      </c>
      <c r="F12" s="14">
        <f t="shared" si="1"/>
        <v>8</v>
      </c>
      <c r="G12" s="14">
        <f>IF(F12="","",VLOOKUP(F12,'Concordance Classmt &amp; Points'!$A$2:$B$32,2,FALSE))</f>
        <v>34</v>
      </c>
      <c r="H12" s="16">
        <f t="shared" si="2"/>
        <v>34</v>
      </c>
      <c r="I12" s="56">
        <v>1.8274305555555554E-3</v>
      </c>
      <c r="J12" s="14">
        <f t="shared" si="3"/>
        <v>14</v>
      </c>
      <c r="K12" s="14">
        <f>IF(J12="","",VLOOKUP(J12,'Concordance Classmt &amp; Points'!$A$2:$B$32,2,FALSE))</f>
        <v>27</v>
      </c>
      <c r="L12" s="16">
        <f t="shared" si="4"/>
        <v>27</v>
      </c>
      <c r="M12" s="56">
        <v>1.8274305555555554E-3</v>
      </c>
      <c r="N12" s="14">
        <f t="shared" si="5"/>
        <v>13</v>
      </c>
      <c r="O12" s="14">
        <f>IF(N12="","",VLOOKUP(N12,'Concordance Classmt &amp; Points'!$A$2:$B$32,2,FALSE))</f>
        <v>28</v>
      </c>
      <c r="P12" s="16">
        <f t="shared" si="6"/>
        <v>28</v>
      </c>
      <c r="Q12" s="59"/>
      <c r="R12" s="14" t="str">
        <f t="shared" si="10"/>
        <v/>
      </c>
      <c r="S12" s="14" t="str">
        <f>IF(R12="","",VLOOKUP(R12,'Concordance Classmt &amp; Points'!$A$2:$B$32,2,FALSE))</f>
        <v/>
      </c>
      <c r="T12" s="16" t="str">
        <f t="shared" si="7"/>
        <v/>
      </c>
      <c r="U12" s="56"/>
      <c r="V12" s="14" t="str">
        <f t="shared" si="13"/>
        <v/>
      </c>
      <c r="W12" s="14" t="str">
        <f>IF(V12="","",VLOOKUP(V12,'Concordance Classmt &amp; Points'!$A$2:$B$32,2,FALSE))</f>
        <v/>
      </c>
      <c r="X12" s="16" t="str">
        <f t="shared" si="8"/>
        <v/>
      </c>
      <c r="Y12" s="17">
        <f>IF(COUNT(H12,L12),SUM(H12,L12),"-")</f>
        <v>61</v>
      </c>
      <c r="Z12" s="18">
        <f t="shared" si="9"/>
        <v>9</v>
      </c>
    </row>
    <row r="13" spans="1:26" x14ac:dyDescent="0.35">
      <c r="A13" s="4">
        <f t="shared" si="0"/>
        <v>11</v>
      </c>
      <c r="B13" s="41" t="s">
        <v>114</v>
      </c>
      <c r="C13" s="41" t="s">
        <v>115</v>
      </c>
      <c r="D13" s="42">
        <v>26</v>
      </c>
      <c r="E13" s="56">
        <v>6.6400462962962952E-4</v>
      </c>
      <c r="F13" s="14">
        <f t="shared" si="1"/>
        <v>14</v>
      </c>
      <c r="G13" s="14">
        <f>IF(F13="","",VLOOKUP(F13,'Concordance Classmt &amp; Points'!$A$2:$B$32,2,FALSE))</f>
        <v>27</v>
      </c>
      <c r="H13" s="16">
        <f t="shared" si="2"/>
        <v>27</v>
      </c>
      <c r="I13" s="56">
        <v>1.7372685185185188E-3</v>
      </c>
      <c r="J13" s="14">
        <f t="shared" si="3"/>
        <v>9</v>
      </c>
      <c r="K13" s="14">
        <f>IF(J13="","",VLOOKUP(J13,'Concordance Classmt &amp; Points'!$A$2:$B$32,2,FALSE))</f>
        <v>32</v>
      </c>
      <c r="L13" s="16">
        <f t="shared" si="4"/>
        <v>32</v>
      </c>
      <c r="M13" s="56">
        <v>1.7372685185185188E-3</v>
      </c>
      <c r="N13" s="14">
        <f t="shared" si="5"/>
        <v>8</v>
      </c>
      <c r="O13" s="14">
        <f>IF(N13="","",VLOOKUP(N13,'Concordance Classmt &amp; Points'!$A$2:$B$32,2,FALSE))</f>
        <v>34</v>
      </c>
      <c r="P13" s="16">
        <f t="shared" si="6"/>
        <v>34</v>
      </c>
      <c r="Q13" s="59"/>
      <c r="R13" s="14" t="str">
        <f t="shared" si="10"/>
        <v/>
      </c>
      <c r="S13" s="14" t="str">
        <f>IF(R13="","",VLOOKUP(R13,'Concordance Classmt &amp; Points'!$A$2:$B$32,2,FALSE))</f>
        <v/>
      </c>
      <c r="T13" s="16" t="str">
        <f t="shared" si="7"/>
        <v/>
      </c>
      <c r="U13" s="56"/>
      <c r="V13" s="14" t="str">
        <f t="shared" si="13"/>
        <v/>
      </c>
      <c r="W13" s="14" t="str">
        <f>IF(V13="","",VLOOKUP(V13,'Concordance Classmt &amp; Points'!$A$2:$B$32,2,FALSE))</f>
        <v/>
      </c>
      <c r="X13" s="16" t="str">
        <f t="shared" si="8"/>
        <v/>
      </c>
      <c r="Y13" s="17">
        <f>IF(COUNT(H13,L13),SUM(H13,L13),"-")</f>
        <v>59</v>
      </c>
      <c r="Z13" s="18">
        <f t="shared" si="9"/>
        <v>11</v>
      </c>
    </row>
    <row r="14" spans="1:26" x14ac:dyDescent="0.35">
      <c r="A14" s="4">
        <f t="shared" si="0"/>
        <v>12</v>
      </c>
      <c r="B14" s="41" t="s">
        <v>96</v>
      </c>
      <c r="C14" s="41" t="s">
        <v>81</v>
      </c>
      <c r="D14" s="42">
        <v>39</v>
      </c>
      <c r="E14" s="56">
        <v>7.5324074074074085E-4</v>
      </c>
      <c r="F14" s="14">
        <f t="shared" si="1"/>
        <v>27</v>
      </c>
      <c r="G14" s="14">
        <f>IF(F14="","",VLOOKUP(F14,'Concordance Classmt &amp; Points'!$A$2:$B$32,2,FALSE))</f>
        <v>8</v>
      </c>
      <c r="H14" s="16">
        <f t="shared" si="2"/>
        <v>9.76</v>
      </c>
      <c r="I14" s="56">
        <v>1.7216435185185184E-3</v>
      </c>
      <c r="J14" s="14">
        <f t="shared" si="3"/>
        <v>8</v>
      </c>
      <c r="K14" s="14">
        <f>IF(J14="","",VLOOKUP(J14,'Concordance Classmt &amp; Points'!$A$2:$B$32,2,FALSE))</f>
        <v>34</v>
      </c>
      <c r="L14" s="16">
        <f t="shared" si="4"/>
        <v>41.480000000000004</v>
      </c>
      <c r="M14" s="56">
        <v>1.7216435185185184E-3</v>
      </c>
      <c r="N14" s="14">
        <f t="shared" si="5"/>
        <v>7</v>
      </c>
      <c r="O14" s="14">
        <f>IF(N14="","",VLOOKUP(N14,'Concordance Classmt &amp; Points'!$A$2:$B$32,2,FALSE))</f>
        <v>36</v>
      </c>
      <c r="P14" s="16">
        <f t="shared" si="6"/>
        <v>43.92</v>
      </c>
      <c r="Q14" s="59"/>
      <c r="R14" s="14" t="str">
        <f t="shared" si="10"/>
        <v/>
      </c>
      <c r="S14" s="14" t="str">
        <f>IF(R14="","",VLOOKUP(R14,'Concordance Classmt &amp; Points'!$A$2:$B$32,2,FALSE))</f>
        <v/>
      </c>
      <c r="T14" s="16" t="str">
        <f t="shared" si="7"/>
        <v/>
      </c>
      <c r="U14" s="56"/>
      <c r="V14" s="14" t="str">
        <f t="shared" si="13"/>
        <v/>
      </c>
      <c r="W14" s="14" t="str">
        <f>IF(V14="","",VLOOKUP(V14,'Concordance Classmt &amp; Points'!$A$2:$B$32,2,FALSE))</f>
        <v/>
      </c>
      <c r="X14" s="16" t="str">
        <f t="shared" si="8"/>
        <v/>
      </c>
      <c r="Y14" s="17">
        <f>IF(COUNT(H14,L14),SUM(H14,L14),"-")</f>
        <v>51.24</v>
      </c>
      <c r="Z14" s="18">
        <f t="shared" si="9"/>
        <v>12</v>
      </c>
    </row>
    <row r="15" spans="1:26" x14ac:dyDescent="0.35">
      <c r="A15" s="4">
        <f t="shared" si="0"/>
        <v>14</v>
      </c>
      <c r="B15" s="41" t="s">
        <v>90</v>
      </c>
      <c r="C15" s="41" t="s">
        <v>91</v>
      </c>
      <c r="D15" s="42">
        <v>27</v>
      </c>
      <c r="E15" s="56">
        <v>7.092592592592593E-4</v>
      </c>
      <c r="F15" s="14">
        <f t="shared" si="1"/>
        <v>18</v>
      </c>
      <c r="G15" s="14">
        <f>IF(F15="","",VLOOKUP(F15,'Concordance Classmt &amp; Points'!$A$2:$B$32,2,FALSE))</f>
        <v>23</v>
      </c>
      <c r="H15" s="16">
        <f t="shared" si="2"/>
        <v>23</v>
      </c>
      <c r="I15" s="56">
        <v>1.931712962962963E-3</v>
      </c>
      <c r="J15" s="14">
        <f t="shared" si="3"/>
        <v>18</v>
      </c>
      <c r="K15" s="14">
        <f>IF(J15="","",VLOOKUP(J15,'Concordance Classmt &amp; Points'!$A$2:$B$32,2,FALSE))</f>
        <v>23</v>
      </c>
      <c r="L15" s="16">
        <f t="shared" si="4"/>
        <v>23</v>
      </c>
      <c r="M15" s="56">
        <v>1.931712962962963E-3</v>
      </c>
      <c r="N15" s="14">
        <f t="shared" si="5"/>
        <v>17</v>
      </c>
      <c r="O15" s="14">
        <f>IF(N15="","",VLOOKUP(N15,'Concordance Classmt &amp; Points'!$A$2:$B$32,2,FALSE))</f>
        <v>24</v>
      </c>
      <c r="P15" s="16">
        <f t="shared" si="6"/>
        <v>24</v>
      </c>
      <c r="Q15" s="59"/>
      <c r="R15" s="14" t="str">
        <f t="shared" si="10"/>
        <v/>
      </c>
      <c r="S15" s="14" t="str">
        <f>IF(R15="","",VLOOKUP(R15,'Concordance Classmt &amp; Points'!$A$2:$B$32,2,FALSE))</f>
        <v/>
      </c>
      <c r="T15" s="16" t="str">
        <f t="shared" si="7"/>
        <v/>
      </c>
      <c r="U15" s="56"/>
      <c r="V15" s="14" t="str">
        <f t="shared" si="13"/>
        <v/>
      </c>
      <c r="W15" s="14" t="str">
        <f>IF(V15="","",VLOOKUP(V15,'Concordance Classmt &amp; Points'!$A$2:$B$32,2,FALSE))</f>
        <v/>
      </c>
      <c r="X15" s="16" t="str">
        <f t="shared" si="8"/>
        <v/>
      </c>
      <c r="Y15" s="17">
        <f>IF(COUNT(H15,L15),SUM(H15,L15),"-")</f>
        <v>46</v>
      </c>
      <c r="Z15" s="18">
        <f t="shared" si="9"/>
        <v>14</v>
      </c>
    </row>
    <row r="16" spans="1:26" x14ac:dyDescent="0.35">
      <c r="A16" s="4">
        <f t="shared" si="0"/>
        <v>13</v>
      </c>
      <c r="B16" s="48" t="s">
        <v>179</v>
      </c>
      <c r="C16" s="41" t="s">
        <v>180</v>
      </c>
      <c r="D16" s="42">
        <v>32</v>
      </c>
      <c r="E16" s="56">
        <v>6.168981481481481E-4</v>
      </c>
      <c r="F16" s="14">
        <f t="shared" si="1"/>
        <v>5</v>
      </c>
      <c r="G16" s="14">
        <f>IF(F16="","",VLOOKUP(F16,'Concordance Classmt &amp; Points'!$A$2:$B$32,2,FALSE))</f>
        <v>45</v>
      </c>
      <c r="H16" s="16">
        <f t="shared" si="2"/>
        <v>48.6</v>
      </c>
      <c r="I16" s="56"/>
      <c r="J16" s="14" t="str">
        <f t="shared" si="3"/>
        <v/>
      </c>
      <c r="K16" s="14" t="str">
        <f>IF(J16="","",VLOOKUP(J16,'Concordance Classmt &amp; Points'!$A$2:$B$32,2,FALSE))</f>
        <v/>
      </c>
      <c r="L16" s="16" t="str">
        <f t="shared" si="4"/>
        <v/>
      </c>
      <c r="M16" s="56"/>
      <c r="N16" s="14" t="str">
        <f t="shared" si="5"/>
        <v/>
      </c>
      <c r="O16" s="14" t="str">
        <f>IF(N16="","",VLOOKUP(N16,'Concordance Classmt &amp; Points'!$A$2:$B$32,2,FALSE))</f>
        <v/>
      </c>
      <c r="P16" s="16" t="str">
        <f t="shared" si="6"/>
        <v/>
      </c>
      <c r="Q16" s="59"/>
      <c r="R16" s="14" t="str">
        <f t="shared" si="10"/>
        <v/>
      </c>
      <c r="S16" s="14" t="str">
        <f>IF(R16="","",VLOOKUP(R16,'Concordance Classmt &amp; Points'!$A$2:$B$32,2,FALSE))</f>
        <v/>
      </c>
      <c r="T16" s="16" t="str">
        <f t="shared" si="7"/>
        <v/>
      </c>
      <c r="U16" s="56"/>
      <c r="V16" s="14" t="str">
        <f t="shared" si="13"/>
        <v/>
      </c>
      <c r="W16" s="14" t="str">
        <f>IF(V16="","",VLOOKUP(V16,'Concordance Classmt &amp; Points'!$A$2:$B$32,2,FALSE))</f>
        <v/>
      </c>
      <c r="X16" s="16" t="str">
        <f t="shared" si="8"/>
        <v/>
      </c>
      <c r="Y16" s="17">
        <f>IF(COUNT(H16,L16),SUM(H16,L16),"-")</f>
        <v>48.6</v>
      </c>
      <c r="Z16" s="18">
        <f t="shared" si="9"/>
        <v>13</v>
      </c>
    </row>
    <row r="17" spans="1:26" x14ac:dyDescent="0.35">
      <c r="A17" s="4">
        <f t="shared" si="0"/>
        <v>15</v>
      </c>
      <c r="B17" s="41" t="s">
        <v>185</v>
      </c>
      <c r="C17" s="41" t="s">
        <v>186</v>
      </c>
      <c r="D17" s="42">
        <v>33</v>
      </c>
      <c r="E17" s="56">
        <v>7.2708333333333338E-4</v>
      </c>
      <c r="F17" s="14">
        <f t="shared" si="1"/>
        <v>22</v>
      </c>
      <c r="G17" s="14">
        <f>IF(F17="","",VLOOKUP(F17,'Concordance Classmt &amp; Points'!$A$2:$B$32,2,FALSE))</f>
        <v>18</v>
      </c>
      <c r="H17" s="16">
        <f t="shared" si="2"/>
        <v>19.8</v>
      </c>
      <c r="I17" s="56">
        <v>1.9947916666666668E-3</v>
      </c>
      <c r="J17" s="14">
        <f t="shared" si="3"/>
        <v>21</v>
      </c>
      <c r="K17" s="14">
        <f>IF(J17="","",VLOOKUP(J17,'Concordance Classmt &amp; Points'!$A$2:$B$32,2,FALSE))</f>
        <v>20</v>
      </c>
      <c r="L17" s="16">
        <f t="shared" si="4"/>
        <v>22</v>
      </c>
      <c r="M17" s="56">
        <v>1.9947916666666668E-3</v>
      </c>
      <c r="N17" s="14">
        <f t="shared" si="5"/>
        <v>20</v>
      </c>
      <c r="O17" s="14">
        <f>IF(N17="","",VLOOKUP(N17,'Concordance Classmt &amp; Points'!$A$2:$B$32,2,FALSE))</f>
        <v>21</v>
      </c>
      <c r="P17" s="16">
        <f t="shared" si="6"/>
        <v>23.1</v>
      </c>
      <c r="Q17" s="59"/>
      <c r="R17" s="14" t="str">
        <f t="shared" si="10"/>
        <v/>
      </c>
      <c r="S17" s="14" t="str">
        <f>IF(R17="","",VLOOKUP(R17,'Concordance Classmt &amp; Points'!$A$2:$B$32,2,FALSE))</f>
        <v/>
      </c>
      <c r="T17" s="16" t="str">
        <f t="shared" si="7"/>
        <v/>
      </c>
      <c r="U17" s="56"/>
      <c r="V17" s="14" t="str">
        <f t="shared" si="13"/>
        <v/>
      </c>
      <c r="W17" s="14" t="str">
        <f>IF(V17="","",VLOOKUP(V17,'Concordance Classmt &amp; Points'!$A$2:$B$32,2,FALSE))</f>
        <v/>
      </c>
      <c r="X17" s="16" t="str">
        <f t="shared" si="8"/>
        <v/>
      </c>
      <c r="Y17" s="17">
        <f>IF(COUNT(H17,L17),SUM(H17,L17),"-")</f>
        <v>41.8</v>
      </c>
      <c r="Z17" s="18">
        <f t="shared" si="9"/>
        <v>15</v>
      </c>
    </row>
    <row r="18" spans="1:26" x14ac:dyDescent="0.35">
      <c r="A18" s="4">
        <f t="shared" si="0"/>
        <v>17</v>
      </c>
      <c r="B18" s="41" t="s">
        <v>29</v>
      </c>
      <c r="C18" s="41" t="s">
        <v>30</v>
      </c>
      <c r="D18" s="42">
        <v>25</v>
      </c>
      <c r="E18" s="56">
        <v>6.9479166666666658E-4</v>
      </c>
      <c r="F18" s="14">
        <f t="shared" si="1"/>
        <v>17</v>
      </c>
      <c r="G18" s="14">
        <f>IF(F18="","",VLOOKUP(F18,'Concordance Classmt &amp; Points'!$A$2:$B$32,2,FALSE))</f>
        <v>24</v>
      </c>
      <c r="H18" s="16">
        <f t="shared" si="2"/>
        <v>24</v>
      </c>
      <c r="I18" s="56">
        <v>2.0373842592592592E-3</v>
      </c>
      <c r="J18" s="14">
        <f t="shared" si="3"/>
        <v>24</v>
      </c>
      <c r="K18" s="14">
        <f>IF(J18="","",VLOOKUP(J18,'Concordance Classmt &amp; Points'!$A$2:$B$32,2,FALSE))</f>
        <v>14</v>
      </c>
      <c r="L18" s="16">
        <f t="shared" si="4"/>
        <v>14</v>
      </c>
      <c r="M18" s="56">
        <v>2.0373842592592592E-3</v>
      </c>
      <c r="N18" s="14">
        <f t="shared" si="5"/>
        <v>23</v>
      </c>
      <c r="O18" s="14">
        <f>IF(N18="","",VLOOKUP(N18,'Concordance Classmt &amp; Points'!$A$2:$B$32,2,FALSE))</f>
        <v>16</v>
      </c>
      <c r="P18" s="16">
        <f t="shared" si="6"/>
        <v>16</v>
      </c>
      <c r="Q18" s="56"/>
      <c r="R18" s="14" t="str">
        <f t="shared" ref="R3:R66" si="14">IF(Q18="","",RANK(Q18,Q$3:Q$108,1))</f>
        <v/>
      </c>
      <c r="S18" s="14" t="str">
        <f>IF(R18="","",VLOOKUP(R18,'Concordance Classmt &amp; Points'!$A$2:$B$32,2,FALSE))</f>
        <v/>
      </c>
      <c r="T18" s="16" t="str">
        <f t="shared" si="7"/>
        <v/>
      </c>
      <c r="U18" s="56"/>
      <c r="V18" s="14" t="str">
        <f t="shared" si="13"/>
        <v/>
      </c>
      <c r="W18" s="14" t="str">
        <f>IF(V18="","",VLOOKUP(V18,'Concordance Classmt &amp; Points'!$A$2:$B$32,2,FALSE))</f>
        <v/>
      </c>
      <c r="X18" s="16" t="str">
        <f t="shared" si="8"/>
        <v/>
      </c>
      <c r="Y18" s="17">
        <f>IF(COUNT(H18,L18),SUM(H18,L18),"-")</f>
        <v>38</v>
      </c>
      <c r="Z18" s="18">
        <f t="shared" si="9"/>
        <v>17</v>
      </c>
    </row>
    <row r="19" spans="1:26" x14ac:dyDescent="0.35">
      <c r="A19" s="4">
        <f t="shared" si="0"/>
        <v>18</v>
      </c>
      <c r="B19" s="41" t="s">
        <v>74</v>
      </c>
      <c r="C19" s="41" t="s">
        <v>75</v>
      </c>
      <c r="D19" s="42">
        <v>28</v>
      </c>
      <c r="E19" s="56">
        <v>7.1793981481481492E-4</v>
      </c>
      <c r="F19" s="14">
        <f t="shared" si="1"/>
        <v>20</v>
      </c>
      <c r="G19" s="14">
        <f>IF(F19="","",VLOOKUP(F19,'Concordance Classmt &amp; Points'!$A$2:$B$32,2,FALSE))</f>
        <v>21</v>
      </c>
      <c r="H19" s="16">
        <f t="shared" si="2"/>
        <v>21</v>
      </c>
      <c r="I19" s="56">
        <v>2.0304398148148152E-3</v>
      </c>
      <c r="J19" s="14">
        <f t="shared" si="3"/>
        <v>23</v>
      </c>
      <c r="K19" s="14">
        <f>IF(J19="","",VLOOKUP(J19,'Concordance Classmt &amp; Points'!$A$2:$B$32,2,FALSE))</f>
        <v>16</v>
      </c>
      <c r="L19" s="16">
        <f t="shared" si="4"/>
        <v>16</v>
      </c>
      <c r="M19" s="56">
        <v>2.0304398148148152E-3</v>
      </c>
      <c r="N19" s="14">
        <f t="shared" si="5"/>
        <v>22</v>
      </c>
      <c r="O19" s="14">
        <f>IF(N19="","",VLOOKUP(N19,'Concordance Classmt &amp; Points'!$A$2:$B$32,2,FALSE))</f>
        <v>18</v>
      </c>
      <c r="P19" s="16">
        <f t="shared" si="6"/>
        <v>18</v>
      </c>
      <c r="Q19" s="56"/>
      <c r="R19" s="14" t="str">
        <f t="shared" si="14"/>
        <v/>
      </c>
      <c r="S19" s="14" t="str">
        <f>IF(R19="","",VLOOKUP(R19,'Concordance Classmt &amp; Points'!$A$2:$B$32,2,FALSE))</f>
        <v/>
      </c>
      <c r="T19" s="16" t="str">
        <f t="shared" si="7"/>
        <v/>
      </c>
      <c r="U19" s="56"/>
      <c r="V19" s="14" t="str">
        <f t="shared" si="13"/>
        <v/>
      </c>
      <c r="W19" s="14" t="str">
        <f>IF(V19="","",VLOOKUP(V19,'Concordance Classmt &amp; Points'!$A$2:$B$32,2,FALSE))</f>
        <v/>
      </c>
      <c r="X19" s="16" t="str">
        <f t="shared" si="8"/>
        <v/>
      </c>
      <c r="Y19" s="17">
        <f>IF(COUNT(H19,L19),SUM(H19,L19),"-")</f>
        <v>37</v>
      </c>
      <c r="Z19" s="18">
        <f t="shared" si="9"/>
        <v>18</v>
      </c>
    </row>
    <row r="20" spans="1:26" x14ac:dyDescent="0.35">
      <c r="A20" s="4">
        <f t="shared" si="0"/>
        <v>16</v>
      </c>
      <c r="B20" s="41" t="s">
        <v>45</v>
      </c>
      <c r="C20" s="41" t="s">
        <v>46</v>
      </c>
      <c r="D20" s="42">
        <v>20</v>
      </c>
      <c r="E20" s="56">
        <v>6.2025462962962967E-4</v>
      </c>
      <c r="F20" s="14">
        <f t="shared" si="1"/>
        <v>6</v>
      </c>
      <c r="G20" s="14">
        <f>IF(F20="","",VLOOKUP(F20,'Concordance Classmt &amp; Points'!$A$2:$B$32,2,FALSE))</f>
        <v>40</v>
      </c>
      <c r="H20" s="16">
        <f t="shared" si="2"/>
        <v>40</v>
      </c>
      <c r="I20" s="56"/>
      <c r="J20" s="14" t="str">
        <f t="shared" si="3"/>
        <v/>
      </c>
      <c r="K20" s="14" t="str">
        <f>IF(J20="","",VLOOKUP(J20,'Concordance Classmt &amp; Points'!$A$2:$B$32,2,FALSE))</f>
        <v/>
      </c>
      <c r="L20" s="16" t="str">
        <f t="shared" si="4"/>
        <v/>
      </c>
      <c r="M20" s="56"/>
      <c r="N20" s="14" t="str">
        <f t="shared" si="5"/>
        <v/>
      </c>
      <c r="O20" s="14" t="str">
        <f>IF(N20="","",VLOOKUP(N20,'Concordance Classmt &amp; Points'!$A$2:$B$32,2,FALSE))</f>
        <v/>
      </c>
      <c r="P20" s="16" t="str">
        <f t="shared" si="6"/>
        <v/>
      </c>
      <c r="Q20" s="56"/>
      <c r="R20" s="14" t="str">
        <f t="shared" si="14"/>
        <v/>
      </c>
      <c r="S20" s="14" t="str">
        <f>IF(R20="","",VLOOKUP(R20,'Concordance Classmt &amp; Points'!$A$2:$B$32,2,FALSE))</f>
        <v/>
      </c>
      <c r="T20" s="16" t="str">
        <f t="shared" si="7"/>
        <v/>
      </c>
      <c r="U20" s="56"/>
      <c r="V20" s="14" t="str">
        <f t="shared" si="13"/>
        <v/>
      </c>
      <c r="W20" s="14" t="str">
        <f>IF(V20="","",VLOOKUP(V20,'Concordance Classmt &amp; Points'!$A$2:$B$32,2,FALSE))</f>
        <v/>
      </c>
      <c r="X20" s="16" t="str">
        <f t="shared" si="8"/>
        <v/>
      </c>
      <c r="Y20" s="17">
        <f>IF(COUNT(H20,L20),SUM(H20,L20),"-")</f>
        <v>40</v>
      </c>
      <c r="Z20" s="18">
        <f t="shared" si="9"/>
        <v>16</v>
      </c>
    </row>
    <row r="21" spans="1:26" x14ac:dyDescent="0.35">
      <c r="A21" s="4">
        <f t="shared" si="0"/>
        <v>21</v>
      </c>
      <c r="B21" s="41" t="s">
        <v>183</v>
      </c>
      <c r="C21" s="41" t="s">
        <v>184</v>
      </c>
      <c r="D21" s="42">
        <v>35</v>
      </c>
      <c r="E21" s="56"/>
      <c r="F21" s="14" t="str">
        <f t="shared" si="1"/>
        <v/>
      </c>
      <c r="G21" s="14" t="str">
        <f>IF(F21="","",VLOOKUP(F21,'Concordance Classmt &amp; Points'!$A$2:$B$32,2,FALSE))</f>
        <v/>
      </c>
      <c r="H21" s="16" t="str">
        <f t="shared" si="2"/>
        <v/>
      </c>
      <c r="I21" s="56">
        <v>1.7848379629629629E-3</v>
      </c>
      <c r="J21" s="14">
        <f t="shared" si="3"/>
        <v>12</v>
      </c>
      <c r="K21" s="14">
        <f>IF(J21="","",VLOOKUP(J21,'Concordance Classmt &amp; Points'!$A$2:$B$32,2,FALSE))</f>
        <v>29</v>
      </c>
      <c r="L21" s="16">
        <f t="shared" si="4"/>
        <v>33.06</v>
      </c>
      <c r="M21" s="56">
        <v>1.7848379629629629E-3</v>
      </c>
      <c r="N21" s="14">
        <f t="shared" si="5"/>
        <v>11</v>
      </c>
      <c r="O21" s="14">
        <f>IF(N21="","",VLOOKUP(N21,'Concordance Classmt &amp; Points'!$A$2:$B$32,2,FALSE))</f>
        <v>30</v>
      </c>
      <c r="P21" s="16">
        <f t="shared" si="6"/>
        <v>34.200000000000003</v>
      </c>
      <c r="Q21" s="56"/>
      <c r="R21" s="14" t="str">
        <f t="shared" si="14"/>
        <v/>
      </c>
      <c r="S21" s="14" t="str">
        <f>IF(R21="","",VLOOKUP(R21,'Concordance Classmt &amp; Points'!$A$2:$B$32,2,FALSE))</f>
        <v/>
      </c>
      <c r="T21" s="16" t="str">
        <f t="shared" si="7"/>
        <v/>
      </c>
      <c r="U21" s="56"/>
      <c r="V21" s="14" t="str">
        <f t="shared" si="13"/>
        <v/>
      </c>
      <c r="W21" s="14" t="str">
        <f>IF(V21="","",VLOOKUP(V21,'Concordance Classmt &amp; Points'!$A$2:$B$32,2,FALSE))</f>
        <v/>
      </c>
      <c r="X21" s="16" t="str">
        <f t="shared" si="8"/>
        <v/>
      </c>
      <c r="Y21" s="17">
        <f>IF(COUNT(H21,L21),SUM(H21,L21),"-")</f>
        <v>33.06</v>
      </c>
      <c r="Z21" s="18">
        <f t="shared" si="9"/>
        <v>21</v>
      </c>
    </row>
    <row r="22" spans="1:26" x14ac:dyDescent="0.35">
      <c r="A22" s="4">
        <f t="shared" si="0"/>
        <v>19</v>
      </c>
      <c r="B22" s="41" t="s">
        <v>154</v>
      </c>
      <c r="C22" s="41" t="s">
        <v>155</v>
      </c>
      <c r="D22" s="42">
        <v>29</v>
      </c>
      <c r="E22" s="56">
        <v>7.6585648148148151E-4</v>
      </c>
      <c r="F22" s="14">
        <f t="shared" si="1"/>
        <v>28</v>
      </c>
      <c r="G22" s="14">
        <f>IF(F22="","",VLOOKUP(F22,'Concordance Classmt &amp; Points'!$A$2:$B$32,2,FALSE))</f>
        <v>6</v>
      </c>
      <c r="H22" s="16">
        <f t="shared" si="2"/>
        <v>6.12</v>
      </c>
      <c r="I22" s="56">
        <v>1.7905092592592591E-3</v>
      </c>
      <c r="J22" s="14">
        <f t="shared" si="3"/>
        <v>13</v>
      </c>
      <c r="K22" s="14">
        <f>IF(J22="","",VLOOKUP(J22,'Concordance Classmt &amp; Points'!$A$2:$B$32,2,FALSE))</f>
        <v>28</v>
      </c>
      <c r="L22" s="16">
        <f t="shared" si="4"/>
        <v>28.56</v>
      </c>
      <c r="M22" s="56">
        <v>1.7905092592592591E-3</v>
      </c>
      <c r="N22" s="14">
        <f t="shared" si="5"/>
        <v>12</v>
      </c>
      <c r="O22" s="14">
        <f>IF(N22="","",VLOOKUP(N22,'Concordance Classmt &amp; Points'!$A$2:$B$32,2,FALSE))</f>
        <v>29</v>
      </c>
      <c r="P22" s="16">
        <f t="shared" si="6"/>
        <v>29.58</v>
      </c>
      <c r="Q22" s="56"/>
      <c r="R22" s="14" t="str">
        <f t="shared" si="14"/>
        <v/>
      </c>
      <c r="S22" s="14" t="str">
        <f>IF(R22="","",VLOOKUP(R22,'Concordance Classmt &amp; Points'!$A$2:$B$32,2,FALSE))</f>
        <v/>
      </c>
      <c r="T22" s="16" t="str">
        <f t="shared" si="7"/>
        <v/>
      </c>
      <c r="U22" s="56"/>
      <c r="V22" s="14" t="str">
        <f t="shared" si="13"/>
        <v/>
      </c>
      <c r="W22" s="14" t="str">
        <f>IF(V22="","",VLOOKUP(V22,'Concordance Classmt &amp; Points'!$A$2:$B$32,2,FALSE))</f>
        <v/>
      </c>
      <c r="X22" s="16" t="str">
        <f t="shared" si="8"/>
        <v/>
      </c>
      <c r="Y22" s="17">
        <f>IF(COUNT(H22,L22),SUM(H22,L22),"-")</f>
        <v>34.68</v>
      </c>
      <c r="Z22" s="18">
        <f t="shared" si="9"/>
        <v>19</v>
      </c>
    </row>
    <row r="23" spans="1:26" x14ac:dyDescent="0.35">
      <c r="A23" s="4">
        <f t="shared" si="0"/>
        <v>20</v>
      </c>
      <c r="B23" s="41" t="s">
        <v>47</v>
      </c>
      <c r="C23" s="41" t="s">
        <v>48</v>
      </c>
      <c r="D23" s="42">
        <v>36</v>
      </c>
      <c r="E23" s="56">
        <v>6.4814814814814813E-4</v>
      </c>
      <c r="F23" s="14">
        <f t="shared" si="1"/>
        <v>12</v>
      </c>
      <c r="G23" s="14">
        <f>IF(F23="","",VLOOKUP(F23,'Concordance Classmt &amp; Points'!$A$2:$B$32,2,FALSE))</f>
        <v>29</v>
      </c>
      <c r="H23" s="16">
        <f t="shared" si="2"/>
        <v>33.64</v>
      </c>
      <c r="I23" s="56"/>
      <c r="J23" s="14" t="str">
        <f t="shared" si="3"/>
        <v/>
      </c>
      <c r="K23" s="14" t="str">
        <f>IF(J23="","",VLOOKUP(J23,'Concordance Classmt &amp; Points'!$A$2:$B$32,2,FALSE))</f>
        <v/>
      </c>
      <c r="L23" s="16" t="str">
        <f t="shared" si="4"/>
        <v/>
      </c>
      <c r="M23" s="56"/>
      <c r="N23" s="14" t="str">
        <f t="shared" si="5"/>
        <v/>
      </c>
      <c r="O23" s="14" t="str">
        <f>IF(N23="","",VLOOKUP(N23,'Concordance Classmt &amp; Points'!$A$2:$B$32,2,FALSE))</f>
        <v/>
      </c>
      <c r="P23" s="16" t="str">
        <f t="shared" si="6"/>
        <v/>
      </c>
      <c r="Q23" s="56"/>
      <c r="R23" s="14" t="str">
        <f t="shared" si="14"/>
        <v/>
      </c>
      <c r="S23" s="14" t="str">
        <f>IF(R23="","",VLOOKUP(R23,'Concordance Classmt &amp; Points'!$A$2:$B$32,2,FALSE))</f>
        <v/>
      </c>
      <c r="T23" s="16" t="str">
        <f t="shared" si="7"/>
        <v/>
      </c>
      <c r="U23" s="56"/>
      <c r="V23" s="14" t="str">
        <f t="shared" si="13"/>
        <v/>
      </c>
      <c r="W23" s="14" t="str">
        <f>IF(V23="","",VLOOKUP(V23,'Concordance Classmt &amp; Points'!$A$2:$B$32,2,FALSE))</f>
        <v/>
      </c>
      <c r="X23" s="16" t="str">
        <f t="shared" si="8"/>
        <v/>
      </c>
      <c r="Y23" s="17">
        <f>IF(COUNT(H23,L23),SUM(H23,L23),"-")</f>
        <v>33.64</v>
      </c>
      <c r="Z23" s="18">
        <f t="shared" si="9"/>
        <v>20</v>
      </c>
    </row>
    <row r="24" spans="1:26" x14ac:dyDescent="0.35">
      <c r="A24" s="4">
        <f t="shared" si="0"/>
        <v>24</v>
      </c>
      <c r="B24" s="41" t="s">
        <v>104</v>
      </c>
      <c r="C24" s="41" t="s">
        <v>105</v>
      </c>
      <c r="D24" s="42">
        <v>24</v>
      </c>
      <c r="E24" s="56"/>
      <c r="F24" s="14" t="str">
        <f t="shared" si="1"/>
        <v/>
      </c>
      <c r="G24" s="14" t="str">
        <f>IF(F24="","",VLOOKUP(F24,'Concordance Classmt &amp; Points'!$A$2:$B$32,2,FALSE))</f>
        <v/>
      </c>
      <c r="H24" s="16" t="str">
        <f t="shared" si="2"/>
        <v/>
      </c>
      <c r="I24" s="56">
        <v>1.7569444444444447E-3</v>
      </c>
      <c r="J24" s="14">
        <f t="shared" si="3"/>
        <v>10</v>
      </c>
      <c r="K24" s="14">
        <f>IF(J24="","",VLOOKUP(J24,'Concordance Classmt &amp; Points'!$A$2:$B$32,2,FALSE))</f>
        <v>31</v>
      </c>
      <c r="L24" s="16">
        <f t="shared" si="4"/>
        <v>31</v>
      </c>
      <c r="M24" s="56">
        <v>1.7569444444444447E-3</v>
      </c>
      <c r="N24" s="14">
        <f t="shared" si="5"/>
        <v>9</v>
      </c>
      <c r="O24" s="14">
        <f>IF(N24="","",VLOOKUP(N24,'Concordance Classmt &amp; Points'!$A$2:$B$32,2,FALSE))</f>
        <v>32</v>
      </c>
      <c r="P24" s="16">
        <f t="shared" si="6"/>
        <v>32</v>
      </c>
      <c r="Q24" s="56"/>
      <c r="R24" s="14" t="str">
        <f t="shared" si="14"/>
        <v/>
      </c>
      <c r="S24" s="14" t="str">
        <f>IF(R24="","",VLOOKUP(R24,'Concordance Classmt &amp; Points'!$A$2:$B$32,2,FALSE))</f>
        <v/>
      </c>
      <c r="T24" s="16" t="str">
        <f t="shared" si="7"/>
        <v/>
      </c>
      <c r="U24" s="56"/>
      <c r="V24" s="14" t="str">
        <f t="shared" si="13"/>
        <v/>
      </c>
      <c r="W24" s="14" t="str">
        <f>IF(V24="","",VLOOKUP(V24,'Concordance Classmt &amp; Points'!$A$2:$B$32,2,FALSE))</f>
        <v/>
      </c>
      <c r="X24" s="16" t="str">
        <f t="shared" si="8"/>
        <v/>
      </c>
      <c r="Y24" s="17">
        <f>IF(COUNT(H24,L24),SUM(H24,L24),"-")</f>
        <v>31</v>
      </c>
      <c r="Z24" s="18">
        <f t="shared" si="9"/>
        <v>24</v>
      </c>
    </row>
    <row r="25" spans="1:26" x14ac:dyDescent="0.35">
      <c r="A25" s="4">
        <f t="shared" si="0"/>
        <v>22</v>
      </c>
      <c r="B25" s="41" t="s">
        <v>215</v>
      </c>
      <c r="C25" s="41" t="s">
        <v>216</v>
      </c>
      <c r="D25" s="42">
        <v>23</v>
      </c>
      <c r="E25" s="56">
        <v>6.4317129629629631E-4</v>
      </c>
      <c r="F25" s="14">
        <f t="shared" si="1"/>
        <v>9</v>
      </c>
      <c r="G25" s="14">
        <f>IF(F25="","",VLOOKUP(F25,'Concordance Classmt &amp; Points'!$A$2:$B$32,2,FALSE))</f>
        <v>32</v>
      </c>
      <c r="H25" s="16">
        <f t="shared" si="2"/>
        <v>32</v>
      </c>
      <c r="I25" s="56"/>
      <c r="J25" s="14" t="str">
        <f t="shared" si="3"/>
        <v/>
      </c>
      <c r="K25" s="14" t="str">
        <f>IF(J25="","",VLOOKUP(J25,'Concordance Classmt &amp; Points'!$A$2:$B$32,2,FALSE))</f>
        <v/>
      </c>
      <c r="L25" s="16" t="str">
        <f t="shared" si="4"/>
        <v/>
      </c>
      <c r="M25" s="56"/>
      <c r="N25" s="14" t="str">
        <f t="shared" si="5"/>
        <v/>
      </c>
      <c r="O25" s="14" t="str">
        <f>IF(N25="","",VLOOKUP(N25,'Concordance Classmt &amp; Points'!$A$2:$B$32,2,FALSE))</f>
        <v/>
      </c>
      <c r="P25" s="16" t="str">
        <f t="shared" si="6"/>
        <v/>
      </c>
      <c r="Q25" s="56"/>
      <c r="R25" s="14" t="str">
        <f t="shared" si="14"/>
        <v/>
      </c>
      <c r="S25" s="14" t="str">
        <f>IF(R25="","",VLOOKUP(R25,'Concordance Classmt &amp; Points'!$A$2:$B$32,2,FALSE))</f>
        <v/>
      </c>
      <c r="T25" s="16" t="str">
        <f t="shared" si="7"/>
        <v/>
      </c>
      <c r="U25" s="56"/>
      <c r="V25" s="14" t="str">
        <f t="shared" si="13"/>
        <v/>
      </c>
      <c r="W25" s="14" t="str">
        <f>IF(V25="","",VLOOKUP(V25,'Concordance Classmt &amp; Points'!$A$2:$B$32,2,FALSE))</f>
        <v/>
      </c>
      <c r="X25" s="16" t="str">
        <f t="shared" si="8"/>
        <v/>
      </c>
      <c r="Y25" s="17">
        <f>IF(COUNT(H25,L25),SUM(H25,L25),"-")</f>
        <v>32</v>
      </c>
      <c r="Z25" s="18">
        <f t="shared" si="9"/>
        <v>22</v>
      </c>
    </row>
    <row r="26" spans="1:26" x14ac:dyDescent="0.35">
      <c r="A26" s="4">
        <f t="shared" si="0"/>
        <v>23</v>
      </c>
      <c r="B26" s="41" t="s">
        <v>41</v>
      </c>
      <c r="C26" s="41" t="s">
        <v>42</v>
      </c>
      <c r="D26" s="42">
        <v>29</v>
      </c>
      <c r="E26" s="56">
        <v>6.4502314814814815E-4</v>
      </c>
      <c r="F26" s="14">
        <f t="shared" si="1"/>
        <v>10</v>
      </c>
      <c r="G26" s="14">
        <f>IF(F26="","",VLOOKUP(F26,'Concordance Classmt &amp; Points'!$A$2:$B$32,2,FALSE))</f>
        <v>31</v>
      </c>
      <c r="H26" s="16">
        <f t="shared" si="2"/>
        <v>31.62</v>
      </c>
      <c r="I26" s="56"/>
      <c r="J26" s="14" t="str">
        <f t="shared" si="3"/>
        <v/>
      </c>
      <c r="K26" s="14" t="str">
        <f>IF(J26="","",VLOOKUP(J26,'Concordance Classmt &amp; Points'!$A$2:$B$32,2,FALSE))</f>
        <v/>
      </c>
      <c r="L26" s="16" t="str">
        <f t="shared" si="4"/>
        <v/>
      </c>
      <c r="M26" s="56"/>
      <c r="N26" s="14" t="str">
        <f t="shared" si="5"/>
        <v/>
      </c>
      <c r="O26" s="14" t="str">
        <f>IF(N26="","",VLOOKUP(N26,'Concordance Classmt &amp; Points'!$A$2:$B$32,2,FALSE))</f>
        <v/>
      </c>
      <c r="P26" s="16" t="str">
        <f t="shared" si="6"/>
        <v/>
      </c>
      <c r="Q26" s="56"/>
      <c r="R26" s="14" t="str">
        <f t="shared" si="14"/>
        <v/>
      </c>
      <c r="S26" s="14" t="str">
        <f>IF(R26="","",VLOOKUP(R26,'Concordance Classmt &amp; Points'!$A$2:$B$32,2,FALSE))</f>
        <v/>
      </c>
      <c r="T26" s="16" t="str">
        <f t="shared" si="7"/>
        <v/>
      </c>
      <c r="U26" s="56"/>
      <c r="V26" s="14" t="str">
        <f t="shared" si="13"/>
        <v/>
      </c>
      <c r="W26" s="14" t="str">
        <f>IF(V26="","",VLOOKUP(V26,'Concordance Classmt &amp; Points'!$A$2:$B$32,2,FALSE))</f>
        <v/>
      </c>
      <c r="X26" s="16" t="str">
        <f t="shared" si="8"/>
        <v/>
      </c>
      <c r="Y26" s="17">
        <f>IF(COUNT(H26,L26),SUM(H26,L26),"-")</f>
        <v>31.62</v>
      </c>
      <c r="Z26" s="18">
        <f t="shared" si="9"/>
        <v>23</v>
      </c>
    </row>
    <row r="27" spans="1:26" x14ac:dyDescent="0.35">
      <c r="A27" s="4">
        <f t="shared" si="0"/>
        <v>25</v>
      </c>
      <c r="B27" s="41" t="s">
        <v>206</v>
      </c>
      <c r="C27" s="41" t="s">
        <v>207</v>
      </c>
      <c r="D27" s="42">
        <v>22</v>
      </c>
      <c r="E27" s="56"/>
      <c r="F27" s="14" t="str">
        <f t="shared" si="1"/>
        <v/>
      </c>
      <c r="G27" s="14" t="str">
        <f>IF(F27="","",VLOOKUP(F27,'Concordance Classmt &amp; Points'!$A$2:$B$32,2,FALSE))</f>
        <v/>
      </c>
      <c r="H27" s="16" t="str">
        <f t="shared" si="2"/>
        <v/>
      </c>
      <c r="I27" s="56">
        <v>1.767361111111111E-3</v>
      </c>
      <c r="J27" s="14">
        <f t="shared" si="3"/>
        <v>11</v>
      </c>
      <c r="K27" s="14">
        <f>IF(J27="","",VLOOKUP(J27,'Concordance Classmt &amp; Points'!$A$2:$B$32,2,FALSE))</f>
        <v>30</v>
      </c>
      <c r="L27" s="16">
        <f t="shared" si="4"/>
        <v>30</v>
      </c>
      <c r="M27" s="56">
        <v>1.767361111111111E-3</v>
      </c>
      <c r="N27" s="14">
        <f t="shared" si="5"/>
        <v>10</v>
      </c>
      <c r="O27" s="14">
        <f>IF(N27="","",VLOOKUP(N27,'Concordance Classmt &amp; Points'!$A$2:$B$32,2,FALSE))</f>
        <v>31</v>
      </c>
      <c r="P27" s="16">
        <f t="shared" si="6"/>
        <v>31</v>
      </c>
      <c r="Q27" s="56"/>
      <c r="R27" s="14" t="str">
        <f t="shared" si="14"/>
        <v/>
      </c>
      <c r="S27" s="14" t="str">
        <f>IF(R27="","",VLOOKUP(R27,'Concordance Classmt &amp; Points'!$A$2:$B$32,2,FALSE))</f>
        <v/>
      </c>
      <c r="T27" s="16" t="str">
        <f t="shared" si="7"/>
        <v/>
      </c>
      <c r="U27" s="56"/>
      <c r="V27" s="14" t="str">
        <f t="shared" si="13"/>
        <v/>
      </c>
      <c r="W27" s="14" t="str">
        <f>IF(V27="","",VLOOKUP(V27,'Concordance Classmt &amp; Points'!$A$2:$B$32,2,FALSE))</f>
        <v/>
      </c>
      <c r="X27" s="16" t="str">
        <f t="shared" si="8"/>
        <v/>
      </c>
      <c r="Y27" s="17">
        <f>IF(COUNT(H27,L27),SUM(H27,L27),"-")</f>
        <v>30</v>
      </c>
      <c r="Z27" s="18">
        <f t="shared" si="9"/>
        <v>25</v>
      </c>
    </row>
    <row r="28" spans="1:26" x14ac:dyDescent="0.35">
      <c r="A28" s="4">
        <f t="shared" si="0"/>
        <v>26</v>
      </c>
      <c r="B28" s="41" t="s">
        <v>195</v>
      </c>
      <c r="C28" s="41" t="s">
        <v>196</v>
      </c>
      <c r="D28" s="42">
        <v>24</v>
      </c>
      <c r="E28" s="56">
        <v>6.572916666666667E-4</v>
      </c>
      <c r="F28" s="14">
        <f t="shared" si="1"/>
        <v>13</v>
      </c>
      <c r="G28" s="14">
        <f>IF(F28="","",VLOOKUP(F28,'Concordance Classmt &amp; Points'!$A$2:$B$32,2,FALSE))</f>
        <v>28</v>
      </c>
      <c r="H28" s="16">
        <f t="shared" si="2"/>
        <v>28</v>
      </c>
      <c r="I28" s="56"/>
      <c r="J28" s="14" t="str">
        <f t="shared" si="3"/>
        <v/>
      </c>
      <c r="K28" s="14" t="str">
        <f>IF(J28="","",VLOOKUP(J28,'Concordance Classmt &amp; Points'!$A$2:$B$32,2,FALSE))</f>
        <v/>
      </c>
      <c r="L28" s="16" t="str">
        <f t="shared" si="4"/>
        <v/>
      </c>
      <c r="M28" s="56"/>
      <c r="N28" s="14" t="str">
        <f t="shared" si="5"/>
        <v/>
      </c>
      <c r="O28" s="14" t="str">
        <f>IF(N28="","",VLOOKUP(N28,'Concordance Classmt &amp; Points'!$A$2:$B$32,2,FALSE))</f>
        <v/>
      </c>
      <c r="P28" s="16" t="str">
        <f t="shared" si="6"/>
        <v/>
      </c>
      <c r="Q28" s="56"/>
      <c r="R28" s="14" t="str">
        <f t="shared" si="14"/>
        <v/>
      </c>
      <c r="S28" s="14" t="str">
        <f>IF(R28="","",VLOOKUP(R28,'Concordance Classmt &amp; Points'!$A$2:$B$32,2,FALSE))</f>
        <v/>
      </c>
      <c r="T28" s="16" t="str">
        <f t="shared" si="7"/>
        <v/>
      </c>
      <c r="U28" s="56"/>
      <c r="V28" s="14" t="str">
        <f t="shared" si="13"/>
        <v/>
      </c>
      <c r="W28" s="14" t="str">
        <f>IF(V28="","",VLOOKUP(V28,'Concordance Classmt &amp; Points'!$A$2:$B$32,2,FALSE))</f>
        <v/>
      </c>
      <c r="X28" s="16" t="str">
        <f t="shared" si="8"/>
        <v/>
      </c>
      <c r="Y28" s="17">
        <f>IF(COUNT(H28,L28),SUM(H28,L28),"-")</f>
        <v>28</v>
      </c>
      <c r="Z28" s="18">
        <f t="shared" si="9"/>
        <v>26</v>
      </c>
    </row>
    <row r="29" spans="1:26" x14ac:dyDescent="0.35">
      <c r="A29" s="4">
        <f t="shared" si="0"/>
        <v>27</v>
      </c>
      <c r="B29" s="41" t="s">
        <v>144</v>
      </c>
      <c r="C29" s="41" t="s">
        <v>145</v>
      </c>
      <c r="D29" s="42">
        <v>39</v>
      </c>
      <c r="E29" s="56"/>
      <c r="F29" s="14" t="str">
        <f t="shared" si="1"/>
        <v/>
      </c>
      <c r="G29" s="14" t="str">
        <f>IF(F29="","",VLOOKUP(F29,'Concordance Classmt &amp; Points'!$A$2:$B$32,2,FALSE))</f>
        <v/>
      </c>
      <c r="H29" s="16" t="str">
        <f t="shared" si="2"/>
        <v/>
      </c>
      <c r="I29" s="56">
        <v>1.9482638888888889E-3</v>
      </c>
      <c r="J29" s="14">
        <f t="shared" si="3"/>
        <v>19</v>
      </c>
      <c r="K29" s="14">
        <f>IF(J29="","",VLOOKUP(J29,'Concordance Classmt &amp; Points'!$A$2:$B$32,2,FALSE))</f>
        <v>22</v>
      </c>
      <c r="L29" s="16">
        <f t="shared" si="4"/>
        <v>26.84</v>
      </c>
      <c r="M29" s="56">
        <v>1.9482638888888889E-3</v>
      </c>
      <c r="N29" s="14">
        <f t="shared" si="5"/>
        <v>18</v>
      </c>
      <c r="O29" s="14">
        <f>IF(N29="","",VLOOKUP(N29,'Concordance Classmt &amp; Points'!$A$2:$B$32,2,FALSE))</f>
        <v>23</v>
      </c>
      <c r="P29" s="16">
        <f t="shared" si="6"/>
        <v>28.06</v>
      </c>
      <c r="Q29" s="56"/>
      <c r="R29" s="14" t="str">
        <f t="shared" si="14"/>
        <v/>
      </c>
      <c r="S29" s="14" t="str">
        <f>IF(R29="","",VLOOKUP(R29,'Concordance Classmt &amp; Points'!$A$2:$B$32,2,FALSE))</f>
        <v/>
      </c>
      <c r="T29" s="16" t="str">
        <f t="shared" si="7"/>
        <v/>
      </c>
      <c r="U29" s="56"/>
      <c r="V29" s="14" t="str">
        <f t="shared" si="13"/>
        <v/>
      </c>
      <c r="W29" s="14" t="str">
        <f>IF(V29="","",VLOOKUP(V29,'Concordance Classmt &amp; Points'!$A$2:$B$32,2,FALSE))</f>
        <v/>
      </c>
      <c r="X29" s="16" t="str">
        <f t="shared" si="8"/>
        <v/>
      </c>
      <c r="Y29" s="17">
        <f>IF(COUNT(H29,L29),SUM(H29,L29),"-")</f>
        <v>26.84</v>
      </c>
      <c r="Z29" s="18">
        <f t="shared" si="9"/>
        <v>27</v>
      </c>
    </row>
    <row r="30" spans="1:26" x14ac:dyDescent="0.35">
      <c r="A30" s="4">
        <f t="shared" si="0"/>
        <v>28</v>
      </c>
      <c r="B30" s="41" t="s">
        <v>101</v>
      </c>
      <c r="C30" s="41" t="s">
        <v>102</v>
      </c>
      <c r="D30" s="42">
        <v>20</v>
      </c>
      <c r="E30" s="56"/>
      <c r="F30" s="14" t="str">
        <f t="shared" si="1"/>
        <v/>
      </c>
      <c r="G30" s="14" t="str">
        <f>IF(F30="","",VLOOKUP(F30,'Concordance Classmt &amp; Points'!$A$2:$B$32,2,FALSE))</f>
        <v/>
      </c>
      <c r="H30" s="16" t="str">
        <f t="shared" si="2"/>
        <v/>
      </c>
      <c r="I30" s="56">
        <v>1.8374999999999999E-3</v>
      </c>
      <c r="J30" s="14">
        <f t="shared" si="3"/>
        <v>15</v>
      </c>
      <c r="K30" s="14">
        <f>IF(J30="","",VLOOKUP(J30,'Concordance Classmt &amp; Points'!$A$2:$B$32,2,FALSE))</f>
        <v>26</v>
      </c>
      <c r="L30" s="16">
        <f t="shared" si="4"/>
        <v>26</v>
      </c>
      <c r="M30" s="56">
        <v>1.8374999999999999E-3</v>
      </c>
      <c r="N30" s="14">
        <f t="shared" si="5"/>
        <v>14</v>
      </c>
      <c r="O30" s="14">
        <f>IF(N30="","",VLOOKUP(N30,'Concordance Classmt &amp; Points'!$A$2:$B$32,2,FALSE))</f>
        <v>27</v>
      </c>
      <c r="P30" s="16">
        <f t="shared" si="6"/>
        <v>27</v>
      </c>
      <c r="Q30" s="56"/>
      <c r="R30" s="14" t="str">
        <f t="shared" si="14"/>
        <v/>
      </c>
      <c r="S30" s="14" t="str">
        <f>IF(R30="","",VLOOKUP(R30,'Concordance Classmt &amp; Points'!$A$2:$B$32,2,FALSE))</f>
        <v/>
      </c>
      <c r="T30" s="16" t="str">
        <f t="shared" si="7"/>
        <v/>
      </c>
      <c r="U30" s="56"/>
      <c r="V30" s="14" t="str">
        <f t="shared" si="13"/>
        <v/>
      </c>
      <c r="W30" s="14" t="str">
        <f>IF(V30="","",VLOOKUP(V30,'Concordance Classmt &amp; Points'!$A$2:$B$32,2,FALSE))</f>
        <v/>
      </c>
      <c r="X30" s="16" t="str">
        <f t="shared" si="8"/>
        <v/>
      </c>
      <c r="Y30" s="17">
        <f>IF(COUNT(H30,L30),SUM(H30,L30),"-")</f>
        <v>26</v>
      </c>
      <c r="Z30" s="18">
        <f t="shared" si="9"/>
        <v>28</v>
      </c>
    </row>
    <row r="31" spans="1:26" x14ac:dyDescent="0.35">
      <c r="A31" s="4">
        <f t="shared" si="0"/>
        <v>30</v>
      </c>
      <c r="B31" s="41" t="s">
        <v>39</v>
      </c>
      <c r="C31" s="41" t="s">
        <v>40</v>
      </c>
      <c r="D31" s="42">
        <v>28</v>
      </c>
      <c r="E31" s="56"/>
      <c r="F31" s="14" t="str">
        <f t="shared" si="1"/>
        <v/>
      </c>
      <c r="G31" s="14" t="str">
        <f>IF(F31="","",VLOOKUP(F31,'Concordance Classmt &amp; Points'!$A$2:$B$32,2,FALSE))</f>
        <v/>
      </c>
      <c r="H31" s="16" t="str">
        <f t="shared" si="2"/>
        <v/>
      </c>
      <c r="I31" s="56">
        <v>1.8833333333333332E-3</v>
      </c>
      <c r="J31" s="14">
        <f t="shared" si="3"/>
        <v>16</v>
      </c>
      <c r="K31" s="14">
        <f>IF(J31="","",VLOOKUP(J31,'Concordance Classmt &amp; Points'!$A$2:$B$32,2,FALSE))</f>
        <v>25</v>
      </c>
      <c r="L31" s="16">
        <f t="shared" si="4"/>
        <v>25</v>
      </c>
      <c r="M31" s="56">
        <v>1.8833333333333332E-3</v>
      </c>
      <c r="N31" s="14">
        <f t="shared" si="5"/>
        <v>15</v>
      </c>
      <c r="O31" s="14">
        <f>IF(N31="","",VLOOKUP(N31,'Concordance Classmt &amp; Points'!$A$2:$B$32,2,FALSE))</f>
        <v>26</v>
      </c>
      <c r="P31" s="16">
        <f t="shared" si="6"/>
        <v>26</v>
      </c>
      <c r="Q31" s="56"/>
      <c r="R31" s="14" t="str">
        <f t="shared" si="14"/>
        <v/>
      </c>
      <c r="S31" s="14" t="str">
        <f>IF(R31="","",VLOOKUP(R31,'Concordance Classmt &amp; Points'!$A$2:$B$32,2,FALSE))</f>
        <v/>
      </c>
      <c r="T31" s="16" t="str">
        <f t="shared" si="7"/>
        <v/>
      </c>
      <c r="U31" s="56"/>
      <c r="V31" s="14" t="str">
        <f t="shared" si="13"/>
        <v/>
      </c>
      <c r="W31" s="14" t="str">
        <f>IF(V31="","",VLOOKUP(V31,'Concordance Classmt &amp; Points'!$A$2:$B$32,2,FALSE))</f>
        <v/>
      </c>
      <c r="X31" s="16" t="str">
        <f t="shared" si="8"/>
        <v/>
      </c>
      <c r="Y31" s="17">
        <f>IF(COUNT(H31,L31),SUM(H31,L31),"-")</f>
        <v>25</v>
      </c>
      <c r="Z31" s="18">
        <f t="shared" si="9"/>
        <v>30</v>
      </c>
    </row>
    <row r="32" spans="1:26" x14ac:dyDescent="0.35">
      <c r="A32" s="4">
        <f t="shared" si="0"/>
        <v>28</v>
      </c>
      <c r="B32" s="41" t="s">
        <v>134</v>
      </c>
      <c r="C32" s="41" t="s">
        <v>135</v>
      </c>
      <c r="D32" s="42">
        <v>19</v>
      </c>
      <c r="E32" s="56">
        <v>6.6504629629629628E-4</v>
      </c>
      <c r="F32" s="14">
        <f t="shared" si="1"/>
        <v>15</v>
      </c>
      <c r="G32" s="14">
        <f>IF(F32="","",VLOOKUP(F32,'Concordance Classmt &amp; Points'!$A$2:$B$32,2,FALSE))</f>
        <v>26</v>
      </c>
      <c r="H32" s="16">
        <f t="shared" si="2"/>
        <v>26</v>
      </c>
      <c r="I32" s="56"/>
      <c r="J32" s="14" t="str">
        <f t="shared" si="3"/>
        <v/>
      </c>
      <c r="K32" s="14" t="str">
        <f>IF(J32="","",VLOOKUP(J32,'Concordance Classmt &amp; Points'!$A$2:$B$32,2,FALSE))</f>
        <v/>
      </c>
      <c r="L32" s="16" t="str">
        <f t="shared" si="4"/>
        <v/>
      </c>
      <c r="M32" s="56"/>
      <c r="N32" s="14" t="str">
        <f t="shared" si="5"/>
        <v/>
      </c>
      <c r="O32" s="14" t="str">
        <f>IF(N32="","",VLOOKUP(N32,'Concordance Classmt &amp; Points'!$A$2:$B$32,2,FALSE))</f>
        <v/>
      </c>
      <c r="P32" s="16" t="str">
        <f t="shared" si="6"/>
        <v/>
      </c>
      <c r="Q32" s="56"/>
      <c r="R32" s="14" t="str">
        <f t="shared" si="14"/>
        <v/>
      </c>
      <c r="S32" s="14" t="str">
        <f>IF(R32="","",VLOOKUP(R32,'Concordance Classmt &amp; Points'!$A$2:$B$32,2,FALSE))</f>
        <v/>
      </c>
      <c r="T32" s="16" t="str">
        <f t="shared" si="7"/>
        <v/>
      </c>
      <c r="U32" s="56"/>
      <c r="V32" s="14" t="str">
        <f t="shared" si="13"/>
        <v/>
      </c>
      <c r="W32" s="14" t="str">
        <f>IF(V32="","",VLOOKUP(V32,'Concordance Classmt &amp; Points'!$A$2:$B$32,2,FALSE))</f>
        <v/>
      </c>
      <c r="X32" s="16" t="str">
        <f t="shared" si="8"/>
        <v/>
      </c>
      <c r="Y32" s="17">
        <f>IF(COUNT(H32,L32),SUM(H32,L32),"-")</f>
        <v>26</v>
      </c>
      <c r="Z32" s="18">
        <f t="shared" si="9"/>
        <v>28</v>
      </c>
    </row>
    <row r="33" spans="1:26" x14ac:dyDescent="0.35">
      <c r="A33" s="4">
        <f t="shared" si="0"/>
        <v>32</v>
      </c>
      <c r="B33" s="41" t="s">
        <v>106</v>
      </c>
      <c r="C33" s="41" t="s">
        <v>107</v>
      </c>
      <c r="D33" s="42">
        <v>25</v>
      </c>
      <c r="E33" s="56"/>
      <c r="F33" s="14" t="str">
        <f t="shared" si="1"/>
        <v/>
      </c>
      <c r="G33" s="14" t="str">
        <f>IF(F33="","",VLOOKUP(F33,'Concordance Classmt &amp; Points'!$A$2:$B$32,2,FALSE))</f>
        <v/>
      </c>
      <c r="H33" s="16" t="str">
        <f t="shared" si="2"/>
        <v/>
      </c>
      <c r="I33" s="56">
        <v>1.9084490740740739E-3</v>
      </c>
      <c r="J33" s="14">
        <f t="shared" si="3"/>
        <v>17</v>
      </c>
      <c r="K33" s="14">
        <f>IF(J33="","",VLOOKUP(J33,'Concordance Classmt &amp; Points'!$A$2:$B$32,2,FALSE))</f>
        <v>24</v>
      </c>
      <c r="L33" s="16">
        <f t="shared" si="4"/>
        <v>24</v>
      </c>
      <c r="M33" s="56">
        <v>1.9084490740740739E-3</v>
      </c>
      <c r="N33" s="14">
        <f t="shared" si="5"/>
        <v>16</v>
      </c>
      <c r="O33" s="14">
        <f>IF(N33="","",VLOOKUP(N33,'Concordance Classmt &amp; Points'!$A$2:$B$32,2,FALSE))</f>
        <v>25</v>
      </c>
      <c r="P33" s="16">
        <f t="shared" si="6"/>
        <v>25</v>
      </c>
      <c r="Q33" s="56"/>
      <c r="R33" s="14" t="str">
        <f t="shared" si="14"/>
        <v/>
      </c>
      <c r="S33" s="14" t="str">
        <f>IF(R33="","",VLOOKUP(R33,'Concordance Classmt &amp; Points'!$A$2:$B$32,2,FALSE))</f>
        <v/>
      </c>
      <c r="T33" s="16" t="str">
        <f t="shared" si="7"/>
        <v/>
      </c>
      <c r="U33" s="56"/>
      <c r="V33" s="14" t="str">
        <f t="shared" si="13"/>
        <v/>
      </c>
      <c r="W33" s="14" t="str">
        <f>IF(V33="","",VLOOKUP(V33,'Concordance Classmt &amp; Points'!$A$2:$B$32,2,FALSE))</f>
        <v/>
      </c>
      <c r="X33" s="16" t="str">
        <f t="shared" si="8"/>
        <v/>
      </c>
      <c r="Y33" s="17">
        <f>IF(COUNT(H33,L33),SUM(H33,L33),"-")</f>
        <v>24</v>
      </c>
      <c r="Z33" s="18">
        <f t="shared" si="9"/>
        <v>32</v>
      </c>
    </row>
    <row r="34" spans="1:26" x14ac:dyDescent="0.35">
      <c r="A34" s="4">
        <f t="shared" si="0"/>
        <v>30</v>
      </c>
      <c r="B34" s="41" t="s">
        <v>130</v>
      </c>
      <c r="C34" s="41" t="s">
        <v>131</v>
      </c>
      <c r="D34" s="42">
        <v>25</v>
      </c>
      <c r="E34" s="56">
        <v>6.8981481481481487E-4</v>
      </c>
      <c r="F34" s="14">
        <f t="shared" si="1"/>
        <v>16</v>
      </c>
      <c r="G34" s="14">
        <f>IF(F34="","",VLOOKUP(F34,'Concordance Classmt &amp; Points'!$A$2:$B$32,2,FALSE))</f>
        <v>25</v>
      </c>
      <c r="H34" s="16">
        <f t="shared" si="2"/>
        <v>25</v>
      </c>
      <c r="I34" s="56"/>
      <c r="J34" s="14" t="str">
        <f t="shared" si="3"/>
        <v/>
      </c>
      <c r="K34" s="14" t="str">
        <f>IF(J34="","",VLOOKUP(J34,'Concordance Classmt &amp; Points'!$A$2:$B$32,2,FALSE))</f>
        <v/>
      </c>
      <c r="L34" s="16" t="str">
        <f t="shared" si="4"/>
        <v/>
      </c>
      <c r="M34" s="56"/>
      <c r="N34" s="14" t="str">
        <f t="shared" si="5"/>
        <v/>
      </c>
      <c r="O34" s="14" t="str">
        <f>IF(N34="","",VLOOKUP(N34,'Concordance Classmt &amp; Points'!$A$2:$B$32,2,FALSE))</f>
        <v/>
      </c>
      <c r="P34" s="16" t="str">
        <f t="shared" si="6"/>
        <v/>
      </c>
      <c r="Q34" s="56"/>
      <c r="R34" s="14" t="str">
        <f t="shared" si="14"/>
        <v/>
      </c>
      <c r="S34" s="14" t="str">
        <f>IF(R34="","",VLOOKUP(R34,'Concordance Classmt &amp; Points'!$A$2:$B$32,2,FALSE))</f>
        <v/>
      </c>
      <c r="T34" s="16" t="str">
        <f t="shared" si="7"/>
        <v/>
      </c>
      <c r="U34" s="56"/>
      <c r="V34" s="14" t="str">
        <f t="shared" si="13"/>
        <v/>
      </c>
      <c r="W34" s="14" t="str">
        <f>IF(V34="","",VLOOKUP(V34,'Concordance Classmt &amp; Points'!$A$2:$B$32,2,FALSE))</f>
        <v/>
      </c>
      <c r="X34" s="16" t="str">
        <f t="shared" si="8"/>
        <v/>
      </c>
      <c r="Y34" s="17">
        <f>IF(COUNT(H34,L34),SUM(H34,L34),"-")</f>
        <v>25</v>
      </c>
      <c r="Z34" s="18">
        <f t="shared" si="9"/>
        <v>30</v>
      </c>
    </row>
    <row r="35" spans="1:26" x14ac:dyDescent="0.35">
      <c r="A35" s="4">
        <f t="shared" ref="A35:A66" si="15">IF(Y35="-","",RANK(Y35,Y$3:Y$108))</f>
        <v>33</v>
      </c>
      <c r="B35" s="41" t="s">
        <v>167</v>
      </c>
      <c r="C35" s="41" t="s">
        <v>168</v>
      </c>
      <c r="D35" s="42">
        <v>35</v>
      </c>
      <c r="E35" s="56">
        <v>7.4189814814814821E-4</v>
      </c>
      <c r="F35" s="14">
        <f t="shared" ref="F35:F66" si="16">IF(E35="","",RANK(E35,E$3:E$108,1))</f>
        <v>25</v>
      </c>
      <c r="G35" s="14">
        <f>IF(F35="","",VLOOKUP(F35,'Concordance Classmt &amp; Points'!$A$2:$B$32,2,FALSE))</f>
        <v>12</v>
      </c>
      <c r="H35" s="16">
        <f t="shared" ref="H35:H66" si="17">IF(ISNUMBER(G35),G35+G35*(MAX(0,$D35-28))*2/100,"")</f>
        <v>13.68</v>
      </c>
      <c r="I35" s="56">
        <v>2.1353009259259259E-3</v>
      </c>
      <c r="J35" s="14">
        <f t="shared" ref="J35:J66" si="18">IF(I35="","",RANK(I35,I$3:I$108,1))</f>
        <v>27</v>
      </c>
      <c r="K35" s="14">
        <f>IF(J35="","",VLOOKUP(J35,'Concordance Classmt &amp; Points'!$A$2:$B$32,2,FALSE))</f>
        <v>8</v>
      </c>
      <c r="L35" s="16">
        <f t="shared" ref="L35:L66" si="19">IF(ISNUMBER(K35),K35+K35*(MAX(0,$D35-28))*2/100,"")</f>
        <v>9.120000000000001</v>
      </c>
      <c r="M35" s="56">
        <v>2.1353009259259259E-3</v>
      </c>
      <c r="N35" s="14">
        <f t="shared" si="5"/>
        <v>26</v>
      </c>
      <c r="O35" s="14">
        <f>IF(N35="","",VLOOKUP(N35,'Concordance Classmt &amp; Points'!$A$2:$B$32,2,FALSE))</f>
        <v>10</v>
      </c>
      <c r="P35" s="16">
        <f t="shared" si="6"/>
        <v>11.4</v>
      </c>
      <c r="Q35" s="56"/>
      <c r="R35" s="14" t="str">
        <f t="shared" si="14"/>
        <v/>
      </c>
      <c r="S35" s="14" t="str">
        <f>IF(R35="","",VLOOKUP(R35,'Concordance Classmt &amp; Points'!$A$2:$B$32,2,FALSE))</f>
        <v/>
      </c>
      <c r="T35" s="16" t="str">
        <f t="shared" si="7"/>
        <v/>
      </c>
      <c r="U35" s="56"/>
      <c r="V35" s="14" t="str">
        <f t="shared" si="13"/>
        <v/>
      </c>
      <c r="W35" s="14" t="str">
        <f>IF(V35="","",VLOOKUP(V35,'Concordance Classmt &amp; Points'!$A$2:$B$32,2,FALSE))</f>
        <v/>
      </c>
      <c r="X35" s="16" t="str">
        <f t="shared" si="8"/>
        <v/>
      </c>
      <c r="Y35" s="17">
        <f>IF(COUNT(H35,L35),SUM(H35,L35),"-")</f>
        <v>22.8</v>
      </c>
      <c r="Z35" s="18">
        <f t="shared" ref="Z35:Z66" si="20">IF(Y35="-","",RANK(Y35,Y$3:Y$109))</f>
        <v>33</v>
      </c>
    </row>
    <row r="36" spans="1:26" x14ac:dyDescent="0.35">
      <c r="A36" s="4">
        <f t="shared" si="15"/>
        <v>34</v>
      </c>
      <c r="B36" s="41" t="s">
        <v>76</v>
      </c>
      <c r="C36" s="41" t="s">
        <v>77</v>
      </c>
      <c r="D36" s="42">
        <v>26</v>
      </c>
      <c r="E36" s="56">
        <v>7.256944444444445E-4</v>
      </c>
      <c r="F36" s="14">
        <f t="shared" si="16"/>
        <v>21</v>
      </c>
      <c r="G36" s="14">
        <f>IF(F36="","",VLOOKUP(F36,'Concordance Classmt &amp; Points'!$A$2:$B$32,2,FALSE))</f>
        <v>20</v>
      </c>
      <c r="H36" s="16">
        <f t="shared" si="17"/>
        <v>20</v>
      </c>
      <c r="I36" s="56"/>
      <c r="J36" s="14" t="str">
        <f t="shared" si="18"/>
        <v/>
      </c>
      <c r="K36" s="14" t="str">
        <f>IF(J36="","",VLOOKUP(J36,'Concordance Classmt &amp; Points'!$A$2:$B$32,2,FALSE))</f>
        <v/>
      </c>
      <c r="L36" s="16" t="str">
        <f t="shared" si="19"/>
        <v/>
      </c>
      <c r="M36" s="56"/>
      <c r="N36" s="14" t="str">
        <f t="shared" si="5"/>
        <v/>
      </c>
      <c r="O36" s="14" t="str">
        <f>IF(N36="","",VLOOKUP(N36,'Concordance Classmt &amp; Points'!$A$2:$B$32,2,FALSE))</f>
        <v/>
      </c>
      <c r="P36" s="16" t="str">
        <f t="shared" si="6"/>
        <v/>
      </c>
      <c r="Q36" s="56"/>
      <c r="R36" s="14" t="str">
        <f t="shared" si="14"/>
        <v/>
      </c>
      <c r="S36" s="14" t="str">
        <f>IF(R36="","",VLOOKUP(R36,'Concordance Classmt &amp; Points'!$A$2:$B$32,2,FALSE))</f>
        <v/>
      </c>
      <c r="T36" s="16" t="str">
        <f t="shared" si="7"/>
        <v/>
      </c>
      <c r="U36" s="56"/>
      <c r="V36" s="14" t="str">
        <f t="shared" si="13"/>
        <v/>
      </c>
      <c r="W36" s="14" t="str">
        <f>IF(V36="","",VLOOKUP(V36,'Concordance Classmt &amp; Points'!$A$2:$B$32,2,FALSE))</f>
        <v/>
      </c>
      <c r="X36" s="16" t="str">
        <f t="shared" si="8"/>
        <v/>
      </c>
      <c r="Y36" s="17">
        <f>IF(COUNT(H36,L36),SUM(H36,L36),"-")</f>
        <v>20</v>
      </c>
      <c r="Z36" s="18">
        <f t="shared" si="20"/>
        <v>34</v>
      </c>
    </row>
    <row r="37" spans="1:26" x14ac:dyDescent="0.35">
      <c r="A37" s="4">
        <f t="shared" si="15"/>
        <v>35</v>
      </c>
      <c r="B37" s="41" t="s">
        <v>35</v>
      </c>
      <c r="C37" s="41" t="s">
        <v>36</v>
      </c>
      <c r="D37" s="42">
        <v>24</v>
      </c>
      <c r="E37" s="56">
        <v>7.309027777777778E-4</v>
      </c>
      <c r="F37" s="14">
        <f t="shared" si="16"/>
        <v>23</v>
      </c>
      <c r="G37" s="14">
        <f>IF(F37="","",VLOOKUP(F37,'Concordance Classmt &amp; Points'!$A$2:$B$32,2,FALSE))</f>
        <v>16</v>
      </c>
      <c r="H37" s="16">
        <f t="shared" si="17"/>
        <v>16</v>
      </c>
      <c r="I37" s="56"/>
      <c r="J37" s="14" t="str">
        <f t="shared" si="18"/>
        <v/>
      </c>
      <c r="K37" s="14" t="str">
        <f>IF(J37="","",VLOOKUP(J37,'Concordance Classmt &amp; Points'!$A$2:$B$32,2,FALSE))</f>
        <v/>
      </c>
      <c r="L37" s="16" t="str">
        <f t="shared" si="19"/>
        <v/>
      </c>
      <c r="M37" s="56"/>
      <c r="N37" s="14" t="str">
        <f t="shared" si="5"/>
        <v/>
      </c>
      <c r="O37" s="14" t="str">
        <f>IF(N37="","",VLOOKUP(N37,'Concordance Classmt &amp; Points'!$A$2:$B$32,2,FALSE))</f>
        <v/>
      </c>
      <c r="P37" s="16" t="str">
        <f t="shared" si="6"/>
        <v/>
      </c>
      <c r="Q37" s="56"/>
      <c r="R37" s="14" t="str">
        <f t="shared" si="14"/>
        <v/>
      </c>
      <c r="S37" s="14" t="str">
        <f>IF(R37="","",VLOOKUP(R37,'Concordance Classmt &amp; Points'!$A$2:$B$32,2,FALSE))</f>
        <v/>
      </c>
      <c r="T37" s="16" t="str">
        <f t="shared" si="7"/>
        <v/>
      </c>
      <c r="U37" s="56"/>
      <c r="V37" s="14" t="str">
        <f t="shared" si="13"/>
        <v/>
      </c>
      <c r="W37" s="14" t="str">
        <f>IF(V37="","",VLOOKUP(V37,'Concordance Classmt &amp; Points'!$A$2:$B$32,2,FALSE))</f>
        <v/>
      </c>
      <c r="X37" s="16" t="str">
        <f t="shared" si="8"/>
        <v/>
      </c>
      <c r="Y37" s="17">
        <f>IF(COUNT(H37,L37),SUM(H37,L37),"-")</f>
        <v>16</v>
      </c>
      <c r="Z37" s="18">
        <f t="shared" si="20"/>
        <v>35</v>
      </c>
    </row>
    <row r="38" spans="1:26" x14ac:dyDescent="0.35">
      <c r="A38" s="4">
        <f t="shared" si="15"/>
        <v>36</v>
      </c>
      <c r="B38" s="41" t="s">
        <v>106</v>
      </c>
      <c r="C38" s="41" t="s">
        <v>108</v>
      </c>
      <c r="D38" s="42">
        <v>39</v>
      </c>
      <c r="E38" s="56">
        <v>7.9652777777777784E-4</v>
      </c>
      <c r="F38" s="14">
        <f t="shared" si="16"/>
        <v>30</v>
      </c>
      <c r="G38" s="14">
        <f>IF(F38="","",VLOOKUP(F38,'Concordance Classmt &amp; Points'!$A$2:$B$32,2,FALSE))</f>
        <v>2</v>
      </c>
      <c r="H38" s="16">
        <f t="shared" si="17"/>
        <v>2.44</v>
      </c>
      <c r="I38" s="56">
        <v>2.1009259259259258E-3</v>
      </c>
      <c r="J38" s="14">
        <f t="shared" si="18"/>
        <v>26</v>
      </c>
      <c r="K38" s="14">
        <f>IF(J38="","",VLOOKUP(J38,'Concordance Classmt &amp; Points'!$A$2:$B$32,2,FALSE))</f>
        <v>10</v>
      </c>
      <c r="L38" s="16">
        <f t="shared" si="19"/>
        <v>12.2</v>
      </c>
      <c r="M38" s="56">
        <v>2.1009259259259258E-3</v>
      </c>
      <c r="N38" s="14">
        <f t="shared" si="5"/>
        <v>25</v>
      </c>
      <c r="O38" s="14">
        <f>IF(N38="","",VLOOKUP(N38,'Concordance Classmt &amp; Points'!$A$2:$B$32,2,FALSE))</f>
        <v>12</v>
      </c>
      <c r="P38" s="16">
        <f t="shared" si="6"/>
        <v>14.64</v>
      </c>
      <c r="Q38" s="56"/>
      <c r="R38" s="14" t="str">
        <f t="shared" si="14"/>
        <v/>
      </c>
      <c r="S38" s="14" t="str">
        <f>IF(R38="","",VLOOKUP(R38,'Concordance Classmt &amp; Points'!$A$2:$B$32,2,FALSE))</f>
        <v/>
      </c>
      <c r="T38" s="16" t="str">
        <f t="shared" si="7"/>
        <v/>
      </c>
      <c r="U38" s="56"/>
      <c r="V38" s="14" t="str">
        <f t="shared" si="13"/>
        <v/>
      </c>
      <c r="W38" s="14" t="str">
        <f>IF(V38="","",VLOOKUP(V38,'Concordance Classmt &amp; Points'!$A$2:$B$32,2,FALSE))</f>
        <v/>
      </c>
      <c r="X38" s="16" t="str">
        <f t="shared" si="8"/>
        <v/>
      </c>
      <c r="Y38" s="17">
        <f>IF(COUNT(H38,L38),SUM(H38,L38),"-")</f>
        <v>14.639999999999999</v>
      </c>
      <c r="Z38" s="18">
        <f t="shared" si="20"/>
        <v>36</v>
      </c>
    </row>
    <row r="39" spans="1:26" x14ac:dyDescent="0.35">
      <c r="A39" s="4">
        <f t="shared" si="15"/>
        <v>38</v>
      </c>
      <c r="B39" s="41" t="s">
        <v>201</v>
      </c>
      <c r="C39" s="41" t="s">
        <v>202</v>
      </c>
      <c r="D39" s="42">
        <v>25</v>
      </c>
      <c r="E39" s="56"/>
      <c r="F39" s="14" t="str">
        <f t="shared" si="16"/>
        <v/>
      </c>
      <c r="G39" s="14" t="str">
        <f>IF(F39="","",VLOOKUP(F39,'Concordance Classmt &amp; Points'!$A$2:$B$32,2,FALSE))</f>
        <v/>
      </c>
      <c r="H39" s="16" t="str">
        <f t="shared" si="17"/>
        <v/>
      </c>
      <c r="I39" s="56">
        <v>2.047337962962963E-3</v>
      </c>
      <c r="J39" s="14">
        <f t="shared" si="18"/>
        <v>25</v>
      </c>
      <c r="K39" s="14">
        <f>IF(J39="","",VLOOKUP(J39,'Concordance Classmt &amp; Points'!$A$2:$B$32,2,FALSE))</f>
        <v>12</v>
      </c>
      <c r="L39" s="16">
        <f t="shared" si="19"/>
        <v>12</v>
      </c>
      <c r="M39" s="56">
        <v>2.047337962962963E-3</v>
      </c>
      <c r="N39" s="14">
        <f t="shared" si="5"/>
        <v>24</v>
      </c>
      <c r="O39" s="14">
        <f>IF(N39="","",VLOOKUP(N39,'Concordance Classmt &amp; Points'!$A$2:$B$32,2,FALSE))</f>
        <v>14</v>
      </c>
      <c r="P39" s="16">
        <f t="shared" si="6"/>
        <v>14</v>
      </c>
      <c r="Q39" s="56"/>
      <c r="R39" s="14" t="str">
        <f t="shared" si="14"/>
        <v/>
      </c>
      <c r="S39" s="14" t="str">
        <f>IF(R39="","",VLOOKUP(R39,'Concordance Classmt &amp; Points'!$A$2:$B$32,2,FALSE))</f>
        <v/>
      </c>
      <c r="T39" s="16" t="str">
        <f t="shared" si="7"/>
        <v/>
      </c>
      <c r="U39" s="56"/>
      <c r="V39" s="14" t="str">
        <f t="shared" si="13"/>
        <v/>
      </c>
      <c r="W39" s="14" t="str">
        <f>IF(V39="","",VLOOKUP(V39,'Concordance Classmt &amp; Points'!$A$2:$B$32,2,FALSE))</f>
        <v/>
      </c>
      <c r="X39" s="16" t="str">
        <f t="shared" si="8"/>
        <v/>
      </c>
      <c r="Y39" s="17">
        <f>IF(COUNT(H39,L39),SUM(H39,L39),"-")</f>
        <v>12</v>
      </c>
      <c r="Z39" s="18">
        <f t="shared" si="20"/>
        <v>38</v>
      </c>
    </row>
    <row r="40" spans="1:26" x14ac:dyDescent="0.35">
      <c r="A40" s="4">
        <f t="shared" si="15"/>
        <v>37</v>
      </c>
      <c r="B40" s="41" t="s">
        <v>177</v>
      </c>
      <c r="C40" s="41" t="s">
        <v>178</v>
      </c>
      <c r="D40" s="42">
        <v>26</v>
      </c>
      <c r="E40" s="56">
        <v>7.3229166666666668E-4</v>
      </c>
      <c r="F40" s="14">
        <f t="shared" si="16"/>
        <v>24</v>
      </c>
      <c r="G40" s="14">
        <f>IF(F40="","",VLOOKUP(F40,'Concordance Classmt &amp; Points'!$A$2:$B$32,2,FALSE))</f>
        <v>14</v>
      </c>
      <c r="H40" s="16">
        <f t="shared" si="17"/>
        <v>14</v>
      </c>
      <c r="I40" s="56"/>
      <c r="J40" s="14" t="str">
        <f t="shared" si="18"/>
        <v/>
      </c>
      <c r="K40" s="14" t="str">
        <f>IF(J40="","",VLOOKUP(J40,'Concordance Classmt &amp; Points'!$A$2:$B$32,2,FALSE))</f>
        <v/>
      </c>
      <c r="L40" s="16" t="str">
        <f t="shared" si="19"/>
        <v/>
      </c>
      <c r="M40" s="56"/>
      <c r="N40" s="14" t="str">
        <f t="shared" si="5"/>
        <v/>
      </c>
      <c r="O40" s="14" t="str">
        <f>IF(N40="","",VLOOKUP(N40,'Concordance Classmt &amp; Points'!$A$2:$B$32,2,FALSE))</f>
        <v/>
      </c>
      <c r="P40" s="16" t="str">
        <f t="shared" si="6"/>
        <v/>
      </c>
      <c r="Q40" s="56"/>
      <c r="R40" s="14" t="str">
        <f t="shared" si="14"/>
        <v/>
      </c>
      <c r="S40" s="14" t="str">
        <f>IF(R40="","",VLOOKUP(R40,'Concordance Classmt &amp; Points'!$A$2:$B$32,2,FALSE))</f>
        <v/>
      </c>
      <c r="T40" s="16" t="str">
        <f t="shared" si="7"/>
        <v/>
      </c>
      <c r="U40" s="56"/>
      <c r="V40" s="14" t="str">
        <f t="shared" si="13"/>
        <v/>
      </c>
      <c r="W40" s="14" t="str">
        <f>IF(V40="","",VLOOKUP(V40,'Concordance Classmt &amp; Points'!$A$2:$B$32,2,FALSE))</f>
        <v/>
      </c>
      <c r="X40" s="16" t="str">
        <f t="shared" si="8"/>
        <v/>
      </c>
      <c r="Y40" s="17">
        <f>IF(COUNT(H40,L40),SUM(H40,L40),"-")</f>
        <v>14</v>
      </c>
      <c r="Z40" s="18">
        <f t="shared" si="20"/>
        <v>37</v>
      </c>
    </row>
    <row r="41" spans="1:26" x14ac:dyDescent="0.35">
      <c r="A41" s="4">
        <f t="shared" si="15"/>
        <v>39</v>
      </c>
      <c r="B41" s="41" t="s">
        <v>140</v>
      </c>
      <c r="C41" s="41" t="s">
        <v>141</v>
      </c>
      <c r="D41" s="42">
        <v>20</v>
      </c>
      <c r="E41" s="56">
        <v>7.5011574074074076E-4</v>
      </c>
      <c r="F41" s="14">
        <f t="shared" si="16"/>
        <v>26</v>
      </c>
      <c r="G41" s="14">
        <f>IF(F41="","",VLOOKUP(F41,'Concordance Classmt &amp; Points'!$A$2:$B$32,2,FALSE))</f>
        <v>10</v>
      </c>
      <c r="H41" s="16">
        <f t="shared" si="17"/>
        <v>10</v>
      </c>
      <c r="I41" s="56"/>
      <c r="J41" s="14" t="str">
        <f t="shared" si="18"/>
        <v/>
      </c>
      <c r="K41" s="14" t="str">
        <f>IF(J41="","",VLOOKUP(J41,'Concordance Classmt &amp; Points'!$A$2:$B$32,2,FALSE))</f>
        <v/>
      </c>
      <c r="L41" s="16" t="str">
        <f t="shared" si="19"/>
        <v/>
      </c>
      <c r="M41" s="56"/>
      <c r="N41" s="14" t="str">
        <f t="shared" si="5"/>
        <v/>
      </c>
      <c r="O41" s="14" t="str">
        <f>IF(N41="","",VLOOKUP(N41,'Concordance Classmt &amp; Points'!$A$2:$B$32,2,FALSE))</f>
        <v/>
      </c>
      <c r="P41" s="16" t="str">
        <f t="shared" si="6"/>
        <v/>
      </c>
      <c r="Q41" s="56"/>
      <c r="R41" s="14" t="str">
        <f t="shared" si="14"/>
        <v/>
      </c>
      <c r="S41" s="14" t="str">
        <f>IF(R41="","",VLOOKUP(R41,'Concordance Classmt &amp; Points'!$A$2:$B$32,2,FALSE))</f>
        <v/>
      </c>
      <c r="T41" s="16" t="str">
        <f t="shared" si="7"/>
        <v/>
      </c>
      <c r="U41" s="56"/>
      <c r="V41" s="14" t="str">
        <f t="shared" si="13"/>
        <v/>
      </c>
      <c r="W41" s="14" t="str">
        <f>IF(V41="","",VLOOKUP(V41,'Concordance Classmt &amp; Points'!$A$2:$B$32,2,FALSE))</f>
        <v/>
      </c>
      <c r="X41" s="16" t="str">
        <f t="shared" si="8"/>
        <v/>
      </c>
      <c r="Y41" s="17">
        <f>IF(COUNT(H41,L41),SUM(H41,L41),"-")</f>
        <v>10</v>
      </c>
      <c r="Z41" s="18">
        <f t="shared" si="20"/>
        <v>39</v>
      </c>
    </row>
    <row r="42" spans="1:26" x14ac:dyDescent="0.35">
      <c r="A42" s="4">
        <f t="shared" si="15"/>
        <v>40</v>
      </c>
      <c r="B42" s="41" t="s">
        <v>67</v>
      </c>
      <c r="C42" s="41" t="s">
        <v>68</v>
      </c>
      <c r="D42" s="42">
        <v>63</v>
      </c>
      <c r="E42" s="56"/>
      <c r="F42" s="14" t="str">
        <f t="shared" si="16"/>
        <v/>
      </c>
      <c r="G42" s="14" t="str">
        <f>IF(F42="","",VLOOKUP(F42,'Concordance Classmt &amp; Points'!$A$2:$B$32,2,FALSE))</f>
        <v/>
      </c>
      <c r="H42" s="16" t="str">
        <f t="shared" si="17"/>
        <v/>
      </c>
      <c r="I42" s="56">
        <v>2.3153935185185183E-3</v>
      </c>
      <c r="J42" s="14">
        <f t="shared" si="18"/>
        <v>29</v>
      </c>
      <c r="K42" s="14">
        <f>IF(J42="","",VLOOKUP(J42,'Concordance Classmt &amp; Points'!$A$2:$B$32,2,FALSE))</f>
        <v>4</v>
      </c>
      <c r="L42" s="16">
        <f t="shared" si="19"/>
        <v>6.8</v>
      </c>
      <c r="M42" s="56">
        <v>2.3153935185185183E-3</v>
      </c>
      <c r="N42" s="14">
        <f t="shared" si="5"/>
        <v>29</v>
      </c>
      <c r="O42" s="14">
        <f>IF(N42="","",VLOOKUP(N42,'Concordance Classmt &amp; Points'!$A$2:$B$32,2,FALSE))</f>
        <v>4</v>
      </c>
      <c r="P42" s="16">
        <f t="shared" si="6"/>
        <v>6.8</v>
      </c>
      <c r="Q42" s="56"/>
      <c r="R42" s="14" t="str">
        <f t="shared" si="14"/>
        <v/>
      </c>
      <c r="S42" s="14" t="str">
        <f>IF(R42="","",VLOOKUP(R42,'Concordance Classmt &amp; Points'!$A$2:$B$32,2,FALSE))</f>
        <v/>
      </c>
      <c r="T42" s="16" t="str">
        <f t="shared" si="7"/>
        <v/>
      </c>
      <c r="U42" s="56"/>
      <c r="V42" s="14" t="str">
        <f t="shared" si="13"/>
        <v/>
      </c>
      <c r="W42" s="14" t="str">
        <f>IF(V42="","",VLOOKUP(V42,'Concordance Classmt &amp; Points'!$A$2:$B$32,2,FALSE))</f>
        <v/>
      </c>
      <c r="X42" s="16" t="str">
        <f t="shared" si="8"/>
        <v/>
      </c>
      <c r="Y42" s="17">
        <f>IF(COUNT(H42,L42),SUM(H42,L42),"-")</f>
        <v>6.8</v>
      </c>
      <c r="Z42" s="18">
        <f t="shared" si="20"/>
        <v>40</v>
      </c>
    </row>
    <row r="43" spans="1:26" x14ac:dyDescent="0.35">
      <c r="A43" s="4">
        <f t="shared" si="15"/>
        <v>41</v>
      </c>
      <c r="B43" s="41" t="s">
        <v>166</v>
      </c>
      <c r="C43" s="41" t="s">
        <v>230</v>
      </c>
      <c r="D43" s="42">
        <v>27</v>
      </c>
      <c r="E43" s="56"/>
      <c r="F43" s="14" t="str">
        <f t="shared" si="16"/>
        <v/>
      </c>
      <c r="G43" s="14" t="str">
        <f>IF(F43="","",VLOOKUP(F43,'Concordance Classmt &amp; Points'!$A$2:$B$32,2,FALSE))</f>
        <v/>
      </c>
      <c r="H43" s="16" t="str">
        <f t="shared" si="17"/>
        <v/>
      </c>
      <c r="I43" s="56">
        <v>2.267824074074074E-3</v>
      </c>
      <c r="J43" s="14">
        <f t="shared" si="18"/>
        <v>28</v>
      </c>
      <c r="K43" s="14">
        <f>IF(J43="","",VLOOKUP(J43,'Concordance Classmt &amp; Points'!$A$2:$B$32,2,FALSE))</f>
        <v>6</v>
      </c>
      <c r="L43" s="16">
        <f t="shared" si="19"/>
        <v>6</v>
      </c>
      <c r="M43" s="56">
        <v>2.267824074074074E-3</v>
      </c>
      <c r="N43" s="14">
        <f t="shared" si="5"/>
        <v>28</v>
      </c>
      <c r="O43" s="14">
        <f>IF(N43="","",VLOOKUP(N43,'Concordance Classmt &amp; Points'!$A$2:$B$32,2,FALSE))</f>
        <v>6</v>
      </c>
      <c r="P43" s="16">
        <f t="shared" si="6"/>
        <v>6</v>
      </c>
      <c r="Q43" s="56"/>
      <c r="R43" s="14" t="str">
        <f t="shared" si="14"/>
        <v/>
      </c>
      <c r="S43" s="14" t="str">
        <f>IF(R43="","",VLOOKUP(R43,'Concordance Classmt &amp; Points'!$A$2:$B$32,2,FALSE))</f>
        <v/>
      </c>
      <c r="T43" s="16" t="str">
        <f t="shared" si="7"/>
        <v/>
      </c>
      <c r="U43" s="56"/>
      <c r="V43" s="14" t="str">
        <f t="shared" si="13"/>
        <v/>
      </c>
      <c r="W43" s="14" t="str">
        <f>IF(V43="","",VLOOKUP(V43,'Concordance Classmt &amp; Points'!$A$2:$B$32,2,FALSE))</f>
        <v/>
      </c>
      <c r="X43" s="16" t="str">
        <f t="shared" si="8"/>
        <v/>
      </c>
      <c r="Y43" s="17">
        <f>IF(COUNT(H43,L43),SUM(H43,L43),"-")</f>
        <v>6</v>
      </c>
      <c r="Z43" s="18">
        <f t="shared" si="20"/>
        <v>41</v>
      </c>
    </row>
    <row r="44" spans="1:26" x14ac:dyDescent="0.35">
      <c r="A44" s="4">
        <f t="shared" si="15"/>
        <v>43</v>
      </c>
      <c r="B44" s="41" t="s">
        <v>217</v>
      </c>
      <c r="C44" s="41" t="s">
        <v>218</v>
      </c>
      <c r="D44" s="42">
        <v>47</v>
      </c>
      <c r="E44" s="56"/>
      <c r="F44" s="14" t="str">
        <f t="shared" si="16"/>
        <v/>
      </c>
      <c r="G44" s="14" t="str">
        <f>IF(F44="","",VLOOKUP(F44,'Concordance Classmt &amp; Points'!$A$2:$B$32,2,FALSE))</f>
        <v/>
      </c>
      <c r="H44" s="16" t="str">
        <f t="shared" si="17"/>
        <v/>
      </c>
      <c r="I44" s="56">
        <v>2.8618055555555562E-3</v>
      </c>
      <c r="J44" s="14">
        <f t="shared" si="18"/>
        <v>30</v>
      </c>
      <c r="K44" s="14">
        <f>IF(J44="","",VLOOKUP(J44,'Concordance Classmt &amp; Points'!$A$2:$B$32,2,FALSE))</f>
        <v>2</v>
      </c>
      <c r="L44" s="16">
        <f t="shared" si="19"/>
        <v>2.76</v>
      </c>
      <c r="M44" s="56">
        <v>2.8618055555555562E-3</v>
      </c>
      <c r="N44" s="14">
        <f t="shared" si="5"/>
        <v>30</v>
      </c>
      <c r="O44" s="14">
        <f>IF(N44="","",VLOOKUP(N44,'Concordance Classmt &amp; Points'!$A$2:$B$32,2,FALSE))</f>
        <v>2</v>
      </c>
      <c r="P44" s="16">
        <f t="shared" si="6"/>
        <v>2.76</v>
      </c>
      <c r="Q44" s="56"/>
      <c r="R44" s="14" t="str">
        <f t="shared" si="14"/>
        <v/>
      </c>
      <c r="S44" s="14" t="str">
        <f>IF(R44="","",VLOOKUP(R44,'Concordance Classmt &amp; Points'!$A$2:$B$32,2,FALSE))</f>
        <v/>
      </c>
      <c r="T44" s="16" t="str">
        <f t="shared" si="7"/>
        <v/>
      </c>
      <c r="U44" s="56"/>
      <c r="V44" s="14" t="str">
        <f t="shared" si="13"/>
        <v/>
      </c>
      <c r="W44" s="14" t="str">
        <f>IF(V44="","",VLOOKUP(V44,'Concordance Classmt &amp; Points'!$A$2:$B$32,2,FALSE))</f>
        <v/>
      </c>
      <c r="X44" s="16" t="str">
        <f t="shared" si="8"/>
        <v/>
      </c>
      <c r="Y44" s="17">
        <f>IF(COUNT(H44,L44),SUM(H44,L44),"-")</f>
        <v>2.76</v>
      </c>
      <c r="Z44" s="18">
        <f t="shared" si="20"/>
        <v>43</v>
      </c>
    </row>
    <row r="45" spans="1:26" x14ac:dyDescent="0.35">
      <c r="A45" s="4">
        <f t="shared" si="15"/>
        <v>42</v>
      </c>
      <c r="B45" s="41" t="s">
        <v>110</v>
      </c>
      <c r="C45" s="41" t="s">
        <v>111</v>
      </c>
      <c r="D45" s="42">
        <v>24</v>
      </c>
      <c r="E45" s="56">
        <v>7.8483796296296298E-4</v>
      </c>
      <c r="F45" s="14">
        <f t="shared" si="16"/>
        <v>29</v>
      </c>
      <c r="G45" s="14">
        <f>IF(F45="","",VLOOKUP(F45,'Concordance Classmt &amp; Points'!$A$2:$B$32,2,FALSE))</f>
        <v>4</v>
      </c>
      <c r="H45" s="16">
        <f t="shared" si="17"/>
        <v>4</v>
      </c>
      <c r="I45" s="56"/>
      <c r="J45" s="14" t="str">
        <f t="shared" si="18"/>
        <v/>
      </c>
      <c r="K45" s="14" t="str">
        <f>IF(J45="","",VLOOKUP(J45,'Concordance Classmt &amp; Points'!$A$2:$B$32,2,FALSE))</f>
        <v/>
      </c>
      <c r="L45" s="16" t="str">
        <f t="shared" si="19"/>
        <v/>
      </c>
      <c r="M45" s="56"/>
      <c r="N45" s="14" t="str">
        <f t="shared" si="5"/>
        <v/>
      </c>
      <c r="O45" s="14" t="str">
        <f>IF(N45="","",VLOOKUP(N45,'Concordance Classmt &amp; Points'!$A$2:$B$32,2,FALSE))</f>
        <v/>
      </c>
      <c r="P45" s="16" t="str">
        <f t="shared" si="6"/>
        <v/>
      </c>
      <c r="Q45" s="56"/>
      <c r="R45" s="14" t="str">
        <f t="shared" si="14"/>
        <v/>
      </c>
      <c r="S45" s="14" t="str">
        <f>IF(R45="","",VLOOKUP(R45,'Concordance Classmt &amp; Points'!$A$2:$B$32,2,FALSE))</f>
        <v/>
      </c>
      <c r="T45" s="16" t="str">
        <f t="shared" si="7"/>
        <v/>
      </c>
      <c r="U45" s="56"/>
      <c r="V45" s="14" t="str">
        <f t="shared" si="13"/>
        <v/>
      </c>
      <c r="W45" s="14" t="str">
        <f>IF(V45="","",VLOOKUP(V45,'Concordance Classmt &amp; Points'!$A$2:$B$32,2,FALSE))</f>
        <v/>
      </c>
      <c r="X45" s="16" t="str">
        <f t="shared" si="8"/>
        <v/>
      </c>
      <c r="Y45" s="17">
        <f>IF(COUNT(H45,L45),SUM(H45,L45),"-")</f>
        <v>4</v>
      </c>
      <c r="Z45" s="18">
        <f t="shared" si="20"/>
        <v>42</v>
      </c>
    </row>
    <row r="46" spans="1:26" x14ac:dyDescent="0.35">
      <c r="A46" s="4" t="str">
        <f t="shared" si="15"/>
        <v/>
      </c>
      <c r="B46" s="46" t="s">
        <v>31</v>
      </c>
      <c r="C46" s="41" t="s">
        <v>32</v>
      </c>
      <c r="D46" s="42">
        <v>43</v>
      </c>
      <c r="E46" s="56"/>
      <c r="F46" s="14" t="str">
        <f t="shared" si="16"/>
        <v/>
      </c>
      <c r="G46" s="14" t="str">
        <f>IF(F46="","",VLOOKUP(F46,'Concordance Classmt &amp; Points'!$A$2:$B$32,2,FALSE))</f>
        <v/>
      </c>
      <c r="H46" s="16" t="str">
        <f t="shared" si="17"/>
        <v/>
      </c>
      <c r="I46" s="56"/>
      <c r="J46" s="14" t="str">
        <f t="shared" si="18"/>
        <v/>
      </c>
      <c r="K46" s="14" t="str">
        <f>IF(J46="","",VLOOKUP(J46,'Concordance Classmt &amp; Points'!$A$2:$B$32,2,FALSE))</f>
        <v/>
      </c>
      <c r="L46" s="16" t="str">
        <f t="shared" si="19"/>
        <v/>
      </c>
      <c r="M46" s="56"/>
      <c r="N46" s="14" t="str">
        <f t="shared" si="5"/>
        <v/>
      </c>
      <c r="O46" s="14" t="str">
        <f>IF(N46="","",VLOOKUP(N46,'Concordance Classmt &amp; Points'!$A$2:$B$32,2,FALSE))</f>
        <v/>
      </c>
      <c r="P46" s="16" t="str">
        <f t="shared" si="6"/>
        <v/>
      </c>
      <c r="Q46" s="56"/>
      <c r="R46" s="14" t="str">
        <f t="shared" si="14"/>
        <v/>
      </c>
      <c r="S46" s="14" t="str">
        <f>IF(R46="","",VLOOKUP(R46,'Concordance Classmt &amp; Points'!$A$2:$B$32,2,FALSE))</f>
        <v/>
      </c>
      <c r="T46" s="16" t="str">
        <f t="shared" si="7"/>
        <v/>
      </c>
      <c r="U46" s="56"/>
      <c r="V46" s="14" t="str">
        <f t="shared" si="13"/>
        <v/>
      </c>
      <c r="W46" s="14" t="str">
        <f>IF(V46="","",VLOOKUP(V46,'Concordance Classmt &amp; Points'!$A$2:$B$32,2,FALSE))</f>
        <v/>
      </c>
      <c r="X46" s="16" t="str">
        <f t="shared" si="8"/>
        <v/>
      </c>
      <c r="Y46" s="17" t="str">
        <f>IF(COUNT(H46,L46),SUM(H46,L46),"-")</f>
        <v>-</v>
      </c>
      <c r="Z46" s="18" t="str">
        <f t="shared" si="20"/>
        <v/>
      </c>
    </row>
    <row r="47" spans="1:26" x14ac:dyDescent="0.35">
      <c r="A47" s="4" t="str">
        <f t="shared" si="15"/>
        <v/>
      </c>
      <c r="B47" s="41" t="s">
        <v>33</v>
      </c>
      <c r="C47" s="41" t="s">
        <v>34</v>
      </c>
      <c r="D47" s="42">
        <v>38</v>
      </c>
      <c r="E47" s="56"/>
      <c r="F47" s="14" t="str">
        <f t="shared" si="16"/>
        <v/>
      </c>
      <c r="G47" s="14" t="str">
        <f>IF(F47="","",VLOOKUP(F47,'Concordance Classmt &amp; Points'!$A$2:$B$32,2,FALSE))</f>
        <v/>
      </c>
      <c r="H47" s="16" t="str">
        <f t="shared" si="17"/>
        <v/>
      </c>
      <c r="I47" s="56"/>
      <c r="J47" s="14" t="str">
        <f t="shared" si="18"/>
        <v/>
      </c>
      <c r="K47" s="14" t="str">
        <f>IF(J47="","",VLOOKUP(J47,'Concordance Classmt &amp; Points'!$A$2:$B$32,2,FALSE))</f>
        <v/>
      </c>
      <c r="L47" s="16" t="str">
        <f t="shared" si="19"/>
        <v/>
      </c>
      <c r="M47" s="56"/>
      <c r="N47" s="14" t="str">
        <f t="shared" si="5"/>
        <v/>
      </c>
      <c r="O47" s="14" t="str">
        <f>IF(N47="","",VLOOKUP(N47,'Concordance Classmt &amp; Points'!$A$2:$B$32,2,FALSE))</f>
        <v/>
      </c>
      <c r="P47" s="16" t="str">
        <f t="shared" si="6"/>
        <v/>
      </c>
      <c r="Q47" s="56"/>
      <c r="R47" s="14" t="str">
        <f t="shared" si="14"/>
        <v/>
      </c>
      <c r="S47" s="14" t="str">
        <f>IF(R47="","",VLOOKUP(R47,'Concordance Classmt &amp; Points'!$A$2:$B$32,2,FALSE))</f>
        <v/>
      </c>
      <c r="T47" s="16" t="str">
        <f t="shared" si="7"/>
        <v/>
      </c>
      <c r="U47" s="56"/>
      <c r="V47" s="14" t="str">
        <f t="shared" si="13"/>
        <v/>
      </c>
      <c r="W47" s="14" t="str">
        <f>IF(V47="","",VLOOKUP(V47,'Concordance Classmt &amp; Points'!$A$2:$B$32,2,FALSE))</f>
        <v/>
      </c>
      <c r="X47" s="16" t="str">
        <f t="shared" si="8"/>
        <v/>
      </c>
      <c r="Y47" s="17" t="str">
        <f>IF(COUNT(H47,L47),SUM(H47,L47),"-")</f>
        <v>-</v>
      </c>
      <c r="Z47" s="18" t="str">
        <f t="shared" si="20"/>
        <v/>
      </c>
    </row>
    <row r="48" spans="1:26" x14ac:dyDescent="0.35">
      <c r="A48" s="4" t="str">
        <f t="shared" si="15"/>
        <v/>
      </c>
      <c r="B48" s="43" t="s">
        <v>37</v>
      </c>
      <c r="C48" s="43" t="s">
        <v>38</v>
      </c>
      <c r="D48" s="44">
        <v>28</v>
      </c>
      <c r="E48" s="56"/>
      <c r="F48" s="14" t="str">
        <f t="shared" si="16"/>
        <v/>
      </c>
      <c r="G48" s="14" t="str">
        <f>IF(F48="","",VLOOKUP(F48,'Concordance Classmt &amp; Points'!$A$2:$B$32,2,FALSE))</f>
        <v/>
      </c>
      <c r="H48" s="16" t="str">
        <f t="shared" si="17"/>
        <v/>
      </c>
      <c r="I48" s="56"/>
      <c r="J48" s="14" t="str">
        <f t="shared" si="18"/>
        <v/>
      </c>
      <c r="K48" s="14" t="str">
        <f>IF(J48="","",VLOOKUP(J48,'Concordance Classmt &amp; Points'!$A$2:$B$32,2,FALSE))</f>
        <v/>
      </c>
      <c r="L48" s="16" t="str">
        <f t="shared" si="19"/>
        <v/>
      </c>
      <c r="M48" s="56"/>
      <c r="N48" s="14" t="str">
        <f t="shared" si="5"/>
        <v/>
      </c>
      <c r="O48" s="14" t="str">
        <f>IF(N48="","",VLOOKUP(N48,'Concordance Classmt &amp; Points'!$A$2:$B$32,2,FALSE))</f>
        <v/>
      </c>
      <c r="P48" s="16" t="str">
        <f t="shared" si="6"/>
        <v/>
      </c>
      <c r="Q48" s="56"/>
      <c r="R48" s="14" t="str">
        <f t="shared" si="14"/>
        <v/>
      </c>
      <c r="S48" s="14" t="str">
        <f>IF(R48="","",VLOOKUP(R48,'Concordance Classmt &amp; Points'!$A$2:$B$32,2,FALSE))</f>
        <v/>
      </c>
      <c r="T48" s="16" t="str">
        <f t="shared" si="7"/>
        <v/>
      </c>
      <c r="U48" s="56"/>
      <c r="V48" s="14" t="str">
        <f t="shared" si="13"/>
        <v/>
      </c>
      <c r="W48" s="14" t="str">
        <f>IF(V48="","",VLOOKUP(V48,'Concordance Classmt &amp; Points'!$A$2:$B$32,2,FALSE))</f>
        <v/>
      </c>
      <c r="X48" s="16" t="str">
        <f t="shared" si="8"/>
        <v/>
      </c>
      <c r="Y48" s="17" t="str">
        <f>IF(COUNT(H48,L48),SUM(H48,L48),"-")</f>
        <v>-</v>
      </c>
      <c r="Z48" s="18" t="str">
        <f t="shared" si="20"/>
        <v/>
      </c>
    </row>
    <row r="49" spans="1:26" x14ac:dyDescent="0.35">
      <c r="A49" s="4" t="str">
        <f t="shared" si="15"/>
        <v/>
      </c>
      <c r="B49" s="41" t="s">
        <v>43</v>
      </c>
      <c r="C49" s="41" t="s">
        <v>44</v>
      </c>
      <c r="D49" s="42">
        <v>20</v>
      </c>
      <c r="E49" s="56"/>
      <c r="F49" s="14" t="str">
        <f t="shared" si="16"/>
        <v/>
      </c>
      <c r="G49" s="14" t="str">
        <f>IF(F49="","",VLOOKUP(F49,'Concordance Classmt &amp; Points'!$A$2:$B$32,2,FALSE))</f>
        <v/>
      </c>
      <c r="H49" s="16" t="str">
        <f t="shared" si="17"/>
        <v/>
      </c>
      <c r="I49" s="56"/>
      <c r="J49" s="14" t="str">
        <f t="shared" si="18"/>
        <v/>
      </c>
      <c r="K49" s="14" t="str">
        <f>IF(J49="","",VLOOKUP(J49,'Concordance Classmt &amp; Points'!$A$2:$B$32,2,FALSE))</f>
        <v/>
      </c>
      <c r="L49" s="16" t="str">
        <f t="shared" si="19"/>
        <v/>
      </c>
      <c r="M49" s="56"/>
      <c r="N49" s="14" t="str">
        <f t="shared" si="5"/>
        <v/>
      </c>
      <c r="O49" s="14" t="str">
        <f>IF(N49="","",VLOOKUP(N49,'Concordance Classmt &amp; Points'!$A$2:$B$32,2,FALSE))</f>
        <v/>
      </c>
      <c r="P49" s="16" t="str">
        <f t="shared" si="6"/>
        <v/>
      </c>
      <c r="Q49" s="56"/>
      <c r="R49" s="14" t="str">
        <f t="shared" si="14"/>
        <v/>
      </c>
      <c r="S49" s="14" t="str">
        <f>IF(R49="","",VLOOKUP(R49,'Concordance Classmt &amp; Points'!$A$2:$B$32,2,FALSE))</f>
        <v/>
      </c>
      <c r="T49" s="16" t="str">
        <f t="shared" si="7"/>
        <v/>
      </c>
      <c r="U49" s="56"/>
      <c r="V49" s="14" t="str">
        <f t="shared" si="13"/>
        <v/>
      </c>
      <c r="W49" s="14" t="str">
        <f>IF(V49="","",VLOOKUP(V49,'Concordance Classmt &amp; Points'!$A$2:$B$32,2,FALSE))</f>
        <v/>
      </c>
      <c r="X49" s="16" t="str">
        <f t="shared" si="8"/>
        <v/>
      </c>
      <c r="Y49" s="17" t="str">
        <f>IF(COUNT(H49,L49),SUM(H49,L49),"-")</f>
        <v>-</v>
      </c>
      <c r="Z49" s="18" t="str">
        <f t="shared" si="20"/>
        <v/>
      </c>
    </row>
    <row r="50" spans="1:26" x14ac:dyDescent="0.35">
      <c r="A50" s="4" t="str">
        <f t="shared" si="15"/>
        <v/>
      </c>
      <c r="B50" s="49" t="s">
        <v>148</v>
      </c>
      <c r="C50" s="50" t="s">
        <v>149</v>
      </c>
      <c r="D50" s="51">
        <v>26</v>
      </c>
      <c r="E50" s="56"/>
      <c r="F50" s="14" t="str">
        <f t="shared" si="16"/>
        <v/>
      </c>
      <c r="G50" s="14" t="str">
        <f>IF(F50="","",VLOOKUP(F50,'Concordance Classmt &amp; Points'!$A$2:$B$32,2,FALSE))</f>
        <v/>
      </c>
      <c r="H50" s="16" t="str">
        <f t="shared" si="17"/>
        <v/>
      </c>
      <c r="I50" s="56"/>
      <c r="J50" s="14" t="str">
        <f t="shared" si="18"/>
        <v/>
      </c>
      <c r="K50" s="14" t="str">
        <f>IF(J50="","",VLOOKUP(J50,'Concordance Classmt &amp; Points'!$A$2:$B$32,2,FALSE))</f>
        <v/>
      </c>
      <c r="L50" s="16" t="str">
        <f t="shared" si="19"/>
        <v/>
      </c>
      <c r="M50" s="56"/>
      <c r="N50" s="14" t="str">
        <f t="shared" si="5"/>
        <v/>
      </c>
      <c r="O50" s="14" t="str">
        <f>IF(N50="","",VLOOKUP(N50,'Concordance Classmt &amp; Points'!$A$2:$B$32,2,FALSE))</f>
        <v/>
      </c>
      <c r="P50" s="16" t="str">
        <f t="shared" si="6"/>
        <v/>
      </c>
      <c r="Q50" s="56"/>
      <c r="R50" s="14" t="str">
        <f t="shared" si="14"/>
        <v/>
      </c>
      <c r="S50" s="14" t="str">
        <f>IF(R50="","",VLOOKUP(R50,'Concordance Classmt &amp; Points'!$A$2:$B$32,2,FALSE))</f>
        <v/>
      </c>
      <c r="T50" s="16" t="str">
        <f t="shared" si="7"/>
        <v/>
      </c>
      <c r="U50" s="56"/>
      <c r="V50" s="14" t="str">
        <f t="shared" si="13"/>
        <v/>
      </c>
      <c r="W50" s="14" t="str">
        <f>IF(V50="","",VLOOKUP(V50,'Concordance Classmt &amp; Points'!$A$2:$B$32,2,FALSE))</f>
        <v/>
      </c>
      <c r="X50" s="16" t="str">
        <f t="shared" si="8"/>
        <v/>
      </c>
      <c r="Y50" s="17" t="str">
        <f>IF(COUNT(H50,L50),SUM(H50,L50),"-")</f>
        <v>-</v>
      </c>
      <c r="Z50" s="18" t="str">
        <f t="shared" si="20"/>
        <v/>
      </c>
    </row>
    <row r="51" spans="1:26" x14ac:dyDescent="0.35">
      <c r="A51" s="4" t="str">
        <f t="shared" si="15"/>
        <v/>
      </c>
      <c r="B51" s="41" t="s">
        <v>150</v>
      </c>
      <c r="C51" s="41" t="s">
        <v>151</v>
      </c>
      <c r="D51" s="42">
        <v>29</v>
      </c>
      <c r="E51" s="56"/>
      <c r="F51" s="14" t="str">
        <f t="shared" si="16"/>
        <v/>
      </c>
      <c r="G51" s="14" t="str">
        <f>IF(F51="","",VLOOKUP(F51,'Concordance Classmt &amp; Points'!$A$2:$B$32,2,FALSE))</f>
        <v/>
      </c>
      <c r="H51" s="16" t="str">
        <f t="shared" si="17"/>
        <v/>
      </c>
      <c r="I51" s="56"/>
      <c r="J51" s="14" t="str">
        <f t="shared" si="18"/>
        <v/>
      </c>
      <c r="K51" s="14" t="str">
        <f>IF(J51="","",VLOOKUP(J51,'Concordance Classmt &amp; Points'!$A$2:$B$32,2,FALSE))</f>
        <v/>
      </c>
      <c r="L51" s="16" t="str">
        <f t="shared" si="19"/>
        <v/>
      </c>
      <c r="M51" s="56"/>
      <c r="N51" s="14" t="str">
        <f t="shared" si="5"/>
        <v/>
      </c>
      <c r="O51" s="14" t="str">
        <f>IF(N51="","",VLOOKUP(N51,'Concordance Classmt &amp; Points'!$A$2:$B$32,2,FALSE))</f>
        <v/>
      </c>
      <c r="P51" s="16" t="str">
        <f t="shared" si="6"/>
        <v/>
      </c>
      <c r="Q51" s="56"/>
      <c r="R51" s="14" t="str">
        <f t="shared" si="14"/>
        <v/>
      </c>
      <c r="S51" s="14" t="str">
        <f>IF(R51="","",VLOOKUP(R51,'Concordance Classmt &amp; Points'!$A$2:$B$32,2,FALSE))</f>
        <v/>
      </c>
      <c r="T51" s="16" t="str">
        <f t="shared" si="7"/>
        <v/>
      </c>
      <c r="U51" s="56"/>
      <c r="V51" s="14" t="str">
        <f t="shared" si="13"/>
        <v/>
      </c>
      <c r="W51" s="14" t="str">
        <f>IF(V51="","",VLOOKUP(V51,'Concordance Classmt &amp; Points'!$A$2:$B$32,2,FALSE))</f>
        <v/>
      </c>
      <c r="X51" s="16" t="str">
        <f t="shared" si="8"/>
        <v/>
      </c>
      <c r="Y51" s="17" t="str">
        <f>IF(COUNT(H51,L51),SUM(H51,L51),"-")</f>
        <v>-</v>
      </c>
      <c r="Z51" s="18" t="str">
        <f t="shared" si="20"/>
        <v/>
      </c>
    </row>
    <row r="52" spans="1:26" x14ac:dyDescent="0.35">
      <c r="A52" s="4" t="str">
        <f t="shared" si="15"/>
        <v/>
      </c>
      <c r="B52" s="41" t="s">
        <v>49</v>
      </c>
      <c r="C52" s="41" t="s">
        <v>50</v>
      </c>
      <c r="D52" s="42">
        <v>22</v>
      </c>
      <c r="E52" s="56"/>
      <c r="F52" s="14" t="str">
        <f t="shared" si="16"/>
        <v/>
      </c>
      <c r="G52" s="14" t="str">
        <f>IF(F52="","",VLOOKUP(F52,'Concordance Classmt &amp; Points'!$A$2:$B$32,2,FALSE))</f>
        <v/>
      </c>
      <c r="H52" s="16" t="str">
        <f t="shared" si="17"/>
        <v/>
      </c>
      <c r="I52" s="56"/>
      <c r="J52" s="14" t="str">
        <f t="shared" si="18"/>
        <v/>
      </c>
      <c r="K52" s="14" t="str">
        <f>IF(J52="","",VLOOKUP(J52,'Concordance Classmt &amp; Points'!$A$2:$B$32,2,FALSE))</f>
        <v/>
      </c>
      <c r="L52" s="16" t="str">
        <f t="shared" si="19"/>
        <v/>
      </c>
      <c r="M52" s="56"/>
      <c r="N52" s="14" t="str">
        <f t="shared" si="5"/>
        <v/>
      </c>
      <c r="O52" s="14" t="str">
        <f>IF(N52="","",VLOOKUP(N52,'Concordance Classmt &amp; Points'!$A$2:$B$32,2,FALSE))</f>
        <v/>
      </c>
      <c r="P52" s="16" t="str">
        <f t="shared" si="6"/>
        <v/>
      </c>
      <c r="Q52" s="56"/>
      <c r="R52" s="14" t="str">
        <f t="shared" si="14"/>
        <v/>
      </c>
      <c r="S52" s="14" t="str">
        <f>IF(R52="","",VLOOKUP(R52,'Concordance Classmt &amp; Points'!$A$2:$B$32,2,FALSE))</f>
        <v/>
      </c>
      <c r="T52" s="16" t="str">
        <f t="shared" si="7"/>
        <v/>
      </c>
      <c r="U52" s="56"/>
      <c r="V52" s="14" t="str">
        <f t="shared" si="13"/>
        <v/>
      </c>
      <c r="W52" s="14" t="str">
        <f>IF(V52="","",VLOOKUP(V52,'Concordance Classmt &amp; Points'!$A$2:$B$32,2,FALSE))</f>
        <v/>
      </c>
      <c r="X52" s="16" t="str">
        <f t="shared" si="8"/>
        <v/>
      </c>
      <c r="Y52" s="17" t="str">
        <f>IF(COUNT(H52,L52),SUM(H52,L52),"-")</f>
        <v>-</v>
      </c>
      <c r="Z52" s="18" t="str">
        <f t="shared" si="20"/>
        <v/>
      </c>
    </row>
    <row r="53" spans="1:26" x14ac:dyDescent="0.35">
      <c r="A53" s="4" t="str">
        <f t="shared" si="15"/>
        <v/>
      </c>
      <c r="B53" s="41" t="s">
        <v>51</v>
      </c>
      <c r="C53" s="41" t="s">
        <v>52</v>
      </c>
      <c r="D53" s="42">
        <v>37</v>
      </c>
      <c r="E53" s="56"/>
      <c r="F53" s="14" t="str">
        <f t="shared" si="16"/>
        <v/>
      </c>
      <c r="G53" s="14" t="str">
        <f>IF(F53="","",VLOOKUP(F53,'Concordance Classmt &amp; Points'!$A$2:$B$32,2,FALSE))</f>
        <v/>
      </c>
      <c r="H53" s="16" t="str">
        <f t="shared" si="17"/>
        <v/>
      </c>
      <c r="I53" s="56"/>
      <c r="J53" s="14" t="str">
        <f t="shared" si="18"/>
        <v/>
      </c>
      <c r="K53" s="14" t="str">
        <f>IF(J53="","",VLOOKUP(J53,'Concordance Classmt &amp; Points'!$A$2:$B$32,2,FALSE))</f>
        <v/>
      </c>
      <c r="L53" s="16" t="str">
        <f t="shared" si="19"/>
        <v/>
      </c>
      <c r="M53" s="56"/>
      <c r="N53" s="14" t="str">
        <f t="shared" si="5"/>
        <v/>
      </c>
      <c r="O53" s="14" t="str">
        <f>IF(N53="","",VLOOKUP(N53,'Concordance Classmt &amp; Points'!$A$2:$B$32,2,FALSE))</f>
        <v/>
      </c>
      <c r="P53" s="16" t="str">
        <f t="shared" si="6"/>
        <v/>
      </c>
      <c r="Q53" s="56"/>
      <c r="R53" s="14" t="str">
        <f t="shared" si="14"/>
        <v/>
      </c>
      <c r="S53" s="14" t="str">
        <f>IF(R53="","",VLOOKUP(R53,'Concordance Classmt &amp; Points'!$A$2:$B$32,2,FALSE))</f>
        <v/>
      </c>
      <c r="T53" s="16" t="str">
        <f t="shared" si="7"/>
        <v/>
      </c>
      <c r="U53" s="56"/>
      <c r="V53" s="14" t="str">
        <f t="shared" si="13"/>
        <v/>
      </c>
      <c r="W53" s="14" t="str">
        <f>IF(V53="","",VLOOKUP(V53,'Concordance Classmt &amp; Points'!$A$2:$B$32,2,FALSE))</f>
        <v/>
      </c>
      <c r="X53" s="16" t="str">
        <f t="shared" si="8"/>
        <v/>
      </c>
      <c r="Y53" s="17" t="str">
        <f>IF(COUNT(H53,L53),SUM(H53,L53),"-")</f>
        <v>-</v>
      </c>
      <c r="Z53" s="18" t="str">
        <f t="shared" si="20"/>
        <v/>
      </c>
    </row>
    <row r="54" spans="1:26" x14ac:dyDescent="0.35">
      <c r="A54" s="4" t="str">
        <f t="shared" si="15"/>
        <v/>
      </c>
      <c r="B54" s="41" t="s">
        <v>53</v>
      </c>
      <c r="C54" s="41" t="s">
        <v>54</v>
      </c>
      <c r="D54" s="42">
        <v>26</v>
      </c>
      <c r="E54" s="56"/>
      <c r="F54" s="14" t="str">
        <f t="shared" si="16"/>
        <v/>
      </c>
      <c r="G54" s="14" t="str">
        <f>IF(F54="","",VLOOKUP(F54,'Concordance Classmt &amp; Points'!$A$2:$B$32,2,FALSE))</f>
        <v/>
      </c>
      <c r="H54" s="16" t="str">
        <f t="shared" si="17"/>
        <v/>
      </c>
      <c r="I54" s="56"/>
      <c r="J54" s="14" t="str">
        <f t="shared" si="18"/>
        <v/>
      </c>
      <c r="K54" s="14" t="str">
        <f>IF(J54="","",VLOOKUP(J54,'Concordance Classmt &amp; Points'!$A$2:$B$32,2,FALSE))</f>
        <v/>
      </c>
      <c r="L54" s="16" t="str">
        <f t="shared" si="19"/>
        <v/>
      </c>
      <c r="M54" s="56"/>
      <c r="N54" s="14" t="str">
        <f t="shared" si="5"/>
        <v/>
      </c>
      <c r="O54" s="14" t="str">
        <f>IF(N54="","",VLOOKUP(N54,'Concordance Classmt &amp; Points'!$A$2:$B$32,2,FALSE))</f>
        <v/>
      </c>
      <c r="P54" s="16" t="str">
        <f t="shared" si="6"/>
        <v/>
      </c>
      <c r="Q54" s="56"/>
      <c r="R54" s="14" t="str">
        <f t="shared" si="14"/>
        <v/>
      </c>
      <c r="S54" s="14" t="str">
        <f>IF(R54="","",VLOOKUP(R54,'Concordance Classmt &amp; Points'!$A$2:$B$32,2,FALSE))</f>
        <v/>
      </c>
      <c r="T54" s="16" t="str">
        <f t="shared" si="7"/>
        <v/>
      </c>
      <c r="U54" s="56"/>
      <c r="V54" s="14" t="str">
        <f t="shared" si="13"/>
        <v/>
      </c>
      <c r="W54" s="14" t="str">
        <f>IF(V54="","",VLOOKUP(V54,'Concordance Classmt &amp; Points'!$A$2:$B$32,2,FALSE))</f>
        <v/>
      </c>
      <c r="X54" s="16" t="str">
        <f t="shared" si="8"/>
        <v/>
      </c>
      <c r="Y54" s="17" t="str">
        <f>IF(COUNT(H54,L54),SUM(H54,L54),"-")</f>
        <v>-</v>
      </c>
      <c r="Z54" s="18" t="str">
        <f t="shared" si="20"/>
        <v/>
      </c>
    </row>
    <row r="55" spans="1:26" x14ac:dyDescent="0.35">
      <c r="A55" s="4" t="str">
        <f t="shared" si="15"/>
        <v/>
      </c>
      <c r="B55" s="49" t="s">
        <v>152</v>
      </c>
      <c r="C55" s="50" t="s">
        <v>153</v>
      </c>
      <c r="D55" s="51">
        <v>30</v>
      </c>
      <c r="E55" s="56"/>
      <c r="F55" s="14" t="str">
        <f t="shared" si="16"/>
        <v/>
      </c>
      <c r="G55" s="14" t="str">
        <f>IF(F55="","",VLOOKUP(F55,'Concordance Classmt &amp; Points'!$A$2:$B$32,2,FALSE))</f>
        <v/>
      </c>
      <c r="H55" s="16" t="str">
        <f t="shared" si="17"/>
        <v/>
      </c>
      <c r="I55" s="56"/>
      <c r="J55" s="14" t="str">
        <f t="shared" si="18"/>
        <v/>
      </c>
      <c r="K55" s="14" t="str">
        <f>IF(J55="","",VLOOKUP(J55,'Concordance Classmt &amp; Points'!$A$2:$B$32,2,FALSE))</f>
        <v/>
      </c>
      <c r="L55" s="16" t="str">
        <f t="shared" si="19"/>
        <v/>
      </c>
      <c r="M55" s="56"/>
      <c r="N55" s="14" t="str">
        <f t="shared" si="5"/>
        <v/>
      </c>
      <c r="O55" s="14" t="str">
        <f>IF(N55="","",VLOOKUP(N55,'Concordance Classmt &amp; Points'!$A$2:$B$32,2,FALSE))</f>
        <v/>
      </c>
      <c r="P55" s="16" t="str">
        <f t="shared" si="6"/>
        <v/>
      </c>
      <c r="Q55" s="56"/>
      <c r="R55" s="14" t="str">
        <f t="shared" si="14"/>
        <v/>
      </c>
      <c r="S55" s="14" t="str">
        <f>IF(R55="","",VLOOKUP(R55,'Concordance Classmt &amp; Points'!$A$2:$B$32,2,FALSE))</f>
        <v/>
      </c>
      <c r="T55" s="16" t="str">
        <f t="shared" si="7"/>
        <v/>
      </c>
      <c r="U55" s="56"/>
      <c r="V55" s="14" t="str">
        <f t="shared" si="13"/>
        <v/>
      </c>
      <c r="W55" s="14" t="str">
        <f>IF(V55="","",VLOOKUP(V55,'Concordance Classmt &amp; Points'!$A$2:$B$32,2,FALSE))</f>
        <v/>
      </c>
      <c r="X55" s="16" t="str">
        <f t="shared" si="8"/>
        <v/>
      </c>
      <c r="Y55" s="17" t="str">
        <f>IF(COUNT(H55,L55),SUM(H55,L55),"-")</f>
        <v>-</v>
      </c>
      <c r="Z55" s="18" t="str">
        <f t="shared" si="20"/>
        <v/>
      </c>
    </row>
    <row r="56" spans="1:26" x14ac:dyDescent="0.35">
      <c r="A56" s="4" t="str">
        <f t="shared" si="15"/>
        <v/>
      </c>
      <c r="B56" s="41" t="s">
        <v>55</v>
      </c>
      <c r="C56" s="41" t="s">
        <v>56</v>
      </c>
      <c r="D56" s="42">
        <v>69</v>
      </c>
      <c r="E56" s="56"/>
      <c r="F56" s="14" t="str">
        <f t="shared" si="16"/>
        <v/>
      </c>
      <c r="G56" s="14" t="str">
        <f>IF(F56="","",VLOOKUP(F56,'Concordance Classmt &amp; Points'!$A$2:$B$32,2,FALSE))</f>
        <v/>
      </c>
      <c r="H56" s="16" t="str">
        <f t="shared" si="17"/>
        <v/>
      </c>
      <c r="I56" s="56"/>
      <c r="J56" s="14" t="str">
        <f t="shared" si="18"/>
        <v/>
      </c>
      <c r="K56" s="14" t="str">
        <f>IF(J56="","",VLOOKUP(J56,'Concordance Classmt &amp; Points'!$A$2:$B$32,2,FALSE))</f>
        <v/>
      </c>
      <c r="L56" s="16" t="str">
        <f t="shared" si="19"/>
        <v/>
      </c>
      <c r="M56" s="56"/>
      <c r="N56" s="14" t="str">
        <f t="shared" si="5"/>
        <v/>
      </c>
      <c r="O56" s="14" t="str">
        <f>IF(N56="","",VLOOKUP(N56,'Concordance Classmt &amp; Points'!$A$2:$B$32,2,FALSE))</f>
        <v/>
      </c>
      <c r="P56" s="16" t="str">
        <f t="shared" si="6"/>
        <v/>
      </c>
      <c r="Q56" s="56"/>
      <c r="R56" s="14" t="str">
        <f t="shared" si="14"/>
        <v/>
      </c>
      <c r="S56" s="14" t="str">
        <f>IF(R56="","",VLOOKUP(R56,'Concordance Classmt &amp; Points'!$A$2:$B$32,2,FALSE))</f>
        <v/>
      </c>
      <c r="T56" s="16" t="str">
        <f t="shared" si="7"/>
        <v/>
      </c>
      <c r="U56" s="56"/>
      <c r="V56" s="14" t="str">
        <f t="shared" si="13"/>
        <v/>
      </c>
      <c r="W56" s="14" t="str">
        <f>IF(V56="","",VLOOKUP(V56,'Concordance Classmt &amp; Points'!$A$2:$B$32,2,FALSE))</f>
        <v/>
      </c>
      <c r="X56" s="16" t="str">
        <f t="shared" si="8"/>
        <v/>
      </c>
      <c r="Y56" s="17" t="str">
        <f>IF(COUNT(H56,L56),SUM(H56,L56),"-")</f>
        <v>-</v>
      </c>
      <c r="Z56" s="18" t="str">
        <f t="shared" si="20"/>
        <v/>
      </c>
    </row>
    <row r="57" spans="1:26" x14ac:dyDescent="0.35">
      <c r="A57" s="4" t="str">
        <f t="shared" si="15"/>
        <v/>
      </c>
      <c r="B57" s="41" t="s">
        <v>57</v>
      </c>
      <c r="C57" s="41" t="s">
        <v>58</v>
      </c>
      <c r="D57" s="42">
        <v>31</v>
      </c>
      <c r="E57" s="56"/>
      <c r="F57" s="14" t="str">
        <f t="shared" si="16"/>
        <v/>
      </c>
      <c r="G57" s="14" t="str">
        <f>IF(F57="","",VLOOKUP(F57,'Concordance Classmt &amp; Points'!$A$2:$B$32,2,FALSE))</f>
        <v/>
      </c>
      <c r="H57" s="16" t="str">
        <f t="shared" si="17"/>
        <v/>
      </c>
      <c r="I57" s="56"/>
      <c r="J57" s="14" t="str">
        <f t="shared" si="18"/>
        <v/>
      </c>
      <c r="K57" s="14" t="str">
        <f>IF(J57="","",VLOOKUP(J57,'Concordance Classmt &amp; Points'!$A$2:$B$32,2,FALSE))</f>
        <v/>
      </c>
      <c r="L57" s="16" t="str">
        <f t="shared" si="19"/>
        <v/>
      </c>
      <c r="M57" s="56"/>
      <c r="N57" s="14" t="str">
        <f t="shared" si="5"/>
        <v/>
      </c>
      <c r="O57" s="14" t="str">
        <f>IF(N57="","",VLOOKUP(N57,'Concordance Classmt &amp; Points'!$A$2:$B$32,2,FALSE))</f>
        <v/>
      </c>
      <c r="P57" s="16" t="str">
        <f t="shared" si="6"/>
        <v/>
      </c>
      <c r="Q57" s="56"/>
      <c r="R57" s="14" t="str">
        <f t="shared" si="14"/>
        <v/>
      </c>
      <c r="S57" s="14" t="str">
        <f>IF(R57="","",VLOOKUP(R57,'Concordance Classmt &amp; Points'!$A$2:$B$32,2,FALSE))</f>
        <v/>
      </c>
      <c r="T57" s="16" t="str">
        <f t="shared" si="7"/>
        <v/>
      </c>
      <c r="U57" s="56"/>
      <c r="V57" s="14" t="str">
        <f t="shared" si="13"/>
        <v/>
      </c>
      <c r="W57" s="14" t="str">
        <f>IF(V57="","",VLOOKUP(V57,'Concordance Classmt &amp; Points'!$A$2:$B$32,2,FALSE))</f>
        <v/>
      </c>
      <c r="X57" s="16" t="str">
        <f t="shared" si="8"/>
        <v/>
      </c>
      <c r="Y57" s="17" t="str">
        <f>IF(COUNT(H57,L57),SUM(H57,L57),"-")</f>
        <v>-</v>
      </c>
      <c r="Z57" s="18" t="str">
        <f t="shared" si="20"/>
        <v/>
      </c>
    </row>
    <row r="58" spans="1:26" x14ac:dyDescent="0.35">
      <c r="A58" s="4" t="str">
        <f t="shared" si="15"/>
        <v/>
      </c>
      <c r="B58" s="41" t="s">
        <v>59</v>
      </c>
      <c r="C58" s="41" t="s">
        <v>60</v>
      </c>
      <c r="D58" s="42">
        <v>21</v>
      </c>
      <c r="E58" s="56"/>
      <c r="F58" s="14" t="str">
        <f t="shared" si="16"/>
        <v/>
      </c>
      <c r="G58" s="14" t="str">
        <f>IF(F58="","",VLOOKUP(F58,'Concordance Classmt &amp; Points'!$A$2:$B$32,2,FALSE))</f>
        <v/>
      </c>
      <c r="H58" s="16" t="str">
        <f t="shared" si="17"/>
        <v/>
      </c>
      <c r="I58" s="56"/>
      <c r="J58" s="14" t="str">
        <f t="shared" si="18"/>
        <v/>
      </c>
      <c r="K58" s="14" t="str">
        <f>IF(J58="","",VLOOKUP(J58,'Concordance Classmt &amp; Points'!$A$2:$B$32,2,FALSE))</f>
        <v/>
      </c>
      <c r="L58" s="16" t="str">
        <f t="shared" si="19"/>
        <v/>
      </c>
      <c r="M58" s="56"/>
      <c r="N58" s="14" t="str">
        <f t="shared" si="5"/>
        <v/>
      </c>
      <c r="O58" s="14" t="str">
        <f>IF(N58="","",VLOOKUP(N58,'Concordance Classmt &amp; Points'!$A$2:$B$32,2,FALSE))</f>
        <v/>
      </c>
      <c r="P58" s="16" t="str">
        <f t="shared" si="6"/>
        <v/>
      </c>
      <c r="Q58" s="56"/>
      <c r="R58" s="14" t="str">
        <f t="shared" si="14"/>
        <v/>
      </c>
      <c r="S58" s="14" t="str">
        <f>IF(R58="","",VLOOKUP(R58,'Concordance Classmt &amp; Points'!$A$2:$B$32,2,FALSE))</f>
        <v/>
      </c>
      <c r="T58" s="16" t="str">
        <f t="shared" si="7"/>
        <v/>
      </c>
      <c r="U58" s="56"/>
      <c r="V58" s="14" t="str">
        <f t="shared" si="13"/>
        <v/>
      </c>
      <c r="W58" s="14" t="str">
        <f>IF(V58="","",VLOOKUP(V58,'Concordance Classmt &amp; Points'!$A$2:$B$32,2,FALSE))</f>
        <v/>
      </c>
      <c r="X58" s="16" t="str">
        <f t="shared" si="8"/>
        <v/>
      </c>
      <c r="Y58" s="17" t="str">
        <f>IF(COUNT(H58,L58),SUM(H58,L58),"-")</f>
        <v>-</v>
      </c>
      <c r="Z58" s="18" t="str">
        <f t="shared" si="20"/>
        <v/>
      </c>
    </row>
    <row r="59" spans="1:26" x14ac:dyDescent="0.35">
      <c r="A59" s="4" t="str">
        <f t="shared" si="15"/>
        <v/>
      </c>
      <c r="B59" s="41" t="s">
        <v>156</v>
      </c>
      <c r="C59" s="41" t="s">
        <v>157</v>
      </c>
      <c r="D59" s="42">
        <v>24</v>
      </c>
      <c r="E59" s="56"/>
      <c r="F59" s="14" t="str">
        <f t="shared" si="16"/>
        <v/>
      </c>
      <c r="G59" s="14" t="str">
        <f>IF(F59="","",VLOOKUP(F59,'Concordance Classmt &amp; Points'!$A$2:$B$32,2,FALSE))</f>
        <v/>
      </c>
      <c r="H59" s="16" t="str">
        <f t="shared" si="17"/>
        <v/>
      </c>
      <c r="I59" s="56"/>
      <c r="J59" s="14" t="str">
        <f t="shared" si="18"/>
        <v/>
      </c>
      <c r="K59" s="14" t="str">
        <f>IF(J59="","",VLOOKUP(J59,'Concordance Classmt &amp; Points'!$A$2:$B$32,2,FALSE))</f>
        <v/>
      </c>
      <c r="L59" s="16" t="str">
        <f t="shared" si="19"/>
        <v/>
      </c>
      <c r="M59" s="56"/>
      <c r="N59" s="14" t="str">
        <f t="shared" si="5"/>
        <v/>
      </c>
      <c r="O59" s="14" t="str">
        <f>IF(N59="","",VLOOKUP(N59,'Concordance Classmt &amp; Points'!$A$2:$B$32,2,FALSE))</f>
        <v/>
      </c>
      <c r="P59" s="16" t="str">
        <f t="shared" si="6"/>
        <v/>
      </c>
      <c r="Q59" s="56"/>
      <c r="R59" s="14" t="str">
        <f t="shared" si="14"/>
        <v/>
      </c>
      <c r="S59" s="14" t="str">
        <f>IF(R59="","",VLOOKUP(R59,'Concordance Classmt &amp; Points'!$A$2:$B$32,2,FALSE))</f>
        <v/>
      </c>
      <c r="T59" s="16" t="str">
        <f t="shared" si="7"/>
        <v/>
      </c>
      <c r="U59" s="56"/>
      <c r="V59" s="14" t="str">
        <f t="shared" si="13"/>
        <v/>
      </c>
      <c r="W59" s="14" t="str">
        <f>IF(V59="","",VLOOKUP(V59,'Concordance Classmt &amp; Points'!$A$2:$B$32,2,FALSE))</f>
        <v/>
      </c>
      <c r="X59" s="16" t="str">
        <f t="shared" si="8"/>
        <v/>
      </c>
      <c r="Y59" s="17" t="str">
        <f>IF(COUNT(H59,L59),SUM(H59,L59),"-")</f>
        <v>-</v>
      </c>
      <c r="Z59" s="18" t="str">
        <f t="shared" si="20"/>
        <v/>
      </c>
    </row>
    <row r="60" spans="1:26" x14ac:dyDescent="0.35">
      <c r="A60" s="4" t="str">
        <f t="shared" si="15"/>
        <v/>
      </c>
      <c r="B60" s="41" t="s">
        <v>63</v>
      </c>
      <c r="C60" s="41" t="s">
        <v>64</v>
      </c>
      <c r="D60" s="42">
        <v>45</v>
      </c>
      <c r="E60" s="56"/>
      <c r="F60" s="14" t="str">
        <f t="shared" si="16"/>
        <v/>
      </c>
      <c r="G60" s="14" t="str">
        <f>IF(F60="","",VLOOKUP(F60,'Concordance Classmt &amp; Points'!$A$2:$B$32,2,FALSE))</f>
        <v/>
      </c>
      <c r="H60" s="16" t="str">
        <f t="shared" si="17"/>
        <v/>
      </c>
      <c r="I60" s="56"/>
      <c r="J60" s="14" t="str">
        <f t="shared" si="18"/>
        <v/>
      </c>
      <c r="K60" s="14" t="str">
        <f>IF(J60="","",VLOOKUP(J60,'Concordance Classmt &amp; Points'!$A$2:$B$32,2,FALSE))</f>
        <v/>
      </c>
      <c r="L60" s="16" t="str">
        <f t="shared" si="19"/>
        <v/>
      </c>
      <c r="M60" s="56"/>
      <c r="N60" s="14" t="str">
        <f t="shared" si="5"/>
        <v/>
      </c>
      <c r="O60" s="14" t="str">
        <f>IF(N60="","",VLOOKUP(N60,'Concordance Classmt &amp; Points'!$A$2:$B$32,2,FALSE))</f>
        <v/>
      </c>
      <c r="P60" s="16" t="str">
        <f t="shared" si="6"/>
        <v/>
      </c>
      <c r="Q60" s="56"/>
      <c r="R60" s="14" t="str">
        <f t="shared" si="14"/>
        <v/>
      </c>
      <c r="S60" s="14" t="str">
        <f>IF(R60="","",VLOOKUP(R60,'Concordance Classmt &amp; Points'!$A$2:$B$32,2,FALSE))</f>
        <v/>
      </c>
      <c r="T60" s="16" t="str">
        <f t="shared" si="7"/>
        <v/>
      </c>
      <c r="U60" s="56"/>
      <c r="V60" s="14" t="str">
        <f t="shared" si="13"/>
        <v/>
      </c>
      <c r="W60" s="14" t="str">
        <f>IF(V60="","",VLOOKUP(V60,'Concordance Classmt &amp; Points'!$A$2:$B$32,2,FALSE))</f>
        <v/>
      </c>
      <c r="X60" s="16" t="str">
        <f t="shared" si="8"/>
        <v/>
      </c>
      <c r="Y60" s="17" t="str">
        <f>IF(COUNT(H60,L60),SUM(H60,L60),"-")</f>
        <v>-</v>
      </c>
      <c r="Z60" s="18" t="str">
        <f t="shared" si="20"/>
        <v/>
      </c>
    </row>
    <row r="61" spans="1:26" x14ac:dyDescent="0.35">
      <c r="A61" s="4" t="str">
        <f t="shared" si="15"/>
        <v/>
      </c>
      <c r="B61" s="46" t="s">
        <v>158</v>
      </c>
      <c r="C61" s="41" t="s">
        <v>159</v>
      </c>
      <c r="D61" s="42">
        <v>24</v>
      </c>
      <c r="E61" s="56"/>
      <c r="F61" s="14" t="str">
        <f t="shared" si="16"/>
        <v/>
      </c>
      <c r="G61" s="14" t="str">
        <f>IF(F61="","",VLOOKUP(F61,'Concordance Classmt &amp; Points'!$A$2:$B$32,2,FALSE))</f>
        <v/>
      </c>
      <c r="H61" s="16" t="str">
        <f t="shared" si="17"/>
        <v/>
      </c>
      <c r="I61" s="56"/>
      <c r="J61" s="14" t="str">
        <f t="shared" si="18"/>
        <v/>
      </c>
      <c r="K61" s="14" t="str">
        <f>IF(J61="","",VLOOKUP(J61,'Concordance Classmt &amp; Points'!$A$2:$B$32,2,FALSE))</f>
        <v/>
      </c>
      <c r="L61" s="16" t="str">
        <f t="shared" si="19"/>
        <v/>
      </c>
      <c r="M61" s="56"/>
      <c r="N61" s="14" t="str">
        <f t="shared" si="5"/>
        <v/>
      </c>
      <c r="O61" s="14" t="str">
        <f>IF(N61="","",VLOOKUP(N61,'Concordance Classmt &amp; Points'!$A$2:$B$32,2,FALSE))</f>
        <v/>
      </c>
      <c r="P61" s="16" t="str">
        <f t="shared" si="6"/>
        <v/>
      </c>
      <c r="Q61" s="56"/>
      <c r="R61" s="14" t="str">
        <f t="shared" si="14"/>
        <v/>
      </c>
      <c r="S61" s="14" t="str">
        <f>IF(R61="","",VLOOKUP(R61,'Concordance Classmt &amp; Points'!$A$2:$B$32,2,FALSE))</f>
        <v/>
      </c>
      <c r="T61" s="16" t="str">
        <f t="shared" si="7"/>
        <v/>
      </c>
      <c r="U61" s="56"/>
      <c r="V61" s="14" t="str">
        <f t="shared" si="13"/>
        <v/>
      </c>
      <c r="W61" s="14" t="str">
        <f>IF(V61="","",VLOOKUP(V61,'Concordance Classmt &amp; Points'!$A$2:$B$32,2,FALSE))</f>
        <v/>
      </c>
      <c r="X61" s="16" t="str">
        <f t="shared" si="8"/>
        <v/>
      </c>
      <c r="Y61" s="17" t="str">
        <f>IF(COUNT(H61,L61),SUM(H61,L61),"-")</f>
        <v>-</v>
      </c>
      <c r="Z61" s="18" t="str">
        <f t="shared" si="20"/>
        <v/>
      </c>
    </row>
    <row r="62" spans="1:26" x14ac:dyDescent="0.35">
      <c r="A62" s="4" t="str">
        <f t="shared" si="15"/>
        <v/>
      </c>
      <c r="B62" s="41" t="s">
        <v>65</v>
      </c>
      <c r="C62" s="41" t="s">
        <v>66</v>
      </c>
      <c r="D62" s="42">
        <v>29</v>
      </c>
      <c r="E62" s="56"/>
      <c r="F62" s="14" t="str">
        <f t="shared" si="16"/>
        <v/>
      </c>
      <c r="G62" s="14" t="str">
        <f>IF(F62="","",VLOOKUP(F62,'Concordance Classmt &amp; Points'!$A$2:$B$32,2,FALSE))</f>
        <v/>
      </c>
      <c r="H62" s="16" t="str">
        <f t="shared" si="17"/>
        <v/>
      </c>
      <c r="I62" s="56"/>
      <c r="J62" s="14" t="str">
        <f t="shared" si="18"/>
        <v/>
      </c>
      <c r="K62" s="14" t="str">
        <f>IF(J62="","",VLOOKUP(J62,'Concordance Classmt &amp; Points'!$A$2:$B$32,2,FALSE))</f>
        <v/>
      </c>
      <c r="L62" s="16" t="str">
        <f t="shared" si="19"/>
        <v/>
      </c>
      <c r="M62" s="56"/>
      <c r="N62" s="14" t="str">
        <f t="shared" si="5"/>
        <v/>
      </c>
      <c r="O62" s="14" t="str">
        <f>IF(N62="","",VLOOKUP(N62,'Concordance Classmt &amp; Points'!$A$2:$B$32,2,FALSE))</f>
        <v/>
      </c>
      <c r="P62" s="16" t="str">
        <f t="shared" si="6"/>
        <v/>
      </c>
      <c r="Q62" s="56"/>
      <c r="R62" s="14" t="str">
        <f t="shared" si="14"/>
        <v/>
      </c>
      <c r="S62" s="14" t="str">
        <f>IF(R62="","",VLOOKUP(R62,'Concordance Classmt &amp; Points'!$A$2:$B$32,2,FALSE))</f>
        <v/>
      </c>
      <c r="T62" s="16" t="str">
        <f t="shared" si="7"/>
        <v/>
      </c>
      <c r="U62" s="56"/>
      <c r="V62" s="14" t="str">
        <f t="shared" si="13"/>
        <v/>
      </c>
      <c r="W62" s="14" t="str">
        <f>IF(V62="","",VLOOKUP(V62,'Concordance Classmt &amp; Points'!$A$2:$B$32,2,FALSE))</f>
        <v/>
      </c>
      <c r="X62" s="16" t="str">
        <f t="shared" si="8"/>
        <v/>
      </c>
      <c r="Y62" s="17" t="str">
        <f>IF(COUNT(H62,L62),SUM(H62,L62),"-")</f>
        <v>-</v>
      </c>
      <c r="Z62" s="18" t="str">
        <f t="shared" si="20"/>
        <v/>
      </c>
    </row>
    <row r="63" spans="1:26" x14ac:dyDescent="0.35">
      <c r="A63" s="4" t="str">
        <f t="shared" si="15"/>
        <v/>
      </c>
      <c r="B63" s="41" t="s">
        <v>69</v>
      </c>
      <c r="C63" s="41" t="s">
        <v>71</v>
      </c>
      <c r="D63" s="42">
        <v>32</v>
      </c>
      <c r="E63" s="56"/>
      <c r="F63" s="14" t="str">
        <f t="shared" si="16"/>
        <v/>
      </c>
      <c r="G63" s="14" t="str">
        <f>IF(F63="","",VLOOKUP(F63,'Concordance Classmt &amp; Points'!$A$2:$B$32,2,FALSE))</f>
        <v/>
      </c>
      <c r="H63" s="16" t="str">
        <f t="shared" si="17"/>
        <v/>
      </c>
      <c r="I63" s="56"/>
      <c r="J63" s="14" t="str">
        <f t="shared" si="18"/>
        <v/>
      </c>
      <c r="K63" s="14" t="str">
        <f>IF(J63="","",VLOOKUP(J63,'Concordance Classmt &amp; Points'!$A$2:$B$32,2,FALSE))</f>
        <v/>
      </c>
      <c r="L63" s="16" t="str">
        <f t="shared" si="19"/>
        <v/>
      </c>
      <c r="M63" s="56"/>
      <c r="N63" s="14" t="str">
        <f t="shared" si="5"/>
        <v/>
      </c>
      <c r="O63" s="14" t="str">
        <f>IF(N63="","",VLOOKUP(N63,'Concordance Classmt &amp; Points'!$A$2:$B$32,2,FALSE))</f>
        <v/>
      </c>
      <c r="P63" s="16" t="str">
        <f t="shared" si="6"/>
        <v/>
      </c>
      <c r="Q63" s="56"/>
      <c r="R63" s="14" t="str">
        <f t="shared" si="14"/>
        <v/>
      </c>
      <c r="S63" s="14" t="str">
        <f>IF(R63="","",VLOOKUP(R63,'Concordance Classmt &amp; Points'!$A$2:$B$32,2,FALSE))</f>
        <v/>
      </c>
      <c r="T63" s="16" t="str">
        <f t="shared" si="7"/>
        <v/>
      </c>
      <c r="U63" s="56"/>
      <c r="V63" s="14" t="str">
        <f t="shared" si="13"/>
        <v/>
      </c>
      <c r="W63" s="14" t="str">
        <f>IF(V63="","",VLOOKUP(V63,'Concordance Classmt &amp; Points'!$A$2:$B$32,2,FALSE))</f>
        <v/>
      </c>
      <c r="X63" s="16" t="str">
        <f t="shared" si="8"/>
        <v/>
      </c>
      <c r="Y63" s="17" t="str">
        <f>IF(COUNT(H63,L63),SUM(H63,L63),"-")</f>
        <v>-</v>
      </c>
      <c r="Z63" s="18" t="str">
        <f t="shared" si="20"/>
        <v/>
      </c>
    </row>
    <row r="64" spans="1:26" x14ac:dyDescent="0.35">
      <c r="A64" s="4" t="str">
        <f t="shared" si="15"/>
        <v/>
      </c>
      <c r="B64" s="41" t="s">
        <v>72</v>
      </c>
      <c r="C64" s="41" t="s">
        <v>73</v>
      </c>
      <c r="D64" s="45">
        <v>43</v>
      </c>
      <c r="E64" s="56"/>
      <c r="F64" s="14" t="str">
        <f t="shared" si="16"/>
        <v/>
      </c>
      <c r="G64" s="14" t="str">
        <f>IF(F64="","",VLOOKUP(F64,'Concordance Classmt &amp; Points'!$A$2:$B$32,2,FALSE))</f>
        <v/>
      </c>
      <c r="H64" s="16" t="str">
        <f t="shared" si="17"/>
        <v/>
      </c>
      <c r="I64" s="56"/>
      <c r="J64" s="14" t="str">
        <f t="shared" si="18"/>
        <v/>
      </c>
      <c r="K64" s="14" t="str">
        <f>IF(J64="","",VLOOKUP(J64,'Concordance Classmt &amp; Points'!$A$2:$B$32,2,FALSE))</f>
        <v/>
      </c>
      <c r="L64" s="16" t="str">
        <f t="shared" si="19"/>
        <v/>
      </c>
      <c r="M64" s="56"/>
      <c r="N64" s="14" t="str">
        <f t="shared" si="5"/>
        <v/>
      </c>
      <c r="O64" s="14" t="str">
        <f>IF(N64="","",VLOOKUP(N64,'Concordance Classmt &amp; Points'!$A$2:$B$32,2,FALSE))</f>
        <v/>
      </c>
      <c r="P64" s="16" t="str">
        <f t="shared" si="6"/>
        <v/>
      </c>
      <c r="Q64" s="56"/>
      <c r="R64" s="14" t="str">
        <f t="shared" si="14"/>
        <v/>
      </c>
      <c r="S64" s="14" t="str">
        <f>IF(R64="","",VLOOKUP(R64,'Concordance Classmt &amp; Points'!$A$2:$B$32,2,FALSE))</f>
        <v/>
      </c>
      <c r="T64" s="16" t="str">
        <f t="shared" si="7"/>
        <v/>
      </c>
      <c r="U64" s="56"/>
      <c r="V64" s="14" t="str">
        <f t="shared" si="13"/>
        <v/>
      </c>
      <c r="W64" s="14" t="str">
        <f>IF(V64="","",VLOOKUP(V64,'Concordance Classmt &amp; Points'!$A$2:$B$32,2,FALSE))</f>
        <v/>
      </c>
      <c r="X64" s="16" t="str">
        <f t="shared" si="8"/>
        <v/>
      </c>
      <c r="Y64" s="17" t="str">
        <f>IF(COUNT(H64,L64),SUM(H64,L64),"-")</f>
        <v>-</v>
      </c>
      <c r="Z64" s="18" t="str">
        <f t="shared" si="20"/>
        <v/>
      </c>
    </row>
    <row r="65" spans="1:26" x14ac:dyDescent="0.35">
      <c r="A65" s="4" t="str">
        <f t="shared" si="15"/>
        <v/>
      </c>
      <c r="B65" s="46" t="s">
        <v>160</v>
      </c>
      <c r="C65" s="41" t="s">
        <v>161</v>
      </c>
      <c r="D65" s="42">
        <v>24</v>
      </c>
      <c r="E65" s="56"/>
      <c r="F65" s="14" t="str">
        <f t="shared" si="16"/>
        <v/>
      </c>
      <c r="G65" s="14" t="str">
        <f>IF(F65="","",VLOOKUP(F65,'Concordance Classmt &amp; Points'!$A$2:$B$32,2,FALSE))</f>
        <v/>
      </c>
      <c r="H65" s="16" t="str">
        <f t="shared" si="17"/>
        <v/>
      </c>
      <c r="I65" s="56"/>
      <c r="J65" s="14" t="str">
        <f t="shared" si="18"/>
        <v/>
      </c>
      <c r="K65" s="14" t="str">
        <f>IF(J65="","",VLOOKUP(J65,'Concordance Classmt &amp; Points'!$A$2:$B$32,2,FALSE))</f>
        <v/>
      </c>
      <c r="L65" s="16" t="str">
        <f t="shared" si="19"/>
        <v/>
      </c>
      <c r="M65" s="56"/>
      <c r="N65" s="14" t="str">
        <f t="shared" si="5"/>
        <v/>
      </c>
      <c r="O65" s="14" t="str">
        <f>IF(N65="","",VLOOKUP(N65,'Concordance Classmt &amp; Points'!$A$2:$B$32,2,FALSE))</f>
        <v/>
      </c>
      <c r="P65" s="16" t="str">
        <f t="shared" si="6"/>
        <v/>
      </c>
      <c r="Q65" s="56"/>
      <c r="R65" s="14" t="str">
        <f t="shared" si="14"/>
        <v/>
      </c>
      <c r="S65" s="14" t="str">
        <f>IF(R65="","",VLOOKUP(R65,'Concordance Classmt &amp; Points'!$A$2:$B$32,2,FALSE))</f>
        <v/>
      </c>
      <c r="T65" s="16" t="str">
        <f t="shared" si="7"/>
        <v/>
      </c>
      <c r="U65" s="56"/>
      <c r="V65" s="14" t="str">
        <f t="shared" si="13"/>
        <v/>
      </c>
      <c r="W65" s="14" t="str">
        <f>IF(V65="","",VLOOKUP(V65,'Concordance Classmt &amp; Points'!$A$2:$B$32,2,FALSE))</f>
        <v/>
      </c>
      <c r="X65" s="16" t="str">
        <f t="shared" si="8"/>
        <v/>
      </c>
      <c r="Y65" s="17" t="str">
        <f>IF(COUNT(H65,L65),SUM(H65,L65),"-")</f>
        <v>-</v>
      </c>
      <c r="Z65" s="18" t="str">
        <f t="shared" si="20"/>
        <v/>
      </c>
    </row>
    <row r="66" spans="1:26" x14ac:dyDescent="0.35">
      <c r="A66" s="4" t="str">
        <f t="shared" si="15"/>
        <v/>
      </c>
      <c r="B66" s="41" t="s">
        <v>78</v>
      </c>
      <c r="C66" s="41" t="s">
        <v>79</v>
      </c>
      <c r="D66" s="42">
        <v>23</v>
      </c>
      <c r="E66" s="56"/>
      <c r="F66" s="14" t="str">
        <f t="shared" si="16"/>
        <v/>
      </c>
      <c r="G66" s="14" t="str">
        <f>IF(F66="","",VLOOKUP(F66,'Concordance Classmt &amp; Points'!$A$2:$B$32,2,FALSE))</f>
        <v/>
      </c>
      <c r="H66" s="16" t="str">
        <f t="shared" si="17"/>
        <v/>
      </c>
      <c r="I66" s="56"/>
      <c r="J66" s="14" t="str">
        <f t="shared" si="18"/>
        <v/>
      </c>
      <c r="K66" s="14" t="str">
        <f>IF(J66="","",VLOOKUP(J66,'Concordance Classmt &amp; Points'!$A$2:$B$32,2,FALSE))</f>
        <v/>
      </c>
      <c r="L66" s="16" t="str">
        <f t="shared" si="19"/>
        <v/>
      </c>
      <c r="M66" s="56"/>
      <c r="N66" s="14" t="str">
        <f t="shared" si="5"/>
        <v/>
      </c>
      <c r="O66" s="14" t="str">
        <f>IF(N66="","",VLOOKUP(N66,'Concordance Classmt &amp; Points'!$A$2:$B$32,2,FALSE))</f>
        <v/>
      </c>
      <c r="P66" s="16" t="str">
        <f t="shared" si="6"/>
        <v/>
      </c>
      <c r="Q66" s="56"/>
      <c r="R66" s="14" t="str">
        <f t="shared" si="14"/>
        <v/>
      </c>
      <c r="S66" s="14" t="str">
        <f>IF(R66="","",VLOOKUP(R66,'Concordance Classmt &amp; Points'!$A$2:$B$32,2,FALSE))</f>
        <v/>
      </c>
      <c r="T66" s="16" t="str">
        <f t="shared" si="7"/>
        <v/>
      </c>
      <c r="U66" s="56"/>
      <c r="V66" s="14" t="str">
        <f t="shared" si="13"/>
        <v/>
      </c>
      <c r="W66" s="14" t="str">
        <f>IF(V66="","",VLOOKUP(V66,'Concordance Classmt &amp; Points'!$A$2:$B$32,2,FALSE))</f>
        <v/>
      </c>
      <c r="X66" s="16" t="str">
        <f t="shared" si="8"/>
        <v/>
      </c>
      <c r="Y66" s="17" t="str">
        <f>IF(COUNT(H66,L66),SUM(H66,L66),"-")</f>
        <v>-</v>
      </c>
      <c r="Z66" s="18" t="str">
        <f t="shared" si="20"/>
        <v/>
      </c>
    </row>
    <row r="67" spans="1:26" x14ac:dyDescent="0.35">
      <c r="A67" s="4" t="str">
        <f t="shared" ref="A67:A98" si="21">IF(Y67="-","",RANK(Y67,Y$3:Y$108))</f>
        <v/>
      </c>
      <c r="B67" s="41" t="s">
        <v>80</v>
      </c>
      <c r="C67" s="41" t="s">
        <v>81</v>
      </c>
      <c r="D67" s="42">
        <v>33</v>
      </c>
      <c r="E67" s="56"/>
      <c r="F67" s="14" t="str">
        <f t="shared" ref="F67:F98" si="22">IF(E67="","",RANK(E67,E$3:E$108,1))</f>
        <v/>
      </c>
      <c r="G67" s="14" t="str">
        <f>IF(F67="","",VLOOKUP(F67,'Concordance Classmt &amp; Points'!$A$2:$B$32,2,FALSE))</f>
        <v/>
      </c>
      <c r="H67" s="16" t="str">
        <f t="shared" ref="H67:H98" si="23">IF(ISNUMBER(G67),G67+G67*(MAX(0,$D67-28))*2/100,"")</f>
        <v/>
      </c>
      <c r="I67" s="56"/>
      <c r="J67" s="14" t="str">
        <f t="shared" ref="J67:J98" si="24">IF(I67="","",RANK(I67,I$3:I$108,1))</f>
        <v/>
      </c>
      <c r="K67" s="14" t="str">
        <f>IF(J67="","",VLOOKUP(J67,'Concordance Classmt &amp; Points'!$A$2:$B$32,2,FALSE))</f>
        <v/>
      </c>
      <c r="L67" s="16" t="str">
        <f t="shared" ref="L67:L98" si="25">IF(ISNUMBER(K67),K67+K67*(MAX(0,$D67-28))*2/100,"")</f>
        <v/>
      </c>
      <c r="M67" s="56"/>
      <c r="N67" s="14" t="str">
        <f t="shared" ref="N67:N109" si="26">IF(M67="","",RANK(M67,M$3:M$108,1))</f>
        <v/>
      </c>
      <c r="O67" s="14" t="str">
        <f>IF(N67="","",VLOOKUP(N67,'Concordance Classmt &amp; Points'!$A$2:$B$32,2,FALSE))</f>
        <v/>
      </c>
      <c r="P67" s="16" t="str">
        <f t="shared" ref="P67:P109" si="27">IF(ISNUMBER(O67),O67+O67*(MAX(0,$D67-28))*2/100,"")</f>
        <v/>
      </c>
      <c r="Q67" s="56"/>
      <c r="R67" s="14" t="str">
        <f t="shared" ref="R67:R109" si="28">IF(Q67="","",RANK(Q67,Q$3:Q$108,1))</f>
        <v/>
      </c>
      <c r="S67" s="14" t="str">
        <f>IF(R67="","",VLOOKUP(R67,'Concordance Classmt &amp; Points'!$A$2:$B$32,2,FALSE))</f>
        <v/>
      </c>
      <c r="T67" s="16" t="str">
        <f t="shared" ref="T67:T109" si="29">IF(ISNUMBER(S67),S67+S67*(MAX(0,$D67-28))*2/100,"")</f>
        <v/>
      </c>
      <c r="U67" s="56"/>
      <c r="V67" s="14" t="str">
        <f t="shared" ref="V67:V109" si="30">IF(U67="","",RANK(U67,U$3:U$108,1))</f>
        <v/>
      </c>
      <c r="W67" s="14" t="str">
        <f>IF(V67="","",VLOOKUP(V67,'Concordance Classmt &amp; Points'!$A$2:$B$32,2,FALSE))</f>
        <v/>
      </c>
      <c r="X67" s="16" t="str">
        <f t="shared" ref="X67:X109" si="31">IF(ISNUMBER(W67),W67+W67*(MAX(0,$D67-28))*2/100,"")</f>
        <v/>
      </c>
      <c r="Y67" s="17" t="str">
        <f>IF(COUNT(H67,L67),SUM(H67,L67),"-")</f>
        <v>-</v>
      </c>
      <c r="Z67" s="18" t="str">
        <f t="shared" ref="Z67:Z98" si="32">IF(Y67="-","",RANK(Y67,Y$3:Y$109))</f>
        <v/>
      </c>
    </row>
    <row r="68" spans="1:26" x14ac:dyDescent="0.35">
      <c r="A68" s="4" t="str">
        <f t="shared" si="21"/>
        <v/>
      </c>
      <c r="B68" s="41" t="s">
        <v>82</v>
      </c>
      <c r="C68" s="41" t="s">
        <v>83</v>
      </c>
      <c r="D68" s="42">
        <v>46</v>
      </c>
      <c r="E68" s="56"/>
      <c r="F68" s="14" t="str">
        <f t="shared" si="22"/>
        <v/>
      </c>
      <c r="G68" s="14" t="str">
        <f>IF(F68="","",VLOOKUP(F68,'Concordance Classmt &amp; Points'!$A$2:$B$32,2,FALSE))</f>
        <v/>
      </c>
      <c r="H68" s="16" t="str">
        <f t="shared" si="23"/>
        <v/>
      </c>
      <c r="I68" s="56"/>
      <c r="J68" s="14" t="str">
        <f t="shared" si="24"/>
        <v/>
      </c>
      <c r="K68" s="14" t="str">
        <f>IF(J68="","",VLOOKUP(J68,'Concordance Classmt &amp; Points'!$A$2:$B$32,2,FALSE))</f>
        <v/>
      </c>
      <c r="L68" s="16" t="str">
        <f t="shared" si="25"/>
        <v/>
      </c>
      <c r="M68" s="56"/>
      <c r="N68" s="14" t="str">
        <f t="shared" si="26"/>
        <v/>
      </c>
      <c r="O68" s="14" t="str">
        <f>IF(N68="","",VLOOKUP(N68,'Concordance Classmt &amp; Points'!$A$2:$B$32,2,FALSE))</f>
        <v/>
      </c>
      <c r="P68" s="16" t="str">
        <f t="shared" si="27"/>
        <v/>
      </c>
      <c r="Q68" s="56"/>
      <c r="R68" s="14" t="str">
        <f t="shared" si="28"/>
        <v/>
      </c>
      <c r="S68" s="14" t="str">
        <f>IF(R68="","",VLOOKUP(R68,'Concordance Classmt &amp; Points'!$A$2:$B$32,2,FALSE))</f>
        <v/>
      </c>
      <c r="T68" s="16" t="str">
        <f t="shared" si="29"/>
        <v/>
      </c>
      <c r="U68" s="56"/>
      <c r="V68" s="14" t="str">
        <f t="shared" si="30"/>
        <v/>
      </c>
      <c r="W68" s="14" t="str">
        <f>IF(V68="","",VLOOKUP(V68,'Concordance Classmt &amp; Points'!$A$2:$B$32,2,FALSE))</f>
        <v/>
      </c>
      <c r="X68" s="16" t="str">
        <f t="shared" si="31"/>
        <v/>
      </c>
      <c r="Y68" s="17" t="str">
        <f>IF(COUNT(H68,L68),SUM(H68,L68),"-")</f>
        <v>-</v>
      </c>
      <c r="Z68" s="18" t="str">
        <f t="shared" si="32"/>
        <v/>
      </c>
    </row>
    <row r="69" spans="1:26" x14ac:dyDescent="0.35">
      <c r="A69" s="4" t="str">
        <f t="shared" si="21"/>
        <v/>
      </c>
      <c r="B69" s="41" t="s">
        <v>164</v>
      </c>
      <c r="C69" s="41" t="s">
        <v>229</v>
      </c>
      <c r="D69" s="42">
        <v>40</v>
      </c>
      <c r="E69" s="56"/>
      <c r="F69" s="14" t="str">
        <f t="shared" si="22"/>
        <v/>
      </c>
      <c r="G69" s="14" t="str">
        <f>IF(F69="","",VLOOKUP(F69,'Concordance Classmt &amp; Points'!$A$2:$B$32,2,FALSE))</f>
        <v/>
      </c>
      <c r="H69" s="16" t="str">
        <f t="shared" si="23"/>
        <v/>
      </c>
      <c r="I69" s="56"/>
      <c r="J69" s="14" t="str">
        <f t="shared" si="24"/>
        <v/>
      </c>
      <c r="K69" s="14" t="str">
        <f>IF(J69="","",VLOOKUP(J69,'Concordance Classmt &amp; Points'!$A$2:$B$32,2,FALSE))</f>
        <v/>
      </c>
      <c r="L69" s="16" t="str">
        <f t="shared" si="25"/>
        <v/>
      </c>
      <c r="M69" s="56"/>
      <c r="N69" s="14" t="str">
        <f t="shared" si="26"/>
        <v/>
      </c>
      <c r="O69" s="14" t="str">
        <f>IF(N69="","",VLOOKUP(N69,'Concordance Classmt &amp; Points'!$A$2:$B$32,2,FALSE))</f>
        <v/>
      </c>
      <c r="P69" s="16" t="str">
        <f t="shared" si="27"/>
        <v/>
      </c>
      <c r="Q69" s="56"/>
      <c r="R69" s="14" t="str">
        <f t="shared" si="28"/>
        <v/>
      </c>
      <c r="S69" s="14" t="str">
        <f>IF(R69="","",VLOOKUP(R69,'Concordance Classmt &amp; Points'!$A$2:$B$32,2,FALSE))</f>
        <v/>
      </c>
      <c r="T69" s="16" t="str">
        <f t="shared" si="29"/>
        <v/>
      </c>
      <c r="U69" s="56"/>
      <c r="V69" s="14" t="str">
        <f t="shared" si="30"/>
        <v/>
      </c>
      <c r="W69" s="14" t="str">
        <f>IF(V69="","",VLOOKUP(V69,'Concordance Classmt &amp; Points'!$A$2:$B$32,2,FALSE))</f>
        <v/>
      </c>
      <c r="X69" s="16" t="str">
        <f t="shared" si="31"/>
        <v/>
      </c>
      <c r="Y69" s="17" t="str">
        <f>IF(COUNT(H69,L69),SUM(H69,L69),"-")</f>
        <v>-</v>
      </c>
      <c r="Z69" s="18" t="str">
        <f t="shared" si="32"/>
        <v/>
      </c>
    </row>
    <row r="70" spans="1:26" x14ac:dyDescent="0.35">
      <c r="A70" s="4" t="str">
        <f t="shared" si="21"/>
        <v/>
      </c>
      <c r="B70" s="41" t="s">
        <v>165</v>
      </c>
      <c r="C70" s="41" t="s">
        <v>81</v>
      </c>
      <c r="D70" s="42">
        <v>30</v>
      </c>
      <c r="E70" s="56"/>
      <c r="F70" s="14" t="str">
        <f t="shared" si="22"/>
        <v/>
      </c>
      <c r="G70" s="14" t="str">
        <f>IF(F70="","",VLOOKUP(F70,'Concordance Classmt &amp; Points'!$A$2:$B$32,2,FALSE))</f>
        <v/>
      </c>
      <c r="H70" s="16" t="str">
        <f t="shared" si="23"/>
        <v/>
      </c>
      <c r="I70" s="56"/>
      <c r="J70" s="14" t="str">
        <f t="shared" si="24"/>
        <v/>
      </c>
      <c r="K70" s="14" t="str">
        <f>IF(J70="","",VLOOKUP(J70,'Concordance Classmt &amp; Points'!$A$2:$B$32,2,FALSE))</f>
        <v/>
      </c>
      <c r="L70" s="16" t="str">
        <f t="shared" si="25"/>
        <v/>
      </c>
      <c r="M70" s="56"/>
      <c r="N70" s="14" t="str">
        <f t="shared" si="26"/>
        <v/>
      </c>
      <c r="O70" s="14" t="str">
        <f>IF(N70="","",VLOOKUP(N70,'Concordance Classmt &amp; Points'!$A$2:$B$32,2,FALSE))</f>
        <v/>
      </c>
      <c r="P70" s="16" t="str">
        <f t="shared" si="27"/>
        <v/>
      </c>
      <c r="Q70" s="56"/>
      <c r="R70" s="14" t="str">
        <f t="shared" si="28"/>
        <v/>
      </c>
      <c r="S70" s="14" t="str">
        <f>IF(R70="","",VLOOKUP(R70,'Concordance Classmt &amp; Points'!$A$2:$B$32,2,FALSE))</f>
        <v/>
      </c>
      <c r="T70" s="16" t="str">
        <f t="shared" si="29"/>
        <v/>
      </c>
      <c r="U70" s="56"/>
      <c r="V70" s="14" t="str">
        <f t="shared" si="30"/>
        <v/>
      </c>
      <c r="W70" s="14" t="str">
        <f>IF(V70="","",VLOOKUP(V70,'Concordance Classmt &amp; Points'!$A$2:$B$32,2,FALSE))</f>
        <v/>
      </c>
      <c r="X70" s="16" t="str">
        <f t="shared" si="31"/>
        <v/>
      </c>
      <c r="Y70" s="17" t="str">
        <f>IF(COUNT(H70,L70),SUM(H70,L70),"-")</f>
        <v>-</v>
      </c>
      <c r="Z70" s="18" t="str">
        <f t="shared" si="32"/>
        <v/>
      </c>
    </row>
    <row r="71" spans="1:26" x14ac:dyDescent="0.35">
      <c r="A71" s="4" t="str">
        <f t="shared" si="21"/>
        <v/>
      </c>
      <c r="B71" s="41" t="s">
        <v>86</v>
      </c>
      <c r="C71" s="41" t="s">
        <v>87</v>
      </c>
      <c r="D71" s="42">
        <v>32</v>
      </c>
      <c r="E71" s="56"/>
      <c r="F71" s="14" t="str">
        <f t="shared" si="22"/>
        <v/>
      </c>
      <c r="G71" s="14" t="str">
        <f>IF(F71="","",VLOOKUP(F71,'Concordance Classmt &amp; Points'!$A$2:$B$32,2,FALSE))</f>
        <v/>
      </c>
      <c r="H71" s="16" t="str">
        <f t="shared" si="23"/>
        <v/>
      </c>
      <c r="I71" s="56"/>
      <c r="J71" s="14" t="str">
        <f t="shared" si="24"/>
        <v/>
      </c>
      <c r="K71" s="14" t="str">
        <f>IF(J71="","",VLOOKUP(J71,'Concordance Classmt &amp; Points'!$A$2:$B$32,2,FALSE))</f>
        <v/>
      </c>
      <c r="L71" s="16" t="str">
        <f t="shared" si="25"/>
        <v/>
      </c>
      <c r="M71" s="56"/>
      <c r="N71" s="14" t="str">
        <f t="shared" si="26"/>
        <v/>
      </c>
      <c r="O71" s="14" t="str">
        <f>IF(N71="","",VLOOKUP(N71,'Concordance Classmt &amp; Points'!$A$2:$B$32,2,FALSE))</f>
        <v/>
      </c>
      <c r="P71" s="16" t="str">
        <f t="shared" si="27"/>
        <v/>
      </c>
      <c r="Q71" s="56"/>
      <c r="R71" s="14" t="str">
        <f t="shared" si="28"/>
        <v/>
      </c>
      <c r="S71" s="14" t="str">
        <f>IF(R71="","",VLOOKUP(R71,'Concordance Classmt &amp; Points'!$A$2:$B$32,2,FALSE))</f>
        <v/>
      </c>
      <c r="T71" s="16" t="str">
        <f t="shared" si="29"/>
        <v/>
      </c>
      <c r="U71" s="56"/>
      <c r="V71" s="14" t="str">
        <f t="shared" si="30"/>
        <v/>
      </c>
      <c r="W71" s="14" t="str">
        <f>IF(V71="","",VLOOKUP(V71,'Concordance Classmt &amp; Points'!$A$2:$B$32,2,FALSE))</f>
        <v/>
      </c>
      <c r="X71" s="16" t="str">
        <f t="shared" si="31"/>
        <v/>
      </c>
      <c r="Y71" s="17" t="str">
        <f>IF(COUNT(H71,L71),SUM(H71,L71),"-")</f>
        <v>-</v>
      </c>
      <c r="Z71" s="18" t="str">
        <f t="shared" si="32"/>
        <v/>
      </c>
    </row>
    <row r="72" spans="1:26" x14ac:dyDescent="0.35">
      <c r="A72" s="4" t="str">
        <f t="shared" si="21"/>
        <v/>
      </c>
      <c r="B72" s="41" t="s">
        <v>169</v>
      </c>
      <c r="C72" s="41" t="s">
        <v>170</v>
      </c>
      <c r="D72" s="42">
        <v>30</v>
      </c>
      <c r="E72" s="56"/>
      <c r="F72" s="14" t="str">
        <f t="shared" si="22"/>
        <v/>
      </c>
      <c r="G72" s="14" t="str">
        <f>IF(F72="","",VLOOKUP(F72,'Concordance Classmt &amp; Points'!$A$2:$B$32,2,FALSE))</f>
        <v/>
      </c>
      <c r="H72" s="16" t="str">
        <f t="shared" si="23"/>
        <v/>
      </c>
      <c r="I72" s="56"/>
      <c r="J72" s="14" t="str">
        <f t="shared" si="24"/>
        <v/>
      </c>
      <c r="K72" s="14" t="str">
        <f>IF(J72="","",VLOOKUP(J72,'Concordance Classmt &amp; Points'!$A$2:$B$32,2,FALSE))</f>
        <v/>
      </c>
      <c r="L72" s="16" t="str">
        <f t="shared" si="25"/>
        <v/>
      </c>
      <c r="M72" s="56"/>
      <c r="N72" s="14" t="str">
        <f t="shared" si="26"/>
        <v/>
      </c>
      <c r="O72" s="14" t="str">
        <f>IF(N72="","",VLOOKUP(N72,'Concordance Classmt &amp; Points'!$A$2:$B$32,2,FALSE))</f>
        <v/>
      </c>
      <c r="P72" s="16" t="str">
        <f t="shared" si="27"/>
        <v/>
      </c>
      <c r="Q72" s="56"/>
      <c r="R72" s="14" t="str">
        <f t="shared" si="28"/>
        <v/>
      </c>
      <c r="S72" s="14" t="str">
        <f>IF(R72="","",VLOOKUP(R72,'Concordance Classmt &amp; Points'!$A$2:$B$32,2,FALSE))</f>
        <v/>
      </c>
      <c r="T72" s="16" t="str">
        <f t="shared" si="29"/>
        <v/>
      </c>
      <c r="U72" s="56"/>
      <c r="V72" s="14" t="str">
        <f t="shared" si="30"/>
        <v/>
      </c>
      <c r="W72" s="14" t="str">
        <f>IF(V72="","",VLOOKUP(V72,'Concordance Classmt &amp; Points'!$A$2:$B$32,2,FALSE))</f>
        <v/>
      </c>
      <c r="X72" s="16" t="str">
        <f t="shared" si="31"/>
        <v/>
      </c>
      <c r="Y72" s="17" t="str">
        <f>IF(COUNT(H72,L72),SUM(H72,L72),"-")</f>
        <v>-</v>
      </c>
      <c r="Z72" s="18" t="str">
        <f t="shared" si="32"/>
        <v/>
      </c>
    </row>
    <row r="73" spans="1:26" x14ac:dyDescent="0.35">
      <c r="A73" s="4" t="str">
        <f t="shared" si="21"/>
        <v/>
      </c>
      <c r="B73" s="41" t="s">
        <v>171</v>
      </c>
      <c r="C73" s="41" t="s">
        <v>172</v>
      </c>
      <c r="D73" s="42">
        <v>20</v>
      </c>
      <c r="E73" s="56"/>
      <c r="F73" s="14" t="str">
        <f t="shared" si="22"/>
        <v/>
      </c>
      <c r="G73" s="14" t="str">
        <f>IF(F73="","",VLOOKUP(F73,'Concordance Classmt &amp; Points'!$A$2:$B$32,2,FALSE))</f>
        <v/>
      </c>
      <c r="H73" s="16" t="str">
        <f t="shared" si="23"/>
        <v/>
      </c>
      <c r="I73" s="56"/>
      <c r="J73" s="14" t="str">
        <f t="shared" si="24"/>
        <v/>
      </c>
      <c r="K73" s="14" t="str">
        <f>IF(J73="","",VLOOKUP(J73,'Concordance Classmt &amp; Points'!$A$2:$B$32,2,FALSE))</f>
        <v/>
      </c>
      <c r="L73" s="16" t="str">
        <f t="shared" si="25"/>
        <v/>
      </c>
      <c r="M73" s="56"/>
      <c r="N73" s="14" t="str">
        <f t="shared" si="26"/>
        <v/>
      </c>
      <c r="O73" s="14" t="str">
        <f>IF(N73="","",VLOOKUP(N73,'Concordance Classmt &amp; Points'!$A$2:$B$32,2,FALSE))</f>
        <v/>
      </c>
      <c r="P73" s="16" t="str">
        <f t="shared" si="27"/>
        <v/>
      </c>
      <c r="Q73" s="56"/>
      <c r="R73" s="14" t="str">
        <f t="shared" si="28"/>
        <v/>
      </c>
      <c r="S73" s="14" t="str">
        <f>IF(R73="","",VLOOKUP(R73,'Concordance Classmt &amp; Points'!$A$2:$B$32,2,FALSE))</f>
        <v/>
      </c>
      <c r="T73" s="16" t="str">
        <f t="shared" si="29"/>
        <v/>
      </c>
      <c r="U73" s="56"/>
      <c r="V73" s="14" t="str">
        <f t="shared" si="30"/>
        <v/>
      </c>
      <c r="W73" s="14" t="str">
        <f>IF(V73="","",VLOOKUP(V73,'Concordance Classmt &amp; Points'!$A$2:$B$32,2,FALSE))</f>
        <v/>
      </c>
      <c r="X73" s="16" t="str">
        <f t="shared" si="31"/>
        <v/>
      </c>
      <c r="Y73" s="17" t="str">
        <f>IF(COUNT(H73,L73),SUM(H73,L73),"-")</f>
        <v>-</v>
      </c>
      <c r="Z73" s="18" t="str">
        <f t="shared" si="32"/>
        <v/>
      </c>
    </row>
    <row r="74" spans="1:26" x14ac:dyDescent="0.35">
      <c r="A74" s="4" t="str">
        <f t="shared" si="21"/>
        <v/>
      </c>
      <c r="B74" s="41" t="s">
        <v>97</v>
      </c>
      <c r="C74" s="41" t="s">
        <v>98</v>
      </c>
      <c r="D74" s="45">
        <v>39</v>
      </c>
      <c r="E74" s="56"/>
      <c r="F74" s="14" t="str">
        <f t="shared" si="22"/>
        <v/>
      </c>
      <c r="G74" s="14" t="str">
        <f>IF(F74="","",VLOOKUP(F74,'Concordance Classmt &amp; Points'!$A$2:$B$32,2,FALSE))</f>
        <v/>
      </c>
      <c r="H74" s="16" t="str">
        <f t="shared" si="23"/>
        <v/>
      </c>
      <c r="I74" s="56"/>
      <c r="J74" s="14" t="str">
        <f t="shared" si="24"/>
        <v/>
      </c>
      <c r="K74" s="14" t="str">
        <f>IF(J74="","",VLOOKUP(J74,'Concordance Classmt &amp; Points'!$A$2:$B$32,2,FALSE))</f>
        <v/>
      </c>
      <c r="L74" s="16" t="str">
        <f t="shared" si="25"/>
        <v/>
      </c>
      <c r="M74" s="56"/>
      <c r="N74" s="14" t="str">
        <f t="shared" si="26"/>
        <v/>
      </c>
      <c r="O74" s="14" t="str">
        <f>IF(N74="","",VLOOKUP(N74,'Concordance Classmt &amp; Points'!$A$2:$B$32,2,FALSE))</f>
        <v/>
      </c>
      <c r="P74" s="16" t="str">
        <f t="shared" si="27"/>
        <v/>
      </c>
      <c r="Q74" s="56"/>
      <c r="R74" s="14" t="str">
        <f t="shared" si="28"/>
        <v/>
      </c>
      <c r="S74" s="14" t="str">
        <f>IF(R74="","",VLOOKUP(R74,'Concordance Classmt &amp; Points'!$A$2:$B$32,2,FALSE))</f>
        <v/>
      </c>
      <c r="T74" s="16" t="str">
        <f t="shared" si="29"/>
        <v/>
      </c>
      <c r="U74" s="56"/>
      <c r="V74" s="14" t="str">
        <f t="shared" si="30"/>
        <v/>
      </c>
      <c r="W74" s="14" t="str">
        <f>IF(V74="","",VLOOKUP(V74,'Concordance Classmt &amp; Points'!$A$2:$B$32,2,FALSE))</f>
        <v/>
      </c>
      <c r="X74" s="16" t="str">
        <f t="shared" si="31"/>
        <v/>
      </c>
      <c r="Y74" s="17" t="str">
        <f>IF(COUNT(H74,L74),SUM(H74,L74),"-")</f>
        <v>-</v>
      </c>
      <c r="Z74" s="18" t="str">
        <f t="shared" si="32"/>
        <v/>
      </c>
    </row>
    <row r="75" spans="1:26" x14ac:dyDescent="0.35">
      <c r="A75" s="4" t="str">
        <f t="shared" si="21"/>
        <v/>
      </c>
      <c r="B75" s="41" t="s">
        <v>173</v>
      </c>
      <c r="C75" s="41" t="s">
        <v>174</v>
      </c>
      <c r="D75" s="42">
        <v>23</v>
      </c>
      <c r="E75" s="56"/>
      <c r="F75" s="14" t="str">
        <f t="shared" si="22"/>
        <v/>
      </c>
      <c r="G75" s="14" t="str">
        <f>IF(F75="","",VLOOKUP(F75,'Concordance Classmt &amp; Points'!$A$2:$B$32,2,FALSE))</f>
        <v/>
      </c>
      <c r="H75" s="16" t="str">
        <f t="shared" si="23"/>
        <v/>
      </c>
      <c r="I75" s="56"/>
      <c r="J75" s="14" t="str">
        <f t="shared" si="24"/>
        <v/>
      </c>
      <c r="K75" s="14" t="str">
        <f>IF(J75="","",VLOOKUP(J75,'Concordance Classmt &amp; Points'!$A$2:$B$32,2,FALSE))</f>
        <v/>
      </c>
      <c r="L75" s="16" t="str">
        <f t="shared" si="25"/>
        <v/>
      </c>
      <c r="M75" s="56"/>
      <c r="N75" s="14" t="str">
        <f t="shared" si="26"/>
        <v/>
      </c>
      <c r="O75" s="14" t="str">
        <f>IF(N75="","",VLOOKUP(N75,'Concordance Classmt &amp; Points'!$A$2:$B$32,2,FALSE))</f>
        <v/>
      </c>
      <c r="P75" s="16" t="str">
        <f t="shared" si="27"/>
        <v/>
      </c>
      <c r="Q75" s="56"/>
      <c r="R75" s="14" t="str">
        <f t="shared" si="28"/>
        <v/>
      </c>
      <c r="S75" s="14" t="str">
        <f>IF(R75="","",VLOOKUP(R75,'Concordance Classmt &amp; Points'!$A$2:$B$32,2,FALSE))</f>
        <v/>
      </c>
      <c r="T75" s="16" t="str">
        <f t="shared" si="29"/>
        <v/>
      </c>
      <c r="U75" s="56"/>
      <c r="V75" s="14" t="str">
        <f t="shared" si="30"/>
        <v/>
      </c>
      <c r="W75" s="14" t="str">
        <f>IF(V75="","",VLOOKUP(V75,'Concordance Classmt &amp; Points'!$A$2:$B$32,2,FALSE))</f>
        <v/>
      </c>
      <c r="X75" s="16" t="str">
        <f t="shared" si="31"/>
        <v/>
      </c>
      <c r="Y75" s="17" t="str">
        <f>IF(COUNT(H75,L75),SUM(H75,L75),"-")</f>
        <v>-</v>
      </c>
      <c r="Z75" s="18" t="str">
        <f t="shared" si="32"/>
        <v/>
      </c>
    </row>
    <row r="76" spans="1:26" x14ac:dyDescent="0.35">
      <c r="A76" s="4" t="str">
        <f t="shared" si="21"/>
        <v/>
      </c>
      <c r="B76" s="41" t="s">
        <v>99</v>
      </c>
      <c r="C76" s="41" t="s">
        <v>100</v>
      </c>
      <c r="D76" s="42">
        <v>50</v>
      </c>
      <c r="E76" s="56"/>
      <c r="F76" s="14" t="str">
        <f t="shared" si="22"/>
        <v/>
      </c>
      <c r="G76" s="14" t="str">
        <f>IF(F76="","",VLOOKUP(F76,'Concordance Classmt &amp; Points'!$A$2:$B$32,2,FALSE))</f>
        <v/>
      </c>
      <c r="H76" s="16" t="str">
        <f t="shared" si="23"/>
        <v/>
      </c>
      <c r="I76" s="56"/>
      <c r="J76" s="14" t="str">
        <f t="shared" si="24"/>
        <v/>
      </c>
      <c r="K76" s="14" t="str">
        <f>IF(J76="","",VLOOKUP(J76,'Concordance Classmt &amp; Points'!$A$2:$B$32,2,FALSE))</f>
        <v/>
      </c>
      <c r="L76" s="16" t="str">
        <f t="shared" si="25"/>
        <v/>
      </c>
      <c r="M76" s="56"/>
      <c r="N76" s="14" t="str">
        <f t="shared" si="26"/>
        <v/>
      </c>
      <c r="O76" s="14" t="str">
        <f>IF(N76="","",VLOOKUP(N76,'Concordance Classmt &amp; Points'!$A$2:$B$32,2,FALSE))</f>
        <v/>
      </c>
      <c r="P76" s="16" t="str">
        <f t="shared" si="27"/>
        <v/>
      </c>
      <c r="Q76" s="56"/>
      <c r="R76" s="14" t="str">
        <f t="shared" si="28"/>
        <v/>
      </c>
      <c r="S76" s="14" t="str">
        <f>IF(R76="","",VLOOKUP(R76,'Concordance Classmt &amp; Points'!$A$2:$B$32,2,FALSE))</f>
        <v/>
      </c>
      <c r="T76" s="16" t="str">
        <f t="shared" si="29"/>
        <v/>
      </c>
      <c r="U76" s="56"/>
      <c r="V76" s="14" t="str">
        <f t="shared" si="30"/>
        <v/>
      </c>
      <c r="W76" s="14" t="str">
        <f>IF(V76="","",VLOOKUP(V76,'Concordance Classmt &amp; Points'!$A$2:$B$32,2,FALSE))</f>
        <v/>
      </c>
      <c r="X76" s="16" t="str">
        <f t="shared" si="31"/>
        <v/>
      </c>
      <c r="Y76" s="17" t="str">
        <f>IF(COUNT(H76,L76),SUM(H76,L76),"-")</f>
        <v>-</v>
      </c>
      <c r="Z76" s="18" t="str">
        <f t="shared" si="32"/>
        <v/>
      </c>
    </row>
    <row r="77" spans="1:26" x14ac:dyDescent="0.35">
      <c r="A77" s="4" t="str">
        <f t="shared" si="21"/>
        <v/>
      </c>
      <c r="B77" s="41" t="s">
        <v>175</v>
      </c>
      <c r="C77" s="41" t="s">
        <v>81</v>
      </c>
      <c r="D77" s="42">
        <v>23</v>
      </c>
      <c r="E77" s="56"/>
      <c r="F77" s="14" t="str">
        <f t="shared" si="22"/>
        <v/>
      </c>
      <c r="G77" s="14" t="str">
        <f>IF(F77="","",VLOOKUP(F77,'Concordance Classmt &amp; Points'!$A$2:$B$32,2,FALSE))</f>
        <v/>
      </c>
      <c r="H77" s="16" t="str">
        <f t="shared" si="23"/>
        <v/>
      </c>
      <c r="I77" s="56"/>
      <c r="J77" s="14" t="str">
        <f t="shared" si="24"/>
        <v/>
      </c>
      <c r="K77" s="14" t="str">
        <f>IF(J77="","",VLOOKUP(J77,'Concordance Classmt &amp; Points'!$A$2:$B$32,2,FALSE))</f>
        <v/>
      </c>
      <c r="L77" s="16" t="str">
        <f t="shared" si="25"/>
        <v/>
      </c>
      <c r="M77" s="56"/>
      <c r="N77" s="14" t="str">
        <f t="shared" si="26"/>
        <v/>
      </c>
      <c r="O77" s="14" t="str">
        <f>IF(N77="","",VLOOKUP(N77,'Concordance Classmt &amp; Points'!$A$2:$B$32,2,FALSE))</f>
        <v/>
      </c>
      <c r="P77" s="16" t="str">
        <f t="shared" si="27"/>
        <v/>
      </c>
      <c r="Q77" s="56"/>
      <c r="R77" s="14" t="str">
        <f t="shared" si="28"/>
        <v/>
      </c>
      <c r="S77" s="14" t="str">
        <f>IF(R77="","",VLOOKUP(R77,'Concordance Classmt &amp; Points'!$A$2:$B$32,2,FALSE))</f>
        <v/>
      </c>
      <c r="T77" s="16" t="str">
        <f t="shared" si="29"/>
        <v/>
      </c>
      <c r="U77" s="56"/>
      <c r="V77" s="14" t="str">
        <f t="shared" si="30"/>
        <v/>
      </c>
      <c r="W77" s="14" t="str">
        <f>IF(V77="","",VLOOKUP(V77,'Concordance Classmt &amp; Points'!$A$2:$B$32,2,FALSE))</f>
        <v/>
      </c>
      <c r="X77" s="16" t="str">
        <f t="shared" si="31"/>
        <v/>
      </c>
      <c r="Y77" s="17" t="str">
        <f>IF(COUNT(H77,L77),SUM(H77,L77),"-")</f>
        <v>-</v>
      </c>
      <c r="Z77" s="18" t="str">
        <f t="shared" si="32"/>
        <v/>
      </c>
    </row>
    <row r="78" spans="1:26" x14ac:dyDescent="0.35">
      <c r="A78" s="4" t="str">
        <f t="shared" si="21"/>
        <v/>
      </c>
      <c r="B78" s="41" t="s">
        <v>101</v>
      </c>
      <c r="C78" s="41" t="s">
        <v>103</v>
      </c>
      <c r="D78" s="42">
        <v>32</v>
      </c>
      <c r="E78" s="56"/>
      <c r="F78" s="14" t="str">
        <f t="shared" si="22"/>
        <v/>
      </c>
      <c r="G78" s="14" t="str">
        <f>IF(F78="","",VLOOKUP(F78,'Concordance Classmt &amp; Points'!$A$2:$B$32,2,FALSE))</f>
        <v/>
      </c>
      <c r="H78" s="16" t="str">
        <f t="shared" si="23"/>
        <v/>
      </c>
      <c r="I78" s="56"/>
      <c r="J78" s="14" t="str">
        <f t="shared" si="24"/>
        <v/>
      </c>
      <c r="K78" s="14" t="str">
        <f>IF(J78="","",VLOOKUP(J78,'Concordance Classmt &amp; Points'!$A$2:$B$32,2,FALSE))</f>
        <v/>
      </c>
      <c r="L78" s="16" t="str">
        <f t="shared" si="25"/>
        <v/>
      </c>
      <c r="M78" s="56"/>
      <c r="N78" s="14" t="str">
        <f t="shared" si="26"/>
        <v/>
      </c>
      <c r="O78" s="14" t="str">
        <f>IF(N78="","",VLOOKUP(N78,'Concordance Classmt &amp; Points'!$A$2:$B$32,2,FALSE))</f>
        <v/>
      </c>
      <c r="P78" s="16" t="str">
        <f t="shared" si="27"/>
        <v/>
      </c>
      <c r="Q78" s="56"/>
      <c r="R78" s="14" t="str">
        <f t="shared" si="28"/>
        <v/>
      </c>
      <c r="S78" s="14" t="str">
        <f>IF(R78="","",VLOOKUP(R78,'Concordance Classmt &amp; Points'!$A$2:$B$32,2,FALSE))</f>
        <v/>
      </c>
      <c r="T78" s="16" t="str">
        <f t="shared" si="29"/>
        <v/>
      </c>
      <c r="U78" s="56"/>
      <c r="V78" s="14" t="str">
        <f t="shared" si="30"/>
        <v/>
      </c>
      <c r="W78" s="14" t="str">
        <f>IF(V78="","",VLOOKUP(V78,'Concordance Classmt &amp; Points'!$A$2:$B$32,2,FALSE))</f>
        <v/>
      </c>
      <c r="X78" s="16" t="str">
        <f t="shared" si="31"/>
        <v/>
      </c>
      <c r="Y78" s="17" t="str">
        <f>IF(COUNT(H78,L78),SUM(H78,L78),"-")</f>
        <v>-</v>
      </c>
      <c r="Z78" s="18" t="str">
        <f t="shared" si="32"/>
        <v/>
      </c>
    </row>
    <row r="79" spans="1:26" x14ac:dyDescent="0.35">
      <c r="A79" s="4" t="str">
        <f t="shared" si="21"/>
        <v/>
      </c>
      <c r="B79" s="41" t="s">
        <v>176</v>
      </c>
      <c r="C79" s="41" t="s">
        <v>81</v>
      </c>
      <c r="D79" s="42">
        <v>24</v>
      </c>
      <c r="E79" s="56"/>
      <c r="F79" s="14" t="str">
        <f t="shared" si="22"/>
        <v/>
      </c>
      <c r="G79" s="14" t="str">
        <f>IF(F79="","",VLOOKUP(F79,'Concordance Classmt &amp; Points'!$A$2:$B$32,2,FALSE))</f>
        <v/>
      </c>
      <c r="H79" s="16" t="str">
        <f t="shared" si="23"/>
        <v/>
      </c>
      <c r="I79" s="56"/>
      <c r="J79" s="14" t="str">
        <f t="shared" si="24"/>
        <v/>
      </c>
      <c r="K79" s="14" t="str">
        <f>IF(J79="","",VLOOKUP(J79,'Concordance Classmt &amp; Points'!$A$2:$B$32,2,FALSE))</f>
        <v/>
      </c>
      <c r="L79" s="16" t="str">
        <f t="shared" si="25"/>
        <v/>
      </c>
      <c r="M79" s="56"/>
      <c r="N79" s="14" t="str">
        <f t="shared" si="26"/>
        <v/>
      </c>
      <c r="O79" s="14" t="str">
        <f>IF(N79="","",VLOOKUP(N79,'Concordance Classmt &amp; Points'!$A$2:$B$32,2,FALSE))</f>
        <v/>
      </c>
      <c r="P79" s="16" t="str">
        <f t="shared" si="27"/>
        <v/>
      </c>
      <c r="Q79" s="56"/>
      <c r="R79" s="14" t="str">
        <f t="shared" si="28"/>
        <v/>
      </c>
      <c r="S79" s="14" t="str">
        <f>IF(R79="","",VLOOKUP(R79,'Concordance Classmt &amp; Points'!$A$2:$B$32,2,FALSE))</f>
        <v/>
      </c>
      <c r="T79" s="16" t="str">
        <f t="shared" si="29"/>
        <v/>
      </c>
      <c r="U79" s="56"/>
      <c r="V79" s="14" t="str">
        <f t="shared" si="30"/>
        <v/>
      </c>
      <c r="W79" s="14" t="str">
        <f>IF(V79="","",VLOOKUP(V79,'Concordance Classmt &amp; Points'!$A$2:$B$32,2,FALSE))</f>
        <v/>
      </c>
      <c r="X79" s="16" t="str">
        <f t="shared" si="31"/>
        <v/>
      </c>
      <c r="Y79" s="17" t="str">
        <f>IF(COUNT(H79,L79),SUM(H79,L79),"-")</f>
        <v>-</v>
      </c>
      <c r="Z79" s="18" t="str">
        <f t="shared" si="32"/>
        <v/>
      </c>
    </row>
    <row r="80" spans="1:26" x14ac:dyDescent="0.35">
      <c r="A80" s="4" t="str">
        <f t="shared" si="21"/>
        <v/>
      </c>
      <c r="B80" s="41" t="s">
        <v>181</v>
      </c>
      <c r="C80" s="41" t="s">
        <v>182</v>
      </c>
      <c r="D80" s="42">
        <v>31</v>
      </c>
      <c r="E80" s="56"/>
      <c r="F80" s="14" t="str">
        <f t="shared" si="22"/>
        <v/>
      </c>
      <c r="G80" s="14" t="str">
        <f>IF(F80="","",VLOOKUP(F80,'Concordance Classmt &amp; Points'!$A$2:$B$32,2,FALSE))</f>
        <v/>
      </c>
      <c r="H80" s="16" t="str">
        <f t="shared" si="23"/>
        <v/>
      </c>
      <c r="I80" s="56"/>
      <c r="J80" s="14" t="str">
        <f t="shared" si="24"/>
        <v/>
      </c>
      <c r="K80" s="14" t="str">
        <f>IF(J80="","",VLOOKUP(J80,'Concordance Classmt &amp; Points'!$A$2:$B$32,2,FALSE))</f>
        <v/>
      </c>
      <c r="L80" s="16" t="str">
        <f t="shared" si="25"/>
        <v/>
      </c>
      <c r="M80" s="56"/>
      <c r="N80" s="14" t="str">
        <f t="shared" si="26"/>
        <v/>
      </c>
      <c r="O80" s="14" t="str">
        <f>IF(N80="","",VLOOKUP(N80,'Concordance Classmt &amp; Points'!$A$2:$B$32,2,FALSE))</f>
        <v/>
      </c>
      <c r="P80" s="16" t="str">
        <f t="shared" si="27"/>
        <v/>
      </c>
      <c r="Q80" s="56"/>
      <c r="R80" s="14" t="str">
        <f t="shared" si="28"/>
        <v/>
      </c>
      <c r="S80" s="14" t="str">
        <f>IF(R80="","",VLOOKUP(R80,'Concordance Classmt &amp; Points'!$A$2:$B$32,2,FALSE))</f>
        <v/>
      </c>
      <c r="T80" s="16" t="str">
        <f t="shared" si="29"/>
        <v/>
      </c>
      <c r="U80" s="56"/>
      <c r="V80" s="14" t="str">
        <f t="shared" si="30"/>
        <v/>
      </c>
      <c r="W80" s="14" t="str">
        <f>IF(V80="","",VLOOKUP(V80,'Concordance Classmt &amp; Points'!$A$2:$B$32,2,FALSE))</f>
        <v/>
      </c>
      <c r="X80" s="16" t="str">
        <f t="shared" si="31"/>
        <v/>
      </c>
      <c r="Y80" s="17" t="str">
        <f>IF(COUNT(H80,L80),SUM(H80,L80),"-")</f>
        <v>-</v>
      </c>
      <c r="Z80" s="18" t="str">
        <f t="shared" si="32"/>
        <v/>
      </c>
    </row>
    <row r="81" spans="1:26" x14ac:dyDescent="0.35">
      <c r="A81" s="4" t="str">
        <f t="shared" si="21"/>
        <v/>
      </c>
      <c r="B81" s="41" t="s">
        <v>109</v>
      </c>
      <c r="C81" s="41" t="s">
        <v>81</v>
      </c>
      <c r="D81" s="42">
        <v>21</v>
      </c>
      <c r="E81" s="56"/>
      <c r="F81" s="14" t="str">
        <f t="shared" si="22"/>
        <v/>
      </c>
      <c r="G81" s="14" t="str">
        <f>IF(F81="","",VLOOKUP(F81,'Concordance Classmt &amp; Points'!$A$2:$B$32,2,FALSE))</f>
        <v/>
      </c>
      <c r="H81" s="16" t="str">
        <f t="shared" si="23"/>
        <v/>
      </c>
      <c r="I81" s="56"/>
      <c r="J81" s="14" t="str">
        <f t="shared" si="24"/>
        <v/>
      </c>
      <c r="K81" s="14" t="str">
        <f>IF(J81="","",VLOOKUP(J81,'Concordance Classmt &amp; Points'!$A$2:$B$32,2,FALSE))</f>
        <v/>
      </c>
      <c r="L81" s="16" t="str">
        <f t="shared" si="25"/>
        <v/>
      </c>
      <c r="M81" s="56"/>
      <c r="N81" s="14" t="str">
        <f t="shared" si="26"/>
        <v/>
      </c>
      <c r="O81" s="14" t="str">
        <f>IF(N81="","",VLOOKUP(N81,'Concordance Classmt &amp; Points'!$A$2:$B$32,2,FALSE))</f>
        <v/>
      </c>
      <c r="P81" s="16" t="str">
        <f t="shared" si="27"/>
        <v/>
      </c>
      <c r="Q81" s="56"/>
      <c r="R81" s="14" t="str">
        <f t="shared" si="28"/>
        <v/>
      </c>
      <c r="S81" s="14" t="str">
        <f>IF(R81="","",VLOOKUP(R81,'Concordance Classmt &amp; Points'!$A$2:$B$32,2,FALSE))</f>
        <v/>
      </c>
      <c r="T81" s="16" t="str">
        <f t="shared" si="29"/>
        <v/>
      </c>
      <c r="U81" s="56"/>
      <c r="V81" s="14" t="str">
        <f t="shared" si="30"/>
        <v/>
      </c>
      <c r="W81" s="14" t="str">
        <f>IF(V81="","",VLOOKUP(V81,'Concordance Classmt &amp; Points'!$A$2:$B$32,2,FALSE))</f>
        <v/>
      </c>
      <c r="X81" s="16" t="str">
        <f t="shared" si="31"/>
        <v/>
      </c>
      <c r="Y81" s="17" t="str">
        <f>IF(COUNT(H81,L81),SUM(H81,L81),"-")</f>
        <v>-</v>
      </c>
      <c r="Z81" s="18" t="str">
        <f t="shared" si="32"/>
        <v/>
      </c>
    </row>
    <row r="82" spans="1:26" x14ac:dyDescent="0.35">
      <c r="A82" s="4" t="str">
        <f t="shared" si="21"/>
        <v/>
      </c>
      <c r="B82" s="49" t="s">
        <v>187</v>
      </c>
      <c r="C82" s="50" t="s">
        <v>188</v>
      </c>
      <c r="D82" s="51">
        <v>30</v>
      </c>
      <c r="E82" s="56"/>
      <c r="F82" s="14" t="str">
        <f t="shared" si="22"/>
        <v/>
      </c>
      <c r="G82" s="14" t="str">
        <f>IF(F82="","",VLOOKUP(F82,'Concordance Classmt &amp; Points'!$A$2:$B$32,2,FALSE))</f>
        <v/>
      </c>
      <c r="H82" s="16" t="str">
        <f t="shared" si="23"/>
        <v/>
      </c>
      <c r="I82" s="56"/>
      <c r="J82" s="14" t="str">
        <f t="shared" si="24"/>
        <v/>
      </c>
      <c r="K82" s="14" t="str">
        <f>IF(J82="","",VLOOKUP(J82,'Concordance Classmt &amp; Points'!$A$2:$B$32,2,FALSE))</f>
        <v/>
      </c>
      <c r="L82" s="16" t="str">
        <f t="shared" si="25"/>
        <v/>
      </c>
      <c r="M82" s="56"/>
      <c r="N82" s="14" t="str">
        <f t="shared" si="26"/>
        <v/>
      </c>
      <c r="O82" s="14" t="str">
        <f>IF(N82="","",VLOOKUP(N82,'Concordance Classmt &amp; Points'!$A$2:$B$32,2,FALSE))</f>
        <v/>
      </c>
      <c r="P82" s="16" t="str">
        <f t="shared" si="27"/>
        <v/>
      </c>
      <c r="Q82" s="56"/>
      <c r="R82" s="14" t="str">
        <f t="shared" si="28"/>
        <v/>
      </c>
      <c r="S82" s="14" t="str">
        <f>IF(R82="","",VLOOKUP(R82,'Concordance Classmt &amp; Points'!$A$2:$B$32,2,FALSE))</f>
        <v/>
      </c>
      <c r="T82" s="16" t="str">
        <f t="shared" si="29"/>
        <v/>
      </c>
      <c r="U82" s="56"/>
      <c r="V82" s="14" t="str">
        <f t="shared" si="30"/>
        <v/>
      </c>
      <c r="W82" s="14" t="str">
        <f>IF(V82="","",VLOOKUP(V82,'Concordance Classmt &amp; Points'!$A$2:$B$32,2,FALSE))</f>
        <v/>
      </c>
      <c r="X82" s="16" t="str">
        <f t="shared" si="31"/>
        <v/>
      </c>
      <c r="Y82" s="17" t="str">
        <f>IF(COUNT(H82,L82),SUM(H82,L82),"-")</f>
        <v>-</v>
      </c>
      <c r="Z82" s="18" t="str">
        <f t="shared" si="32"/>
        <v/>
      </c>
    </row>
    <row r="83" spans="1:26" x14ac:dyDescent="0.35">
      <c r="A83" s="4" t="str">
        <f t="shared" si="21"/>
        <v/>
      </c>
      <c r="B83" s="41" t="s">
        <v>189</v>
      </c>
      <c r="C83" s="41" t="s">
        <v>190</v>
      </c>
      <c r="D83" s="42">
        <v>33</v>
      </c>
      <c r="E83" s="56"/>
      <c r="F83" s="14" t="str">
        <f t="shared" si="22"/>
        <v/>
      </c>
      <c r="G83" s="14" t="str">
        <f>IF(F83="","",VLOOKUP(F83,'Concordance Classmt &amp; Points'!$A$2:$B$32,2,FALSE))</f>
        <v/>
      </c>
      <c r="H83" s="16" t="str">
        <f t="shared" si="23"/>
        <v/>
      </c>
      <c r="I83" s="56"/>
      <c r="J83" s="14" t="str">
        <f t="shared" si="24"/>
        <v/>
      </c>
      <c r="K83" s="14" t="str">
        <f>IF(J83="","",VLOOKUP(J83,'Concordance Classmt &amp; Points'!$A$2:$B$32,2,FALSE))</f>
        <v/>
      </c>
      <c r="L83" s="16" t="str">
        <f t="shared" si="25"/>
        <v/>
      </c>
      <c r="M83" s="56"/>
      <c r="N83" s="14" t="str">
        <f t="shared" si="26"/>
        <v/>
      </c>
      <c r="O83" s="14" t="str">
        <f>IF(N83="","",VLOOKUP(N83,'Concordance Classmt &amp; Points'!$A$2:$B$32,2,FALSE))</f>
        <v/>
      </c>
      <c r="P83" s="16" t="str">
        <f t="shared" si="27"/>
        <v/>
      </c>
      <c r="Q83" s="56"/>
      <c r="R83" s="14" t="str">
        <f t="shared" si="28"/>
        <v/>
      </c>
      <c r="S83" s="14" t="str">
        <f>IF(R83="","",VLOOKUP(R83,'Concordance Classmt &amp; Points'!$A$2:$B$32,2,FALSE))</f>
        <v/>
      </c>
      <c r="T83" s="16" t="str">
        <f t="shared" si="29"/>
        <v/>
      </c>
      <c r="U83" s="56"/>
      <c r="V83" s="14" t="str">
        <f t="shared" si="30"/>
        <v/>
      </c>
      <c r="W83" s="14" t="str">
        <f>IF(V83="","",VLOOKUP(V83,'Concordance Classmt &amp; Points'!$A$2:$B$32,2,FALSE))</f>
        <v/>
      </c>
      <c r="X83" s="16" t="str">
        <f t="shared" si="31"/>
        <v/>
      </c>
      <c r="Y83" s="17" t="str">
        <f>IF(COUNT(H83,L83),SUM(H83,L83),"-")</f>
        <v>-</v>
      </c>
      <c r="Z83" s="18" t="str">
        <f t="shared" si="32"/>
        <v/>
      </c>
    </row>
    <row r="84" spans="1:26" x14ac:dyDescent="0.35">
      <c r="A84" s="4" t="str">
        <f t="shared" si="21"/>
        <v/>
      </c>
      <c r="B84" s="41" t="s">
        <v>118</v>
      </c>
      <c r="C84" s="41" t="s">
        <v>119</v>
      </c>
      <c r="D84" s="42"/>
      <c r="E84" s="56"/>
      <c r="F84" s="14" t="str">
        <f t="shared" si="22"/>
        <v/>
      </c>
      <c r="G84" s="14" t="str">
        <f>IF(F84="","",VLOOKUP(F84,'Concordance Classmt &amp; Points'!$A$2:$B$32,2,FALSE))</f>
        <v/>
      </c>
      <c r="H84" s="16" t="str">
        <f t="shared" si="23"/>
        <v/>
      </c>
      <c r="I84" s="56"/>
      <c r="J84" s="14" t="str">
        <f t="shared" si="24"/>
        <v/>
      </c>
      <c r="K84" s="14" t="str">
        <f>IF(J84="","",VLOOKUP(J84,'Concordance Classmt &amp; Points'!$A$2:$B$32,2,FALSE))</f>
        <v/>
      </c>
      <c r="L84" s="16" t="str">
        <f t="shared" si="25"/>
        <v/>
      </c>
      <c r="M84" s="56"/>
      <c r="N84" s="14" t="str">
        <f t="shared" si="26"/>
        <v/>
      </c>
      <c r="O84" s="14" t="str">
        <f>IF(N84="","",VLOOKUP(N84,'Concordance Classmt &amp; Points'!$A$2:$B$32,2,FALSE))</f>
        <v/>
      </c>
      <c r="P84" s="16" t="str">
        <f t="shared" si="27"/>
        <v/>
      </c>
      <c r="Q84" s="56"/>
      <c r="R84" s="14" t="str">
        <f t="shared" si="28"/>
        <v/>
      </c>
      <c r="S84" s="14" t="str">
        <f>IF(R84="","",VLOOKUP(R84,'Concordance Classmt &amp; Points'!$A$2:$B$32,2,FALSE))</f>
        <v/>
      </c>
      <c r="T84" s="16" t="str">
        <f t="shared" si="29"/>
        <v/>
      </c>
      <c r="U84" s="56"/>
      <c r="V84" s="14" t="str">
        <f t="shared" si="30"/>
        <v/>
      </c>
      <c r="W84" s="14" t="str">
        <f>IF(V84="","",VLOOKUP(V84,'Concordance Classmt &amp; Points'!$A$2:$B$32,2,FALSE))</f>
        <v/>
      </c>
      <c r="X84" s="16" t="str">
        <f t="shared" si="31"/>
        <v/>
      </c>
      <c r="Y84" s="17" t="str">
        <f>IF(COUNT(H84,L84),SUM(H84,L84),"-")</f>
        <v>-</v>
      </c>
      <c r="Z84" s="18" t="str">
        <f t="shared" si="32"/>
        <v/>
      </c>
    </row>
    <row r="85" spans="1:26" x14ac:dyDescent="0.35">
      <c r="A85" s="4" t="str">
        <f t="shared" si="21"/>
        <v/>
      </c>
      <c r="B85" s="41" t="s">
        <v>118</v>
      </c>
      <c r="C85" s="41" t="s">
        <v>120</v>
      </c>
      <c r="D85" s="42">
        <v>29</v>
      </c>
      <c r="E85" s="56"/>
      <c r="F85" s="14" t="str">
        <f t="shared" si="22"/>
        <v/>
      </c>
      <c r="G85" s="14" t="str">
        <f>IF(F85="","",VLOOKUP(F85,'Concordance Classmt &amp; Points'!$A$2:$B$32,2,FALSE))</f>
        <v/>
      </c>
      <c r="H85" s="16" t="str">
        <f t="shared" si="23"/>
        <v/>
      </c>
      <c r="I85" s="56"/>
      <c r="J85" s="14" t="str">
        <f t="shared" si="24"/>
        <v/>
      </c>
      <c r="K85" s="14" t="str">
        <f>IF(J85="","",VLOOKUP(J85,'Concordance Classmt &amp; Points'!$A$2:$B$32,2,FALSE))</f>
        <v/>
      </c>
      <c r="L85" s="16" t="str">
        <f t="shared" si="25"/>
        <v/>
      </c>
      <c r="M85" s="56"/>
      <c r="N85" s="14" t="str">
        <f t="shared" si="26"/>
        <v/>
      </c>
      <c r="O85" s="14" t="str">
        <f>IF(N85="","",VLOOKUP(N85,'Concordance Classmt &amp; Points'!$A$2:$B$32,2,FALSE))</f>
        <v/>
      </c>
      <c r="P85" s="16" t="str">
        <f t="shared" si="27"/>
        <v/>
      </c>
      <c r="Q85" s="56"/>
      <c r="R85" s="14" t="str">
        <f t="shared" si="28"/>
        <v/>
      </c>
      <c r="S85" s="14" t="str">
        <f>IF(R85="","",VLOOKUP(R85,'Concordance Classmt &amp; Points'!$A$2:$B$32,2,FALSE))</f>
        <v/>
      </c>
      <c r="T85" s="16" t="str">
        <f t="shared" si="29"/>
        <v/>
      </c>
      <c r="U85" s="56"/>
      <c r="V85" s="14" t="str">
        <f t="shared" si="30"/>
        <v/>
      </c>
      <c r="W85" s="14" t="str">
        <f>IF(V85="","",VLOOKUP(V85,'Concordance Classmt &amp; Points'!$A$2:$B$32,2,FALSE))</f>
        <v/>
      </c>
      <c r="X85" s="16" t="str">
        <f t="shared" si="31"/>
        <v/>
      </c>
      <c r="Y85" s="17" t="str">
        <f>IF(COUNT(H85,L85),SUM(H85,L85),"-")</f>
        <v>-</v>
      </c>
      <c r="Z85" s="18" t="str">
        <f t="shared" si="32"/>
        <v/>
      </c>
    </row>
    <row r="86" spans="1:26" x14ac:dyDescent="0.35">
      <c r="A86" s="4" t="str">
        <f t="shared" si="21"/>
        <v/>
      </c>
      <c r="B86" s="41" t="s">
        <v>121</v>
      </c>
      <c r="C86" s="46" t="s">
        <v>122</v>
      </c>
      <c r="D86" s="47">
        <v>40</v>
      </c>
      <c r="E86" s="56"/>
      <c r="F86" s="14" t="str">
        <f t="shared" si="22"/>
        <v/>
      </c>
      <c r="G86" s="14" t="str">
        <f>IF(F86="","",VLOOKUP(F86,'Concordance Classmt &amp; Points'!$A$2:$B$32,2,FALSE))</f>
        <v/>
      </c>
      <c r="H86" s="16" t="str">
        <f t="shared" si="23"/>
        <v/>
      </c>
      <c r="I86" s="56"/>
      <c r="J86" s="14" t="str">
        <f t="shared" si="24"/>
        <v/>
      </c>
      <c r="K86" s="14" t="str">
        <f>IF(J86="","",VLOOKUP(J86,'Concordance Classmt &amp; Points'!$A$2:$B$32,2,FALSE))</f>
        <v/>
      </c>
      <c r="L86" s="16" t="str">
        <f t="shared" si="25"/>
        <v/>
      </c>
      <c r="M86" s="56"/>
      <c r="N86" s="14" t="str">
        <f t="shared" si="26"/>
        <v/>
      </c>
      <c r="O86" s="14" t="str">
        <f>IF(N86="","",VLOOKUP(N86,'Concordance Classmt &amp; Points'!$A$2:$B$32,2,FALSE))</f>
        <v/>
      </c>
      <c r="P86" s="16" t="str">
        <f t="shared" si="27"/>
        <v/>
      </c>
      <c r="Q86" s="56"/>
      <c r="R86" s="14" t="str">
        <f t="shared" si="28"/>
        <v/>
      </c>
      <c r="S86" s="14" t="str">
        <f>IF(R86="","",VLOOKUP(R86,'Concordance Classmt &amp; Points'!$A$2:$B$32,2,FALSE))</f>
        <v/>
      </c>
      <c r="T86" s="16" t="str">
        <f t="shared" si="29"/>
        <v/>
      </c>
      <c r="U86" s="56"/>
      <c r="V86" s="14" t="str">
        <f t="shared" si="30"/>
        <v/>
      </c>
      <c r="W86" s="14" t="str">
        <f>IF(V86="","",VLOOKUP(V86,'Concordance Classmt &amp; Points'!$A$2:$B$32,2,FALSE))</f>
        <v/>
      </c>
      <c r="X86" s="16" t="str">
        <f t="shared" si="31"/>
        <v/>
      </c>
      <c r="Y86" s="17" t="str">
        <f>IF(COUNT(H86,L86),SUM(H86,L86),"-")</f>
        <v>-</v>
      </c>
      <c r="Z86" s="18" t="str">
        <f t="shared" si="32"/>
        <v/>
      </c>
    </row>
    <row r="87" spans="1:26" x14ac:dyDescent="0.35">
      <c r="A87" s="4" t="str">
        <f t="shared" si="21"/>
        <v/>
      </c>
      <c r="B87" s="41" t="s">
        <v>123</v>
      </c>
      <c r="C87" s="41" t="s">
        <v>124</v>
      </c>
      <c r="D87" s="42">
        <v>33</v>
      </c>
      <c r="E87" s="56"/>
      <c r="F87" s="14" t="str">
        <f t="shared" si="22"/>
        <v/>
      </c>
      <c r="G87" s="14" t="str">
        <f>IF(F87="","",VLOOKUP(F87,'Concordance Classmt &amp; Points'!$A$2:$B$32,2,FALSE))</f>
        <v/>
      </c>
      <c r="H87" s="16" t="str">
        <f t="shared" si="23"/>
        <v/>
      </c>
      <c r="I87" s="56"/>
      <c r="J87" s="14" t="str">
        <f t="shared" si="24"/>
        <v/>
      </c>
      <c r="K87" s="14" t="str">
        <f>IF(J87="","",VLOOKUP(J87,'Concordance Classmt &amp; Points'!$A$2:$B$32,2,FALSE))</f>
        <v/>
      </c>
      <c r="L87" s="16" t="str">
        <f t="shared" si="25"/>
        <v/>
      </c>
      <c r="M87" s="56"/>
      <c r="N87" s="14" t="str">
        <f t="shared" si="26"/>
        <v/>
      </c>
      <c r="O87" s="14" t="str">
        <f>IF(N87="","",VLOOKUP(N87,'Concordance Classmt &amp; Points'!$A$2:$B$32,2,FALSE))</f>
        <v/>
      </c>
      <c r="P87" s="16" t="str">
        <f t="shared" si="27"/>
        <v/>
      </c>
      <c r="Q87" s="56"/>
      <c r="R87" s="14" t="str">
        <f t="shared" si="28"/>
        <v/>
      </c>
      <c r="S87" s="14" t="str">
        <f>IF(R87="","",VLOOKUP(R87,'Concordance Classmt &amp; Points'!$A$2:$B$32,2,FALSE))</f>
        <v/>
      </c>
      <c r="T87" s="16" t="str">
        <f t="shared" si="29"/>
        <v/>
      </c>
      <c r="U87" s="56"/>
      <c r="V87" s="14" t="str">
        <f t="shared" si="30"/>
        <v/>
      </c>
      <c r="W87" s="14" t="str">
        <f>IF(V87="","",VLOOKUP(V87,'Concordance Classmt &amp; Points'!$A$2:$B$32,2,FALSE))</f>
        <v/>
      </c>
      <c r="X87" s="16" t="str">
        <f t="shared" si="31"/>
        <v/>
      </c>
      <c r="Y87" s="17" t="str">
        <f>IF(COUNT(H87,L87),SUM(H87,L87),"-")</f>
        <v>-</v>
      </c>
      <c r="Z87" s="18" t="str">
        <f t="shared" si="32"/>
        <v/>
      </c>
    </row>
    <row r="88" spans="1:26" x14ac:dyDescent="0.35">
      <c r="A88" s="4" t="str">
        <f t="shared" si="21"/>
        <v/>
      </c>
      <c r="B88" s="41" t="s">
        <v>191</v>
      </c>
      <c r="C88" s="41" t="s">
        <v>192</v>
      </c>
      <c r="D88" s="42">
        <v>27</v>
      </c>
      <c r="E88" s="56"/>
      <c r="F88" s="14" t="str">
        <f t="shared" si="22"/>
        <v/>
      </c>
      <c r="G88" s="14" t="str">
        <f>IF(F88="","",VLOOKUP(F88,'Concordance Classmt &amp; Points'!$A$2:$B$32,2,FALSE))</f>
        <v/>
      </c>
      <c r="H88" s="16" t="str">
        <f t="shared" si="23"/>
        <v/>
      </c>
      <c r="I88" s="56"/>
      <c r="J88" s="14" t="str">
        <f t="shared" si="24"/>
        <v/>
      </c>
      <c r="K88" s="14" t="str">
        <f>IF(J88="","",VLOOKUP(J88,'Concordance Classmt &amp; Points'!$A$2:$B$32,2,FALSE))</f>
        <v/>
      </c>
      <c r="L88" s="16" t="str">
        <f t="shared" si="25"/>
        <v/>
      </c>
      <c r="M88" s="56"/>
      <c r="N88" s="14" t="str">
        <f t="shared" si="26"/>
        <v/>
      </c>
      <c r="O88" s="14" t="str">
        <f>IF(N88="","",VLOOKUP(N88,'Concordance Classmt &amp; Points'!$A$2:$B$32,2,FALSE))</f>
        <v/>
      </c>
      <c r="P88" s="16" t="str">
        <f t="shared" si="27"/>
        <v/>
      </c>
      <c r="Q88" s="56"/>
      <c r="R88" s="14" t="str">
        <f t="shared" si="28"/>
        <v/>
      </c>
      <c r="S88" s="14" t="str">
        <f>IF(R88="","",VLOOKUP(R88,'Concordance Classmt &amp; Points'!$A$2:$B$32,2,FALSE))</f>
        <v/>
      </c>
      <c r="T88" s="16" t="str">
        <f t="shared" si="29"/>
        <v/>
      </c>
      <c r="U88" s="56"/>
      <c r="V88" s="14" t="str">
        <f t="shared" si="30"/>
        <v/>
      </c>
      <c r="W88" s="14" t="str">
        <f>IF(V88="","",VLOOKUP(V88,'Concordance Classmt &amp; Points'!$A$2:$B$32,2,FALSE))</f>
        <v/>
      </c>
      <c r="X88" s="16" t="str">
        <f t="shared" si="31"/>
        <v/>
      </c>
      <c r="Y88" s="17" t="str">
        <f>IF(COUNT(H88,L88),SUM(H88,L88),"-")</f>
        <v>-</v>
      </c>
      <c r="Z88" s="18" t="str">
        <f t="shared" si="32"/>
        <v/>
      </c>
    </row>
    <row r="89" spans="1:26" x14ac:dyDescent="0.35">
      <c r="A89" s="4" t="str">
        <f t="shared" si="21"/>
        <v/>
      </c>
      <c r="B89" s="41" t="s">
        <v>193</v>
      </c>
      <c r="C89" s="41" t="s">
        <v>194</v>
      </c>
      <c r="D89" s="42">
        <v>37</v>
      </c>
      <c r="E89" s="56"/>
      <c r="F89" s="14" t="str">
        <f t="shared" si="22"/>
        <v/>
      </c>
      <c r="G89" s="14" t="str">
        <f>IF(F89="","",VLOOKUP(F89,'Concordance Classmt &amp; Points'!$A$2:$B$32,2,FALSE))</f>
        <v/>
      </c>
      <c r="H89" s="16" t="str">
        <f t="shared" si="23"/>
        <v/>
      </c>
      <c r="I89" s="56"/>
      <c r="J89" s="14" t="str">
        <f t="shared" si="24"/>
        <v/>
      </c>
      <c r="K89" s="14" t="str">
        <f>IF(J89="","",VLOOKUP(J89,'Concordance Classmt &amp; Points'!$A$2:$B$32,2,FALSE))</f>
        <v/>
      </c>
      <c r="L89" s="16" t="str">
        <f t="shared" si="25"/>
        <v/>
      </c>
      <c r="M89" s="56"/>
      <c r="N89" s="14" t="str">
        <f t="shared" si="26"/>
        <v/>
      </c>
      <c r="O89" s="14" t="str">
        <f>IF(N89="","",VLOOKUP(N89,'Concordance Classmt &amp; Points'!$A$2:$B$32,2,FALSE))</f>
        <v/>
      </c>
      <c r="P89" s="16" t="str">
        <f t="shared" si="27"/>
        <v/>
      </c>
      <c r="Q89" s="56"/>
      <c r="R89" s="14" t="str">
        <f t="shared" si="28"/>
        <v/>
      </c>
      <c r="S89" s="14" t="str">
        <f>IF(R89="","",VLOOKUP(R89,'Concordance Classmt &amp; Points'!$A$2:$B$32,2,FALSE))</f>
        <v/>
      </c>
      <c r="T89" s="16" t="str">
        <f t="shared" si="29"/>
        <v/>
      </c>
      <c r="U89" s="56"/>
      <c r="V89" s="14" t="str">
        <f t="shared" si="30"/>
        <v/>
      </c>
      <c r="W89" s="14" t="str">
        <f>IF(V89="","",VLOOKUP(V89,'Concordance Classmt &amp; Points'!$A$2:$B$32,2,FALSE))</f>
        <v/>
      </c>
      <c r="X89" s="16" t="str">
        <f t="shared" si="31"/>
        <v/>
      </c>
      <c r="Y89" s="17" t="str">
        <f>IF(COUNT(H89,L89),SUM(H89,L89),"-")</f>
        <v>-</v>
      </c>
      <c r="Z89" s="18" t="str">
        <f t="shared" si="32"/>
        <v/>
      </c>
    </row>
    <row r="90" spans="1:26" x14ac:dyDescent="0.35">
      <c r="A90" s="4" t="str">
        <f t="shared" si="21"/>
        <v/>
      </c>
      <c r="B90" s="41" t="s">
        <v>127</v>
      </c>
      <c r="C90" s="41" t="s">
        <v>81</v>
      </c>
      <c r="D90" s="42">
        <v>39</v>
      </c>
      <c r="E90" s="56"/>
      <c r="F90" s="14" t="str">
        <f t="shared" si="22"/>
        <v/>
      </c>
      <c r="G90" s="14" t="str">
        <f>IF(F90="","",VLOOKUP(F90,'Concordance Classmt &amp; Points'!$A$2:$B$32,2,FALSE))</f>
        <v/>
      </c>
      <c r="H90" s="16" t="str">
        <f t="shared" si="23"/>
        <v/>
      </c>
      <c r="I90" s="56"/>
      <c r="J90" s="14" t="str">
        <f t="shared" si="24"/>
        <v/>
      </c>
      <c r="K90" s="14" t="str">
        <f>IF(J90="","",VLOOKUP(J90,'Concordance Classmt &amp; Points'!$A$2:$B$32,2,FALSE))</f>
        <v/>
      </c>
      <c r="L90" s="16" t="str">
        <f t="shared" si="25"/>
        <v/>
      </c>
      <c r="M90" s="56"/>
      <c r="N90" s="14" t="str">
        <f t="shared" si="26"/>
        <v/>
      </c>
      <c r="O90" s="14" t="str">
        <f>IF(N90="","",VLOOKUP(N90,'Concordance Classmt &amp; Points'!$A$2:$B$32,2,FALSE))</f>
        <v/>
      </c>
      <c r="P90" s="16" t="str">
        <f t="shared" si="27"/>
        <v/>
      </c>
      <c r="Q90" s="56"/>
      <c r="R90" s="14" t="str">
        <f t="shared" si="28"/>
        <v/>
      </c>
      <c r="S90" s="14" t="str">
        <f>IF(R90="","",VLOOKUP(R90,'Concordance Classmt &amp; Points'!$A$2:$B$32,2,FALSE))</f>
        <v/>
      </c>
      <c r="T90" s="16" t="str">
        <f t="shared" si="29"/>
        <v/>
      </c>
      <c r="U90" s="56"/>
      <c r="V90" s="14" t="str">
        <f t="shared" si="30"/>
        <v/>
      </c>
      <c r="W90" s="14" t="str">
        <f>IF(V90="","",VLOOKUP(V90,'Concordance Classmt &amp; Points'!$A$2:$B$32,2,FALSE))</f>
        <v/>
      </c>
      <c r="X90" s="16" t="str">
        <f t="shared" si="31"/>
        <v/>
      </c>
      <c r="Y90" s="17" t="str">
        <f>IF(COUNT(H90,L90),SUM(H90,L90),"-")</f>
        <v>-</v>
      </c>
      <c r="Z90" s="18" t="str">
        <f t="shared" si="32"/>
        <v/>
      </c>
    </row>
    <row r="91" spans="1:26" x14ac:dyDescent="0.35">
      <c r="A91" s="4" t="str">
        <f t="shared" si="21"/>
        <v/>
      </c>
      <c r="B91" s="41" t="s">
        <v>197</v>
      </c>
      <c r="C91" s="41" t="s">
        <v>198</v>
      </c>
      <c r="D91" s="42">
        <v>59</v>
      </c>
      <c r="E91" s="56"/>
      <c r="F91" s="14" t="str">
        <f t="shared" si="22"/>
        <v/>
      </c>
      <c r="G91" s="14" t="str">
        <f>IF(F91="","",VLOOKUP(F91,'Concordance Classmt &amp; Points'!$A$2:$B$32,2,FALSE))</f>
        <v/>
      </c>
      <c r="H91" s="16" t="str">
        <f t="shared" si="23"/>
        <v/>
      </c>
      <c r="I91" s="56"/>
      <c r="J91" s="14" t="str">
        <f t="shared" si="24"/>
        <v/>
      </c>
      <c r="K91" s="14" t="str">
        <f>IF(J91="","",VLOOKUP(J91,'Concordance Classmt &amp; Points'!$A$2:$B$32,2,FALSE))</f>
        <v/>
      </c>
      <c r="L91" s="16" t="str">
        <f t="shared" si="25"/>
        <v/>
      </c>
      <c r="M91" s="56"/>
      <c r="N91" s="14" t="str">
        <f t="shared" si="26"/>
        <v/>
      </c>
      <c r="O91" s="14" t="str">
        <f>IF(N91="","",VLOOKUP(N91,'Concordance Classmt &amp; Points'!$A$2:$B$32,2,FALSE))</f>
        <v/>
      </c>
      <c r="P91" s="16" t="str">
        <f t="shared" si="27"/>
        <v/>
      </c>
      <c r="Q91" s="56"/>
      <c r="R91" s="14" t="str">
        <f t="shared" si="28"/>
        <v/>
      </c>
      <c r="S91" s="14" t="str">
        <f>IF(R91="","",VLOOKUP(R91,'Concordance Classmt &amp; Points'!$A$2:$B$32,2,FALSE))</f>
        <v/>
      </c>
      <c r="T91" s="16" t="str">
        <f t="shared" si="29"/>
        <v/>
      </c>
      <c r="U91" s="56"/>
      <c r="V91" s="14" t="str">
        <f t="shared" si="30"/>
        <v/>
      </c>
      <c r="W91" s="14" t="str">
        <f>IF(V91="","",VLOOKUP(V91,'Concordance Classmt &amp; Points'!$A$2:$B$32,2,FALSE))</f>
        <v/>
      </c>
      <c r="X91" s="16" t="str">
        <f t="shared" si="31"/>
        <v/>
      </c>
      <c r="Y91" s="17" t="str">
        <f>IF(COUNT(H91,L91),SUM(H91,L91),"-")</f>
        <v>-</v>
      </c>
      <c r="Z91" s="18" t="str">
        <f t="shared" si="32"/>
        <v/>
      </c>
    </row>
    <row r="92" spans="1:26" x14ac:dyDescent="0.35">
      <c r="A92" s="4" t="str">
        <f t="shared" si="21"/>
        <v/>
      </c>
      <c r="B92" s="41" t="s">
        <v>199</v>
      </c>
      <c r="C92" s="41" t="s">
        <v>200</v>
      </c>
      <c r="D92" s="42">
        <v>25</v>
      </c>
      <c r="E92" s="56"/>
      <c r="F92" s="14" t="str">
        <f t="shared" si="22"/>
        <v/>
      </c>
      <c r="G92" s="14" t="str">
        <f>IF(F92="","",VLOOKUP(F92,'Concordance Classmt &amp; Points'!$A$2:$B$32,2,FALSE))</f>
        <v/>
      </c>
      <c r="H92" s="16" t="str">
        <f t="shared" si="23"/>
        <v/>
      </c>
      <c r="I92" s="56"/>
      <c r="J92" s="14" t="str">
        <f t="shared" si="24"/>
        <v/>
      </c>
      <c r="K92" s="14" t="str">
        <f>IF(J92="","",VLOOKUP(J92,'Concordance Classmt &amp; Points'!$A$2:$B$32,2,FALSE))</f>
        <v/>
      </c>
      <c r="L92" s="16" t="str">
        <f t="shared" si="25"/>
        <v/>
      </c>
      <c r="M92" s="56"/>
      <c r="N92" s="14" t="str">
        <f t="shared" si="26"/>
        <v/>
      </c>
      <c r="O92" s="14" t="str">
        <f>IF(N92="","",VLOOKUP(N92,'Concordance Classmt &amp; Points'!$A$2:$B$32,2,FALSE))</f>
        <v/>
      </c>
      <c r="P92" s="16" t="str">
        <f t="shared" si="27"/>
        <v/>
      </c>
      <c r="Q92" s="56"/>
      <c r="R92" s="14" t="str">
        <f t="shared" si="28"/>
        <v/>
      </c>
      <c r="S92" s="14" t="str">
        <f>IF(R92="","",VLOOKUP(R92,'Concordance Classmt &amp; Points'!$A$2:$B$32,2,FALSE))</f>
        <v/>
      </c>
      <c r="T92" s="16" t="str">
        <f t="shared" si="29"/>
        <v/>
      </c>
      <c r="U92" s="56"/>
      <c r="V92" s="14" t="str">
        <f t="shared" si="30"/>
        <v/>
      </c>
      <c r="W92" s="14" t="str">
        <f>IF(V92="","",VLOOKUP(V92,'Concordance Classmt &amp; Points'!$A$2:$B$32,2,FALSE))</f>
        <v/>
      </c>
      <c r="X92" s="16" t="str">
        <f t="shared" si="31"/>
        <v/>
      </c>
      <c r="Y92" s="17" t="str">
        <f>IF(COUNT(H92,L92),SUM(H92,L92),"-")</f>
        <v>-</v>
      </c>
      <c r="Z92" s="18" t="str">
        <f t="shared" si="32"/>
        <v/>
      </c>
    </row>
    <row r="93" spans="1:26" x14ac:dyDescent="0.35">
      <c r="A93" s="4" t="str">
        <f t="shared" si="21"/>
        <v/>
      </c>
      <c r="B93" s="41" t="s">
        <v>128</v>
      </c>
      <c r="C93" s="41" t="s">
        <v>129</v>
      </c>
      <c r="D93" s="42">
        <v>45</v>
      </c>
      <c r="E93" s="56"/>
      <c r="F93" s="14" t="str">
        <f t="shared" si="22"/>
        <v/>
      </c>
      <c r="G93" s="14" t="str">
        <f>IF(F93="","",VLOOKUP(F93,'Concordance Classmt &amp; Points'!$A$2:$B$32,2,FALSE))</f>
        <v/>
      </c>
      <c r="H93" s="16" t="str">
        <f t="shared" si="23"/>
        <v/>
      </c>
      <c r="I93" s="56"/>
      <c r="J93" s="14" t="str">
        <f t="shared" si="24"/>
        <v/>
      </c>
      <c r="K93" s="14" t="str">
        <f>IF(J93="","",VLOOKUP(J93,'Concordance Classmt &amp; Points'!$A$2:$B$32,2,FALSE))</f>
        <v/>
      </c>
      <c r="L93" s="16" t="str">
        <f t="shared" si="25"/>
        <v/>
      </c>
      <c r="M93" s="56"/>
      <c r="N93" s="14" t="str">
        <f t="shared" si="26"/>
        <v/>
      </c>
      <c r="O93" s="14" t="str">
        <f>IF(N93="","",VLOOKUP(N93,'Concordance Classmt &amp; Points'!$A$2:$B$32,2,FALSE))</f>
        <v/>
      </c>
      <c r="P93" s="16" t="str">
        <f t="shared" si="27"/>
        <v/>
      </c>
      <c r="Q93" s="56"/>
      <c r="R93" s="14" t="str">
        <f t="shared" si="28"/>
        <v/>
      </c>
      <c r="S93" s="14" t="str">
        <f>IF(R93="","",VLOOKUP(R93,'Concordance Classmt &amp; Points'!$A$2:$B$32,2,FALSE))</f>
        <v/>
      </c>
      <c r="T93" s="16" t="str">
        <f t="shared" si="29"/>
        <v/>
      </c>
      <c r="U93" s="56"/>
      <c r="V93" s="14" t="str">
        <f t="shared" si="30"/>
        <v/>
      </c>
      <c r="W93" s="14" t="str">
        <f>IF(V93="","",VLOOKUP(V93,'Concordance Classmt &amp; Points'!$A$2:$B$32,2,FALSE))</f>
        <v/>
      </c>
      <c r="X93" s="16" t="str">
        <f t="shared" si="31"/>
        <v/>
      </c>
      <c r="Y93" s="17" t="str">
        <f>IF(COUNT(H93,L93),SUM(H93,L93),"-")</f>
        <v>-</v>
      </c>
      <c r="Z93" s="18" t="str">
        <f t="shared" si="32"/>
        <v/>
      </c>
    </row>
    <row r="94" spans="1:26" x14ac:dyDescent="0.35">
      <c r="A94" s="4" t="str">
        <f t="shared" si="21"/>
        <v/>
      </c>
      <c r="B94" s="41" t="s">
        <v>132</v>
      </c>
      <c r="C94" s="41" t="s">
        <v>133</v>
      </c>
      <c r="D94" s="42">
        <v>30</v>
      </c>
      <c r="E94" s="56"/>
      <c r="F94" s="14" t="str">
        <f t="shared" si="22"/>
        <v/>
      </c>
      <c r="G94" s="14" t="str">
        <f>IF(F94="","",VLOOKUP(F94,'Concordance Classmt &amp; Points'!$A$2:$B$32,2,FALSE))</f>
        <v/>
      </c>
      <c r="H94" s="16" t="str">
        <f t="shared" si="23"/>
        <v/>
      </c>
      <c r="I94" s="56"/>
      <c r="J94" s="14" t="str">
        <f t="shared" si="24"/>
        <v/>
      </c>
      <c r="K94" s="14" t="str">
        <f>IF(J94="","",VLOOKUP(J94,'Concordance Classmt &amp; Points'!$A$2:$B$32,2,FALSE))</f>
        <v/>
      </c>
      <c r="L94" s="16" t="str">
        <f t="shared" si="25"/>
        <v/>
      </c>
      <c r="M94" s="56"/>
      <c r="N94" s="14" t="str">
        <f t="shared" si="26"/>
        <v/>
      </c>
      <c r="O94" s="14" t="str">
        <f>IF(N94="","",VLOOKUP(N94,'Concordance Classmt &amp; Points'!$A$2:$B$32,2,FALSE))</f>
        <v/>
      </c>
      <c r="P94" s="16" t="str">
        <f t="shared" si="27"/>
        <v/>
      </c>
      <c r="Q94" s="56"/>
      <c r="R94" s="14" t="str">
        <f t="shared" si="28"/>
        <v/>
      </c>
      <c r="S94" s="14" t="str">
        <f>IF(R94="","",VLOOKUP(R94,'Concordance Classmt &amp; Points'!$A$2:$B$32,2,FALSE))</f>
        <v/>
      </c>
      <c r="T94" s="16" t="str">
        <f t="shared" si="29"/>
        <v/>
      </c>
      <c r="U94" s="56"/>
      <c r="V94" s="14" t="str">
        <f t="shared" si="30"/>
        <v/>
      </c>
      <c r="W94" s="14" t="str">
        <f>IF(V94="","",VLOOKUP(V94,'Concordance Classmt &amp; Points'!$A$2:$B$32,2,FALSE))</f>
        <v/>
      </c>
      <c r="X94" s="16" t="str">
        <f t="shared" si="31"/>
        <v/>
      </c>
      <c r="Y94" s="17" t="str">
        <f>IF(COUNT(H94,L94),SUM(H94,L94),"-")</f>
        <v>-</v>
      </c>
      <c r="Z94" s="18" t="str">
        <f t="shared" si="32"/>
        <v/>
      </c>
    </row>
    <row r="95" spans="1:26" x14ac:dyDescent="0.35">
      <c r="A95" s="4" t="str">
        <f t="shared" si="21"/>
        <v/>
      </c>
      <c r="B95" s="41" t="s">
        <v>203</v>
      </c>
      <c r="C95" s="41" t="s">
        <v>85</v>
      </c>
      <c r="D95" s="42">
        <v>33</v>
      </c>
      <c r="E95" s="56"/>
      <c r="F95" s="14" t="str">
        <f t="shared" si="22"/>
        <v/>
      </c>
      <c r="G95" s="14" t="str">
        <f>IF(F95="","",VLOOKUP(F95,'Concordance Classmt &amp; Points'!$A$2:$B$32,2,FALSE))</f>
        <v/>
      </c>
      <c r="H95" s="16" t="str">
        <f t="shared" si="23"/>
        <v/>
      </c>
      <c r="I95" s="56"/>
      <c r="J95" s="14" t="str">
        <f t="shared" si="24"/>
        <v/>
      </c>
      <c r="K95" s="14" t="str">
        <f>IF(J95="","",VLOOKUP(J95,'Concordance Classmt &amp; Points'!$A$2:$B$32,2,FALSE))</f>
        <v/>
      </c>
      <c r="L95" s="16" t="str">
        <f t="shared" si="25"/>
        <v/>
      </c>
      <c r="M95" s="56"/>
      <c r="N95" s="14" t="str">
        <f t="shared" si="26"/>
        <v/>
      </c>
      <c r="O95" s="14" t="str">
        <f>IF(N95="","",VLOOKUP(N95,'Concordance Classmt &amp; Points'!$A$2:$B$32,2,FALSE))</f>
        <v/>
      </c>
      <c r="P95" s="16" t="str">
        <f t="shared" si="27"/>
        <v/>
      </c>
      <c r="Q95" s="56"/>
      <c r="R95" s="14" t="str">
        <f t="shared" si="28"/>
        <v/>
      </c>
      <c r="S95" s="14" t="str">
        <f>IF(R95="","",VLOOKUP(R95,'Concordance Classmt &amp; Points'!$A$2:$B$32,2,FALSE))</f>
        <v/>
      </c>
      <c r="T95" s="16" t="str">
        <f t="shared" si="29"/>
        <v/>
      </c>
      <c r="U95" s="56"/>
      <c r="V95" s="14" t="str">
        <f t="shared" si="30"/>
        <v/>
      </c>
      <c r="W95" s="14" t="str">
        <f>IF(V95="","",VLOOKUP(V95,'Concordance Classmt &amp; Points'!$A$2:$B$32,2,FALSE))</f>
        <v/>
      </c>
      <c r="X95" s="16" t="str">
        <f t="shared" si="31"/>
        <v/>
      </c>
      <c r="Y95" s="17" t="str">
        <f>IF(COUNT(H95,L95),SUM(H95,L95),"-")</f>
        <v>-</v>
      </c>
      <c r="Z95" s="18" t="str">
        <f t="shared" si="32"/>
        <v/>
      </c>
    </row>
    <row r="96" spans="1:26" x14ac:dyDescent="0.35">
      <c r="A96" s="4" t="str">
        <f t="shared" si="21"/>
        <v/>
      </c>
      <c r="B96" s="41" t="s">
        <v>204</v>
      </c>
      <c r="C96" s="41" t="s">
        <v>205</v>
      </c>
      <c r="D96" s="42">
        <v>27</v>
      </c>
      <c r="E96" s="56"/>
      <c r="F96" s="14" t="str">
        <f t="shared" si="22"/>
        <v/>
      </c>
      <c r="G96" s="14" t="str">
        <f>IF(F96="","",VLOOKUP(F96,'Concordance Classmt &amp; Points'!$A$2:$B$32,2,FALSE))</f>
        <v/>
      </c>
      <c r="H96" s="16" t="str">
        <f t="shared" si="23"/>
        <v/>
      </c>
      <c r="I96" s="56"/>
      <c r="J96" s="14" t="str">
        <f t="shared" si="24"/>
        <v/>
      </c>
      <c r="K96" s="14" t="str">
        <f>IF(J96="","",VLOOKUP(J96,'Concordance Classmt &amp; Points'!$A$2:$B$32,2,FALSE))</f>
        <v/>
      </c>
      <c r="L96" s="16" t="str">
        <f t="shared" si="25"/>
        <v/>
      </c>
      <c r="M96" s="56"/>
      <c r="N96" s="14" t="str">
        <f t="shared" si="26"/>
        <v/>
      </c>
      <c r="O96" s="14" t="str">
        <f>IF(N96="","",VLOOKUP(N96,'Concordance Classmt &amp; Points'!$A$2:$B$32,2,FALSE))</f>
        <v/>
      </c>
      <c r="P96" s="16" t="str">
        <f t="shared" si="27"/>
        <v/>
      </c>
      <c r="Q96" s="56"/>
      <c r="R96" s="14" t="str">
        <f t="shared" si="28"/>
        <v/>
      </c>
      <c r="S96" s="14" t="str">
        <f>IF(R96="","",VLOOKUP(R96,'Concordance Classmt &amp; Points'!$A$2:$B$32,2,FALSE))</f>
        <v/>
      </c>
      <c r="T96" s="16" t="str">
        <f t="shared" si="29"/>
        <v/>
      </c>
      <c r="U96" s="56"/>
      <c r="V96" s="14" t="str">
        <f t="shared" si="30"/>
        <v/>
      </c>
      <c r="W96" s="14" t="str">
        <f>IF(V96="","",VLOOKUP(V96,'Concordance Classmt &amp; Points'!$A$2:$B$32,2,FALSE))</f>
        <v/>
      </c>
      <c r="X96" s="16" t="str">
        <f t="shared" si="31"/>
        <v/>
      </c>
      <c r="Y96" s="17" t="str">
        <f>IF(COUNT(H96,L96),SUM(H96,L96),"-")</f>
        <v>-</v>
      </c>
      <c r="Z96" s="18" t="str">
        <f t="shared" si="32"/>
        <v/>
      </c>
    </row>
    <row r="97" spans="1:26" x14ac:dyDescent="0.35">
      <c r="A97" s="4" t="str">
        <f t="shared" si="21"/>
        <v/>
      </c>
      <c r="B97" s="41" t="s">
        <v>136</v>
      </c>
      <c r="C97" s="41" t="s">
        <v>137</v>
      </c>
      <c r="D97" s="42">
        <v>43</v>
      </c>
      <c r="E97" s="56"/>
      <c r="F97" s="14" t="str">
        <f t="shared" si="22"/>
        <v/>
      </c>
      <c r="G97" s="14" t="str">
        <f>IF(F97="","",VLOOKUP(F97,'Concordance Classmt &amp; Points'!$A$2:$B$32,2,FALSE))</f>
        <v/>
      </c>
      <c r="H97" s="16" t="str">
        <f t="shared" si="23"/>
        <v/>
      </c>
      <c r="I97" s="56"/>
      <c r="J97" s="14" t="str">
        <f t="shared" si="24"/>
        <v/>
      </c>
      <c r="K97" s="14" t="str">
        <f>IF(J97="","",VLOOKUP(J97,'Concordance Classmt &amp; Points'!$A$2:$B$32,2,FALSE))</f>
        <v/>
      </c>
      <c r="L97" s="16" t="str">
        <f t="shared" si="25"/>
        <v/>
      </c>
      <c r="M97" s="56"/>
      <c r="N97" s="14" t="str">
        <f t="shared" si="26"/>
        <v/>
      </c>
      <c r="O97" s="14" t="str">
        <f>IF(N97="","",VLOOKUP(N97,'Concordance Classmt &amp; Points'!$A$2:$B$32,2,FALSE))</f>
        <v/>
      </c>
      <c r="P97" s="16" t="str">
        <f t="shared" si="27"/>
        <v/>
      </c>
      <c r="Q97" s="56"/>
      <c r="R97" s="14" t="str">
        <f t="shared" si="28"/>
        <v/>
      </c>
      <c r="S97" s="14" t="str">
        <f>IF(R97="","",VLOOKUP(R97,'Concordance Classmt &amp; Points'!$A$2:$B$32,2,FALSE))</f>
        <v/>
      </c>
      <c r="T97" s="16" t="str">
        <f t="shared" si="29"/>
        <v/>
      </c>
      <c r="U97" s="56"/>
      <c r="V97" s="14" t="str">
        <f t="shared" si="30"/>
        <v/>
      </c>
      <c r="W97" s="14" t="str">
        <f>IF(V97="","",VLOOKUP(V97,'Concordance Classmt &amp; Points'!$A$2:$B$32,2,FALSE))</f>
        <v/>
      </c>
      <c r="X97" s="16" t="str">
        <f t="shared" si="31"/>
        <v/>
      </c>
      <c r="Y97" s="17" t="str">
        <f>IF(COUNT(H97,L97),SUM(H97,L97),"-")</f>
        <v>-</v>
      </c>
      <c r="Z97" s="18" t="str">
        <f t="shared" si="32"/>
        <v/>
      </c>
    </row>
    <row r="98" spans="1:26" x14ac:dyDescent="0.35">
      <c r="A98" s="4" t="str">
        <f t="shared" si="21"/>
        <v/>
      </c>
      <c r="B98" s="41" t="s">
        <v>208</v>
      </c>
      <c r="C98" s="41" t="s">
        <v>209</v>
      </c>
      <c r="D98" s="42">
        <v>21</v>
      </c>
      <c r="E98" s="56"/>
      <c r="F98" s="14" t="str">
        <f t="shared" si="22"/>
        <v/>
      </c>
      <c r="G98" s="14" t="str">
        <f>IF(F98="","",VLOOKUP(F98,'Concordance Classmt &amp; Points'!$A$2:$B$32,2,FALSE))</f>
        <v/>
      </c>
      <c r="H98" s="16" t="str">
        <f t="shared" si="23"/>
        <v/>
      </c>
      <c r="I98" s="56"/>
      <c r="J98" s="14" t="str">
        <f t="shared" si="24"/>
        <v/>
      </c>
      <c r="K98" s="14" t="str">
        <f>IF(J98="","",VLOOKUP(J98,'Concordance Classmt &amp; Points'!$A$2:$B$32,2,FALSE))</f>
        <v/>
      </c>
      <c r="L98" s="16" t="str">
        <f t="shared" si="25"/>
        <v/>
      </c>
      <c r="M98" s="56"/>
      <c r="N98" s="14" t="str">
        <f t="shared" si="26"/>
        <v/>
      </c>
      <c r="O98" s="14" t="str">
        <f>IF(N98="","",VLOOKUP(N98,'Concordance Classmt &amp; Points'!$A$2:$B$32,2,FALSE))</f>
        <v/>
      </c>
      <c r="P98" s="16" t="str">
        <f t="shared" si="27"/>
        <v/>
      </c>
      <c r="Q98" s="56"/>
      <c r="R98" s="14" t="str">
        <f t="shared" si="28"/>
        <v/>
      </c>
      <c r="S98" s="14" t="str">
        <f>IF(R98="","",VLOOKUP(R98,'Concordance Classmt &amp; Points'!$A$2:$B$32,2,FALSE))</f>
        <v/>
      </c>
      <c r="T98" s="16" t="str">
        <f t="shared" si="29"/>
        <v/>
      </c>
      <c r="U98" s="56"/>
      <c r="V98" s="14" t="str">
        <f t="shared" si="30"/>
        <v/>
      </c>
      <c r="W98" s="14" t="str">
        <f>IF(V98="","",VLOOKUP(V98,'Concordance Classmt &amp; Points'!$A$2:$B$32,2,FALSE))</f>
        <v/>
      </c>
      <c r="X98" s="16" t="str">
        <f t="shared" si="31"/>
        <v/>
      </c>
      <c r="Y98" s="17" t="str">
        <f>IF(COUNT(H98,L98),SUM(H98,L98),"-")</f>
        <v>-</v>
      </c>
      <c r="Z98" s="18" t="str">
        <f t="shared" si="32"/>
        <v/>
      </c>
    </row>
    <row r="99" spans="1:26" x14ac:dyDescent="0.35">
      <c r="A99" s="4" t="str">
        <f t="shared" ref="A99:A109" si="33">IF(Y99="-","",RANK(Y99,Y$3:Y$108))</f>
        <v/>
      </c>
      <c r="B99" s="41" t="s">
        <v>138</v>
      </c>
      <c r="C99" s="41" t="s">
        <v>139</v>
      </c>
      <c r="D99" s="42">
        <v>34</v>
      </c>
      <c r="E99" s="56"/>
      <c r="F99" s="14" t="str">
        <f t="shared" ref="F99:F109" si="34">IF(E99="","",RANK(E99,E$3:E$108,1))</f>
        <v/>
      </c>
      <c r="G99" s="14" t="str">
        <f>IF(F99="","",VLOOKUP(F99,'Concordance Classmt &amp; Points'!$A$2:$B$32,2,FALSE))</f>
        <v/>
      </c>
      <c r="H99" s="16" t="str">
        <f t="shared" ref="H99:H109" si="35">IF(ISNUMBER(G99),G99+G99*(MAX(0,$D99-28))*2/100,"")</f>
        <v/>
      </c>
      <c r="I99" s="56"/>
      <c r="J99" s="14" t="str">
        <f t="shared" ref="J99:J109" si="36">IF(I99="","",RANK(I99,I$3:I$108,1))</f>
        <v/>
      </c>
      <c r="K99" s="14" t="str">
        <f>IF(J99="","",VLOOKUP(J99,'Concordance Classmt &amp; Points'!$A$2:$B$32,2,FALSE))</f>
        <v/>
      </c>
      <c r="L99" s="16" t="str">
        <f t="shared" ref="L99:L109" si="37">IF(ISNUMBER(K99),K99+K99*(MAX(0,$D99-28))*2/100,"")</f>
        <v/>
      </c>
      <c r="M99" s="56"/>
      <c r="N99" s="14" t="str">
        <f t="shared" si="26"/>
        <v/>
      </c>
      <c r="O99" s="14" t="str">
        <f>IF(N99="","",VLOOKUP(N99,'Concordance Classmt &amp; Points'!$A$2:$B$32,2,FALSE))</f>
        <v/>
      </c>
      <c r="P99" s="16" t="str">
        <f t="shared" si="27"/>
        <v/>
      </c>
      <c r="Q99" s="56"/>
      <c r="R99" s="14" t="str">
        <f t="shared" si="28"/>
        <v/>
      </c>
      <c r="S99" s="14" t="str">
        <f>IF(R99="","",VLOOKUP(R99,'Concordance Classmt &amp; Points'!$A$2:$B$32,2,FALSE))</f>
        <v/>
      </c>
      <c r="T99" s="16" t="str">
        <f t="shared" si="29"/>
        <v/>
      </c>
      <c r="U99" s="56"/>
      <c r="V99" s="14" t="str">
        <f t="shared" si="30"/>
        <v/>
      </c>
      <c r="W99" s="14" t="str">
        <f>IF(V99="","",VLOOKUP(V99,'Concordance Classmt &amp; Points'!$A$2:$B$32,2,FALSE))</f>
        <v/>
      </c>
      <c r="X99" s="16" t="str">
        <f t="shared" si="31"/>
        <v/>
      </c>
      <c r="Y99" s="17" t="str">
        <f>IF(COUNT(H99,L99),SUM(H99,L99),"-")</f>
        <v>-</v>
      </c>
      <c r="Z99" s="18" t="str">
        <f t="shared" ref="Z99:Z109" si="38">IF(Y99="-","",RANK(Y99,Y$3:Y$109))</f>
        <v/>
      </c>
    </row>
    <row r="100" spans="1:26" x14ac:dyDescent="0.35">
      <c r="A100" s="4" t="str">
        <f t="shared" si="33"/>
        <v/>
      </c>
      <c r="B100" s="41" t="s">
        <v>210</v>
      </c>
      <c r="C100" s="41" t="s">
        <v>211</v>
      </c>
      <c r="D100" s="42">
        <v>20</v>
      </c>
      <c r="E100" s="56"/>
      <c r="F100" s="14" t="str">
        <f t="shared" si="34"/>
        <v/>
      </c>
      <c r="G100" s="14" t="str">
        <f>IF(F100="","",VLOOKUP(F100,'Concordance Classmt &amp; Points'!$A$2:$B$32,2,FALSE))</f>
        <v/>
      </c>
      <c r="H100" s="16" t="str">
        <f t="shared" si="35"/>
        <v/>
      </c>
      <c r="I100" s="56"/>
      <c r="J100" s="14" t="str">
        <f t="shared" si="36"/>
        <v/>
      </c>
      <c r="K100" s="14" t="str">
        <f>IF(J100="","",VLOOKUP(J100,'Concordance Classmt &amp; Points'!$A$2:$B$32,2,FALSE))</f>
        <v/>
      </c>
      <c r="L100" s="16" t="str">
        <f t="shared" si="37"/>
        <v/>
      </c>
      <c r="M100" s="56"/>
      <c r="N100" s="14" t="str">
        <f t="shared" si="26"/>
        <v/>
      </c>
      <c r="O100" s="14" t="str">
        <f>IF(N100="","",VLOOKUP(N100,'Concordance Classmt &amp; Points'!$A$2:$B$32,2,FALSE))</f>
        <v/>
      </c>
      <c r="P100" s="16" t="str">
        <f t="shared" si="27"/>
        <v/>
      </c>
      <c r="Q100" s="56"/>
      <c r="R100" s="14" t="str">
        <f t="shared" si="28"/>
        <v/>
      </c>
      <c r="S100" s="14" t="str">
        <f>IF(R100="","",VLOOKUP(R100,'Concordance Classmt &amp; Points'!$A$2:$B$32,2,FALSE))</f>
        <v/>
      </c>
      <c r="T100" s="16" t="str">
        <f t="shared" si="29"/>
        <v/>
      </c>
      <c r="U100" s="56"/>
      <c r="V100" s="14" t="str">
        <f t="shared" si="30"/>
        <v/>
      </c>
      <c r="W100" s="14" t="str">
        <f>IF(V100="","",VLOOKUP(V100,'Concordance Classmt &amp; Points'!$A$2:$B$32,2,FALSE))</f>
        <v/>
      </c>
      <c r="X100" s="16" t="str">
        <f t="shared" si="31"/>
        <v/>
      </c>
      <c r="Y100" s="17" t="str">
        <f>IF(COUNT(H100,L100),SUM(H100,L100),"-")</f>
        <v>-</v>
      </c>
      <c r="Z100" s="18" t="str">
        <f t="shared" si="38"/>
        <v/>
      </c>
    </row>
    <row r="101" spans="1:26" x14ac:dyDescent="0.35">
      <c r="A101" s="4" t="str">
        <f t="shared" si="33"/>
        <v/>
      </c>
      <c r="B101" s="41" t="s">
        <v>142</v>
      </c>
      <c r="C101" s="41" t="s">
        <v>143</v>
      </c>
      <c r="D101" s="42">
        <v>46</v>
      </c>
      <c r="E101" s="56"/>
      <c r="F101" s="14" t="str">
        <f t="shared" si="34"/>
        <v/>
      </c>
      <c r="G101" s="14" t="str">
        <f>IF(F101="","",VLOOKUP(F101,'Concordance Classmt &amp; Points'!$A$2:$B$32,2,FALSE))</f>
        <v/>
      </c>
      <c r="H101" s="16" t="str">
        <f t="shared" si="35"/>
        <v/>
      </c>
      <c r="I101" s="56"/>
      <c r="J101" s="14" t="str">
        <f t="shared" si="36"/>
        <v/>
      </c>
      <c r="K101" s="14" t="str">
        <f>IF(J101="","",VLOOKUP(J101,'Concordance Classmt &amp; Points'!$A$2:$B$32,2,FALSE))</f>
        <v/>
      </c>
      <c r="L101" s="16" t="str">
        <f t="shared" si="37"/>
        <v/>
      </c>
      <c r="M101" s="56"/>
      <c r="N101" s="14" t="str">
        <f t="shared" si="26"/>
        <v/>
      </c>
      <c r="O101" s="14" t="str">
        <f>IF(N101="","",VLOOKUP(N101,'Concordance Classmt &amp; Points'!$A$2:$B$32,2,FALSE))</f>
        <v/>
      </c>
      <c r="P101" s="16" t="str">
        <f t="shared" si="27"/>
        <v/>
      </c>
      <c r="Q101" s="56"/>
      <c r="R101" s="14" t="str">
        <f t="shared" si="28"/>
        <v/>
      </c>
      <c r="S101" s="14" t="str">
        <f>IF(R101="","",VLOOKUP(R101,'Concordance Classmt &amp; Points'!$A$2:$B$32,2,FALSE))</f>
        <v/>
      </c>
      <c r="T101" s="16" t="str">
        <f t="shared" si="29"/>
        <v/>
      </c>
      <c r="U101" s="56"/>
      <c r="V101" s="14" t="str">
        <f t="shared" si="30"/>
        <v/>
      </c>
      <c r="W101" s="14" t="str">
        <f>IF(V101="","",VLOOKUP(V101,'Concordance Classmt &amp; Points'!$A$2:$B$32,2,FALSE))</f>
        <v/>
      </c>
      <c r="X101" s="16" t="str">
        <f t="shared" si="31"/>
        <v/>
      </c>
      <c r="Y101" s="17" t="str">
        <f>IF(COUNT(H101,L101),SUM(H101,L101),"-")</f>
        <v>-</v>
      </c>
      <c r="Z101" s="18" t="str">
        <f t="shared" si="38"/>
        <v/>
      </c>
    </row>
    <row r="102" spans="1:26" x14ac:dyDescent="0.35">
      <c r="A102" s="4" t="str">
        <f t="shared" si="33"/>
        <v/>
      </c>
      <c r="B102" s="41" t="s">
        <v>212</v>
      </c>
      <c r="C102" s="41" t="s">
        <v>42</v>
      </c>
      <c r="D102" s="42">
        <v>22</v>
      </c>
      <c r="E102" s="56"/>
      <c r="F102" s="14" t="str">
        <f t="shared" si="34"/>
        <v/>
      </c>
      <c r="G102" s="14" t="str">
        <f>IF(F102="","",VLOOKUP(F102,'Concordance Classmt &amp; Points'!$A$2:$B$32,2,FALSE))</f>
        <v/>
      </c>
      <c r="H102" s="16" t="str">
        <f t="shared" si="35"/>
        <v/>
      </c>
      <c r="I102" s="56"/>
      <c r="J102" s="14" t="str">
        <f t="shared" si="36"/>
        <v/>
      </c>
      <c r="K102" s="14" t="str">
        <f>IF(J102="","",VLOOKUP(J102,'Concordance Classmt &amp; Points'!$A$2:$B$32,2,FALSE))</f>
        <v/>
      </c>
      <c r="L102" s="16" t="str">
        <f t="shared" si="37"/>
        <v/>
      </c>
      <c r="M102" s="56"/>
      <c r="N102" s="14" t="str">
        <f t="shared" si="26"/>
        <v/>
      </c>
      <c r="O102" s="14" t="str">
        <f>IF(N102="","",VLOOKUP(N102,'Concordance Classmt &amp; Points'!$A$2:$B$32,2,FALSE))</f>
        <v/>
      </c>
      <c r="P102" s="16" t="str">
        <f t="shared" si="27"/>
        <v/>
      </c>
      <c r="Q102" s="56"/>
      <c r="R102" s="14" t="str">
        <f t="shared" si="28"/>
        <v/>
      </c>
      <c r="S102" s="14" t="str">
        <f>IF(R102="","",VLOOKUP(R102,'Concordance Classmt &amp; Points'!$A$2:$B$32,2,FALSE))</f>
        <v/>
      </c>
      <c r="T102" s="16" t="str">
        <f t="shared" si="29"/>
        <v/>
      </c>
      <c r="U102" s="56"/>
      <c r="V102" s="14" t="str">
        <f t="shared" si="30"/>
        <v/>
      </c>
      <c r="W102" s="14" t="str">
        <f>IF(V102="","",VLOOKUP(V102,'Concordance Classmt &amp; Points'!$A$2:$B$32,2,FALSE))</f>
        <v/>
      </c>
      <c r="X102" s="16" t="str">
        <f t="shared" si="31"/>
        <v/>
      </c>
      <c r="Y102" s="17" t="str">
        <f>IF(COUNT(H102,L102),SUM(H102,L102),"-")</f>
        <v>-</v>
      </c>
      <c r="Z102" s="18" t="str">
        <f t="shared" si="38"/>
        <v/>
      </c>
    </row>
    <row r="103" spans="1:26" x14ac:dyDescent="0.35">
      <c r="A103" s="4" t="str">
        <f t="shared" si="33"/>
        <v/>
      </c>
      <c r="B103" s="41" t="s">
        <v>213</v>
      </c>
      <c r="C103" s="41" t="s">
        <v>214</v>
      </c>
      <c r="D103" s="42">
        <v>30</v>
      </c>
      <c r="E103" s="56"/>
      <c r="F103" s="14" t="str">
        <f t="shared" si="34"/>
        <v/>
      </c>
      <c r="G103" s="14" t="str">
        <f>IF(F103="","",VLOOKUP(F103,'Concordance Classmt &amp; Points'!$A$2:$B$32,2,FALSE))</f>
        <v/>
      </c>
      <c r="H103" s="16" t="str">
        <f t="shared" si="35"/>
        <v/>
      </c>
      <c r="I103" s="56"/>
      <c r="J103" s="14" t="str">
        <f t="shared" si="36"/>
        <v/>
      </c>
      <c r="K103" s="14" t="str">
        <f>IF(J103="","",VLOOKUP(J103,'Concordance Classmt &amp; Points'!$A$2:$B$32,2,FALSE))</f>
        <v/>
      </c>
      <c r="L103" s="16" t="str">
        <f t="shared" si="37"/>
        <v/>
      </c>
      <c r="M103" s="56"/>
      <c r="N103" s="14" t="str">
        <f t="shared" si="26"/>
        <v/>
      </c>
      <c r="O103" s="14" t="str">
        <f>IF(N103="","",VLOOKUP(N103,'Concordance Classmt &amp; Points'!$A$2:$B$32,2,FALSE))</f>
        <v/>
      </c>
      <c r="P103" s="16" t="str">
        <f t="shared" si="27"/>
        <v/>
      </c>
      <c r="Q103" s="56"/>
      <c r="R103" s="14" t="str">
        <f t="shared" si="28"/>
        <v/>
      </c>
      <c r="S103" s="14" t="str">
        <f>IF(R103="","",VLOOKUP(R103,'Concordance Classmt &amp; Points'!$A$2:$B$32,2,FALSE))</f>
        <v/>
      </c>
      <c r="T103" s="16" t="str">
        <f t="shared" si="29"/>
        <v/>
      </c>
      <c r="U103" s="56"/>
      <c r="V103" s="14" t="str">
        <f t="shared" si="30"/>
        <v/>
      </c>
      <c r="W103" s="14" t="str">
        <f>IF(V103="","",VLOOKUP(V103,'Concordance Classmt &amp; Points'!$A$2:$B$32,2,FALSE))</f>
        <v/>
      </c>
      <c r="X103" s="16" t="str">
        <f t="shared" si="31"/>
        <v/>
      </c>
      <c r="Y103" s="17" t="str">
        <f>IF(COUNT(H103,L103),SUM(H103,L103),"-")</f>
        <v>-</v>
      </c>
      <c r="Z103" s="18" t="str">
        <f t="shared" si="38"/>
        <v/>
      </c>
    </row>
    <row r="104" spans="1:26" x14ac:dyDescent="0.35">
      <c r="A104" s="4" t="str">
        <f t="shared" si="33"/>
        <v/>
      </c>
      <c r="B104" s="41" t="s">
        <v>219</v>
      </c>
      <c r="C104" s="41" t="s">
        <v>220</v>
      </c>
      <c r="D104" s="42">
        <v>33</v>
      </c>
      <c r="E104" s="56"/>
      <c r="F104" s="14" t="str">
        <f t="shared" si="34"/>
        <v/>
      </c>
      <c r="G104" s="14" t="str">
        <f>IF(F104="","",VLOOKUP(F104,'Concordance Classmt &amp; Points'!$A$2:$B$32,2,FALSE))</f>
        <v/>
      </c>
      <c r="H104" s="16" t="str">
        <f t="shared" si="35"/>
        <v/>
      </c>
      <c r="I104" s="56"/>
      <c r="J104" s="14" t="str">
        <f t="shared" si="36"/>
        <v/>
      </c>
      <c r="K104" s="14" t="str">
        <f>IF(J104="","",VLOOKUP(J104,'Concordance Classmt &amp; Points'!$A$2:$B$32,2,FALSE))</f>
        <v/>
      </c>
      <c r="L104" s="16" t="str">
        <f t="shared" si="37"/>
        <v/>
      </c>
      <c r="M104" s="56"/>
      <c r="N104" s="14" t="str">
        <f t="shared" si="26"/>
        <v/>
      </c>
      <c r="O104" s="14" t="str">
        <f>IF(N104="","",VLOOKUP(N104,'Concordance Classmt &amp; Points'!$A$2:$B$32,2,FALSE))</f>
        <v/>
      </c>
      <c r="P104" s="16" t="str">
        <f t="shared" si="27"/>
        <v/>
      </c>
      <c r="Q104" s="56"/>
      <c r="R104" s="14" t="str">
        <f t="shared" si="28"/>
        <v/>
      </c>
      <c r="S104" s="14" t="str">
        <f>IF(R104="","",VLOOKUP(R104,'Concordance Classmt &amp; Points'!$A$2:$B$32,2,FALSE))</f>
        <v/>
      </c>
      <c r="T104" s="16" t="str">
        <f t="shared" si="29"/>
        <v/>
      </c>
      <c r="U104" s="56"/>
      <c r="V104" s="14" t="str">
        <f t="shared" si="30"/>
        <v/>
      </c>
      <c r="W104" s="14" t="str">
        <f>IF(V104="","",VLOOKUP(V104,'Concordance Classmt &amp; Points'!$A$2:$B$32,2,FALSE))</f>
        <v/>
      </c>
      <c r="X104" s="16" t="str">
        <f t="shared" si="31"/>
        <v/>
      </c>
      <c r="Y104" s="17" t="str">
        <f>IF(COUNT(H104,L104),SUM(H104,L104),"-")</f>
        <v>-</v>
      </c>
      <c r="Z104" s="18" t="str">
        <f t="shared" si="38"/>
        <v/>
      </c>
    </row>
    <row r="105" spans="1:26" x14ac:dyDescent="0.35">
      <c r="A105" s="4" t="str">
        <f t="shared" si="33"/>
        <v/>
      </c>
      <c r="B105" s="41" t="s">
        <v>221</v>
      </c>
      <c r="C105" s="41" t="s">
        <v>222</v>
      </c>
      <c r="D105" s="42">
        <v>47</v>
      </c>
      <c r="E105" s="56">
        <v>9.0972222222222225E-4</v>
      </c>
      <c r="F105" s="14">
        <f t="shared" si="34"/>
        <v>31</v>
      </c>
      <c r="G105" s="14" t="e">
        <f>IF(F105="","",VLOOKUP(F105,'Concordance Classmt &amp; Points'!$A$2:$B$32,2,FALSE))</f>
        <v>#N/A</v>
      </c>
      <c r="H105" s="16" t="str">
        <f t="shared" si="35"/>
        <v/>
      </c>
      <c r="I105" s="56"/>
      <c r="J105" s="14" t="str">
        <f t="shared" si="36"/>
        <v/>
      </c>
      <c r="K105" s="14" t="str">
        <f>IF(J105="","",VLOOKUP(J105,'Concordance Classmt &amp; Points'!$A$2:$B$32,2,FALSE))</f>
        <v/>
      </c>
      <c r="L105" s="16" t="str">
        <f t="shared" si="37"/>
        <v/>
      </c>
      <c r="M105" s="56"/>
      <c r="N105" s="14" t="str">
        <f t="shared" si="26"/>
        <v/>
      </c>
      <c r="O105" s="14" t="str">
        <f>IF(N105="","",VLOOKUP(N105,'Concordance Classmt &amp; Points'!$A$2:$B$32,2,FALSE))</f>
        <v/>
      </c>
      <c r="P105" s="16" t="str">
        <f t="shared" si="27"/>
        <v/>
      </c>
      <c r="Q105" s="56"/>
      <c r="R105" s="14" t="str">
        <f t="shared" si="28"/>
        <v/>
      </c>
      <c r="S105" s="14" t="str">
        <f>IF(R105="","",VLOOKUP(R105,'Concordance Classmt &amp; Points'!$A$2:$B$32,2,FALSE))</f>
        <v/>
      </c>
      <c r="T105" s="16" t="str">
        <f t="shared" si="29"/>
        <v/>
      </c>
      <c r="U105" s="56"/>
      <c r="V105" s="14" t="str">
        <f t="shared" si="30"/>
        <v/>
      </c>
      <c r="W105" s="14" t="str">
        <f>IF(V105="","",VLOOKUP(V105,'Concordance Classmt &amp; Points'!$A$2:$B$32,2,FALSE))</f>
        <v/>
      </c>
      <c r="X105" s="16" t="str">
        <f t="shared" si="31"/>
        <v/>
      </c>
      <c r="Y105" s="17" t="str">
        <f>IF(COUNT(H105,L105),SUM(H105,L105),"-")</f>
        <v>-</v>
      </c>
      <c r="Z105" s="18" t="str">
        <f t="shared" si="38"/>
        <v/>
      </c>
    </row>
    <row r="106" spans="1:26" x14ac:dyDescent="0.35">
      <c r="A106" s="4" t="str">
        <f t="shared" si="33"/>
        <v/>
      </c>
      <c r="B106" s="41" t="s">
        <v>223</v>
      </c>
      <c r="C106" s="41" t="s">
        <v>224</v>
      </c>
      <c r="D106" s="42">
        <v>62</v>
      </c>
      <c r="E106" s="56"/>
      <c r="F106" s="14" t="str">
        <f t="shared" si="34"/>
        <v/>
      </c>
      <c r="G106" s="14" t="str">
        <f>IF(F106="","",VLOOKUP(F106,'Concordance Classmt &amp; Points'!$A$2:$B$32,2,FALSE))</f>
        <v/>
      </c>
      <c r="H106" s="16" t="str">
        <f t="shared" si="35"/>
        <v/>
      </c>
      <c r="I106" s="56"/>
      <c r="J106" s="14" t="str">
        <f t="shared" si="36"/>
        <v/>
      </c>
      <c r="K106" s="14" t="str">
        <f>IF(J106="","",VLOOKUP(J106,'Concordance Classmt &amp; Points'!$A$2:$B$32,2,FALSE))</f>
        <v/>
      </c>
      <c r="L106" s="16" t="str">
        <f t="shared" si="37"/>
        <v/>
      </c>
      <c r="M106" s="56"/>
      <c r="N106" s="14" t="str">
        <f t="shared" si="26"/>
        <v/>
      </c>
      <c r="O106" s="14" t="str">
        <f>IF(N106="","",VLOOKUP(N106,'Concordance Classmt &amp; Points'!$A$2:$B$32,2,FALSE))</f>
        <v/>
      </c>
      <c r="P106" s="16" t="str">
        <f t="shared" si="27"/>
        <v/>
      </c>
      <c r="Q106" s="56"/>
      <c r="R106" s="14" t="str">
        <f t="shared" si="28"/>
        <v/>
      </c>
      <c r="S106" s="14" t="str">
        <f>IF(R106="","",VLOOKUP(R106,'Concordance Classmt &amp; Points'!$A$2:$B$32,2,FALSE))</f>
        <v/>
      </c>
      <c r="T106" s="16" t="str">
        <f t="shared" si="29"/>
        <v/>
      </c>
      <c r="U106" s="56"/>
      <c r="V106" s="14" t="str">
        <f t="shared" si="30"/>
        <v/>
      </c>
      <c r="W106" s="14" t="str">
        <f>IF(V106="","",VLOOKUP(V106,'Concordance Classmt &amp; Points'!$A$2:$B$32,2,FALSE))</f>
        <v/>
      </c>
      <c r="X106" s="16" t="str">
        <f t="shared" si="31"/>
        <v/>
      </c>
      <c r="Y106" s="17" t="str">
        <f>IF(COUNT(H106,L106),SUM(H106,L106),"-")</f>
        <v>-</v>
      </c>
      <c r="Z106" s="18" t="str">
        <f t="shared" si="38"/>
        <v/>
      </c>
    </row>
    <row r="107" spans="1:26" x14ac:dyDescent="0.35">
      <c r="A107" s="4" t="str">
        <f t="shared" si="33"/>
        <v/>
      </c>
      <c r="B107" s="41" t="s">
        <v>146</v>
      </c>
      <c r="C107" s="41" t="s">
        <v>147</v>
      </c>
      <c r="D107" s="42">
        <v>26</v>
      </c>
      <c r="E107" s="56"/>
      <c r="F107" s="14" t="str">
        <f t="shared" si="34"/>
        <v/>
      </c>
      <c r="G107" s="14" t="str">
        <f>IF(F107="","",VLOOKUP(F107,'Concordance Classmt &amp; Points'!$A$2:$B$32,2,FALSE))</f>
        <v/>
      </c>
      <c r="H107" s="16" t="str">
        <f t="shared" si="35"/>
        <v/>
      </c>
      <c r="I107" s="56"/>
      <c r="J107" s="14" t="str">
        <f t="shared" si="36"/>
        <v/>
      </c>
      <c r="K107" s="14" t="str">
        <f>IF(J107="","",VLOOKUP(J107,'Concordance Classmt &amp; Points'!$A$2:$B$32,2,FALSE))</f>
        <v/>
      </c>
      <c r="L107" s="16" t="str">
        <f t="shared" si="37"/>
        <v/>
      </c>
      <c r="M107" s="56"/>
      <c r="N107" s="14" t="str">
        <f t="shared" si="26"/>
        <v/>
      </c>
      <c r="O107" s="14" t="str">
        <f>IF(N107="","",VLOOKUP(N107,'Concordance Classmt &amp; Points'!$A$2:$B$32,2,FALSE))</f>
        <v/>
      </c>
      <c r="P107" s="16" t="str">
        <f t="shared" si="27"/>
        <v/>
      </c>
      <c r="Q107" s="56"/>
      <c r="R107" s="14" t="str">
        <f t="shared" si="28"/>
        <v/>
      </c>
      <c r="S107" s="14" t="str">
        <f>IF(R107="","",VLOOKUP(R107,'Concordance Classmt &amp; Points'!$A$2:$B$32,2,FALSE))</f>
        <v/>
      </c>
      <c r="T107" s="16" t="str">
        <f t="shared" si="29"/>
        <v/>
      </c>
      <c r="U107" s="56"/>
      <c r="V107" s="14" t="str">
        <f t="shared" si="30"/>
        <v/>
      </c>
      <c r="W107" s="14" t="str">
        <f>IF(V107="","",VLOOKUP(V107,'Concordance Classmt &amp; Points'!$A$2:$B$32,2,FALSE))</f>
        <v/>
      </c>
      <c r="X107" s="16" t="str">
        <f t="shared" si="31"/>
        <v/>
      </c>
      <c r="Y107" s="17" t="str">
        <f>IF(COUNT(H107,L107),SUM(H107,L107),"-")</f>
        <v>-</v>
      </c>
      <c r="Z107" s="18" t="str">
        <f t="shared" si="38"/>
        <v/>
      </c>
    </row>
    <row r="108" spans="1:26" x14ac:dyDescent="0.35">
      <c r="A108" s="4" t="str">
        <f t="shared" si="33"/>
        <v/>
      </c>
      <c r="B108" s="41" t="s">
        <v>225</v>
      </c>
      <c r="C108" s="41" t="s">
        <v>226</v>
      </c>
      <c r="D108" s="42">
        <v>26</v>
      </c>
      <c r="E108" s="56">
        <v>2.1778935185185187E-3</v>
      </c>
      <c r="F108" s="14">
        <f t="shared" si="34"/>
        <v>32</v>
      </c>
      <c r="G108" s="14" t="e">
        <f>IF(F108="","",VLOOKUP(F108,'Concordance Classmt &amp; Points'!$A$2:$B$32,2,FALSE))</f>
        <v>#N/A</v>
      </c>
      <c r="H108" s="16" t="str">
        <f t="shared" si="35"/>
        <v/>
      </c>
      <c r="I108" s="56"/>
      <c r="J108" s="14" t="str">
        <f t="shared" si="36"/>
        <v/>
      </c>
      <c r="K108" s="14" t="str">
        <f>IF(J108="","",VLOOKUP(J108,'Concordance Classmt &amp; Points'!$A$2:$B$32,2,FALSE))</f>
        <v/>
      </c>
      <c r="L108" s="16" t="str">
        <f t="shared" si="37"/>
        <v/>
      </c>
      <c r="M108" s="56"/>
      <c r="N108" s="14" t="str">
        <f t="shared" si="26"/>
        <v/>
      </c>
      <c r="O108" s="14" t="str">
        <f>IF(N108="","",VLOOKUP(N108,'Concordance Classmt &amp; Points'!$A$2:$B$32,2,FALSE))</f>
        <v/>
      </c>
      <c r="P108" s="16" t="str">
        <f t="shared" si="27"/>
        <v/>
      </c>
      <c r="Q108" s="56"/>
      <c r="R108" s="14" t="str">
        <f t="shared" si="28"/>
        <v/>
      </c>
      <c r="S108" s="14" t="str">
        <f>IF(R108="","",VLOOKUP(R108,'Concordance Classmt &amp; Points'!$A$2:$B$32,2,FALSE))</f>
        <v/>
      </c>
      <c r="T108" s="16" t="str">
        <f t="shared" si="29"/>
        <v/>
      </c>
      <c r="U108" s="56"/>
      <c r="V108" s="14" t="str">
        <f t="shared" si="30"/>
        <v/>
      </c>
      <c r="W108" s="14" t="str">
        <f>IF(V108="","",VLOOKUP(V108,'Concordance Classmt &amp; Points'!$A$2:$B$32,2,FALSE))</f>
        <v/>
      </c>
      <c r="X108" s="16" t="str">
        <f t="shared" si="31"/>
        <v/>
      </c>
      <c r="Y108" s="17" t="str">
        <f>IF(COUNT(H108,L108),SUM(H108,L108),"-")</f>
        <v>-</v>
      </c>
      <c r="Z108" s="18" t="str">
        <f t="shared" si="38"/>
        <v/>
      </c>
    </row>
    <row r="109" spans="1:26" ht="19.8" customHeight="1" x14ac:dyDescent="0.35">
      <c r="A109" s="19" t="str">
        <f t="shared" si="33"/>
        <v/>
      </c>
      <c r="B109" s="52" t="s">
        <v>227</v>
      </c>
      <c r="C109" s="52" t="s">
        <v>228</v>
      </c>
      <c r="D109" s="53">
        <v>21</v>
      </c>
      <c r="E109" s="58"/>
      <c r="F109" s="20" t="str">
        <f t="shared" si="34"/>
        <v/>
      </c>
      <c r="G109" s="20" t="str">
        <f>IF(F109="","",VLOOKUP(F109,'Concordance Classmt &amp; Points'!$A$2:$B$32,2,FALSE))</f>
        <v/>
      </c>
      <c r="H109" s="54" t="str">
        <f t="shared" si="35"/>
        <v/>
      </c>
      <c r="I109" s="57"/>
      <c r="J109" s="20" t="str">
        <f t="shared" si="36"/>
        <v/>
      </c>
      <c r="K109" s="20" t="str">
        <f>IF(J109="","",VLOOKUP(J109,'Concordance Classmt &amp; Points'!$A$2:$B$32,2,FALSE))</f>
        <v/>
      </c>
      <c r="L109" s="54" t="str">
        <f t="shared" si="37"/>
        <v/>
      </c>
      <c r="M109" s="57"/>
      <c r="N109" s="20" t="str">
        <f t="shared" si="26"/>
        <v/>
      </c>
      <c r="O109" s="20" t="str">
        <f>IF(N109="","",VLOOKUP(N109,'Concordance Classmt &amp; Points'!$A$2:$B$32,2,FALSE))</f>
        <v/>
      </c>
      <c r="P109" s="54" t="str">
        <f t="shared" si="27"/>
        <v/>
      </c>
      <c r="Q109" s="57"/>
      <c r="R109" s="20" t="str">
        <f t="shared" si="28"/>
        <v/>
      </c>
      <c r="S109" s="20" t="str">
        <f>IF(R109="","",VLOOKUP(R109,'Concordance Classmt &amp; Points'!$A$2:$B$32,2,FALSE))</f>
        <v/>
      </c>
      <c r="T109" s="54" t="str">
        <f t="shared" si="29"/>
        <v/>
      </c>
      <c r="U109" s="57"/>
      <c r="V109" s="20" t="str">
        <f t="shared" si="30"/>
        <v/>
      </c>
      <c r="W109" s="20" t="str">
        <f>IF(V109="","",VLOOKUP(V109,'Concordance Classmt &amp; Points'!$A$2:$B$32,2,FALSE))</f>
        <v/>
      </c>
      <c r="X109" s="54" t="str">
        <f t="shared" si="31"/>
        <v/>
      </c>
      <c r="Y109" s="17" t="str">
        <f>IF(COUNT(H109,L109),SUM(H109,L109),"-")</f>
        <v>-</v>
      </c>
      <c r="Z109" s="18" t="str">
        <f t="shared" si="38"/>
        <v/>
      </c>
    </row>
  </sheetData>
  <autoFilter ref="A2:Z109" xr:uid="{00000000-0001-0000-0000-000000000000}">
    <sortState xmlns:xlrd2="http://schemas.microsoft.com/office/spreadsheetml/2017/richdata2" ref="A3:Z109">
      <sortCondition ref="Z2:Z109"/>
    </sortState>
  </autoFilter>
  <conditionalFormatting sqref="A2:L2 A3:A108 E3:L108 Y2:Z109">
    <cfRule type="expression" dxfId="180" priority="184">
      <formula>MOD(ROW(),2)</formula>
    </cfRule>
  </conditionalFormatting>
  <conditionalFormatting sqref="B29:D29 C32:D32">
    <cfRule type="expression" dxfId="179" priority="106">
      <formula>LEFT($E29:$E129,1)="F"</formula>
    </cfRule>
    <cfRule type="expression" dxfId="178" priority="107">
      <formula>MOD(ROW(),2)</formula>
    </cfRule>
  </conditionalFormatting>
  <conditionalFormatting sqref="B41:D41">
    <cfRule type="expression" dxfId="177" priority="108">
      <formula>LEFT($E41:$E123,1)="F"</formula>
    </cfRule>
  </conditionalFormatting>
  <conditionalFormatting sqref="C42:D42">
    <cfRule type="expression" dxfId="176" priority="109">
      <formula>LEFT($E42:$E130,1)="F"</formula>
    </cfRule>
  </conditionalFormatting>
  <conditionalFormatting sqref="C40:D40">
    <cfRule type="expression" dxfId="175" priority="110">
      <formula>LEFT($E40:$E144,1)="F"</formula>
    </cfRule>
    <cfRule type="expression" dxfId="174" priority="111">
      <formula>MOD(ROW(),2)</formula>
    </cfRule>
  </conditionalFormatting>
  <conditionalFormatting sqref="C16:D16 B33:D36">
    <cfRule type="expression" dxfId="173" priority="112">
      <formula>LEFT($E16:$E118,1)="F"</formula>
    </cfRule>
    <cfRule type="expression" dxfId="172" priority="113">
      <formula>MOD(ROW(),2)</formula>
    </cfRule>
  </conditionalFormatting>
  <conditionalFormatting sqref="B63:D63 B43:D43 B41:D41 C42:D42 B35 B38 B40 C57:D57 B45:D45 C52:D52 B47:D47 B50:D51">
    <cfRule type="expression" dxfId="171" priority="92">
      <formula>MOD(ROW(),2)</formula>
    </cfRule>
  </conditionalFormatting>
  <conditionalFormatting sqref="B63:D63">
    <cfRule type="expression" dxfId="170" priority="93">
      <formula>LEFT($E63:$E146,1)="F"</formula>
    </cfRule>
  </conditionalFormatting>
  <conditionalFormatting sqref="C53:D53">
    <cfRule type="expression" dxfId="169" priority="94">
      <formula>LEFT($E53:$E111,1)="F"</formula>
    </cfRule>
    <cfRule type="expression" dxfId="168" priority="95">
      <formula>MOD(ROW(),2)</formula>
    </cfRule>
  </conditionalFormatting>
  <conditionalFormatting sqref="C30:D30">
    <cfRule type="expression" dxfId="167" priority="98">
      <formula>LEFT($E30:$E131,1)="F"</formula>
    </cfRule>
    <cfRule type="expression" dxfId="166" priority="99">
      <formula>MOD(ROW(),2)</formula>
    </cfRule>
  </conditionalFormatting>
  <conditionalFormatting sqref="B43:D43">
    <cfRule type="expression" dxfId="165" priority="100">
      <formula>LEFT($E43:$E134,1)="F"</formula>
    </cfRule>
  </conditionalFormatting>
  <conditionalFormatting sqref="C45:D45">
    <cfRule type="expression" dxfId="164" priority="101">
      <formula>LEFT($E45:$E138,1)="F"</formula>
    </cfRule>
  </conditionalFormatting>
  <conditionalFormatting sqref="B31:D31 B30 B99:D100">
    <cfRule type="expression" dxfId="163" priority="102">
      <formula>LEFT($E30:$E142,1)="F"</formula>
    </cfRule>
    <cfRule type="expression" dxfId="162" priority="103">
      <formula>MOD(ROW(),2)</formula>
    </cfRule>
  </conditionalFormatting>
  <conditionalFormatting sqref="C28:D28">
    <cfRule type="expression" dxfId="161" priority="114">
      <formula>LEFT($E28:$E126,1)="F"</formula>
    </cfRule>
    <cfRule type="expression" dxfId="160" priority="115">
      <formula>MOD(ROW(),2)</formula>
    </cfRule>
  </conditionalFormatting>
  <conditionalFormatting sqref="C19:D19">
    <cfRule type="expression" dxfId="159" priority="116">
      <formula>LEFT($E19:$E98,1)="F"</formula>
    </cfRule>
    <cfRule type="expression" dxfId="158" priority="117">
      <formula>MOD(ROW(),2)</formula>
    </cfRule>
  </conditionalFormatting>
  <conditionalFormatting sqref="C14:D14">
    <cfRule type="expression" dxfId="157" priority="118">
      <formula>LEFT($E14:$E92,1)="F"</formula>
    </cfRule>
    <cfRule type="expression" dxfId="156" priority="119">
      <formula>MOD(ROW(),2)</formula>
    </cfRule>
  </conditionalFormatting>
  <conditionalFormatting sqref="C46:D46">
    <cfRule type="expression" dxfId="155" priority="90">
      <formula>LEFT($E46:$E182,1)="F"</formula>
    </cfRule>
    <cfRule type="expression" dxfId="154" priority="91">
      <formula>MOD(ROW(),2)</formula>
    </cfRule>
  </conditionalFormatting>
  <conditionalFormatting sqref="B7:D7">
    <cfRule type="expression" dxfId="153" priority="120">
      <formula>LEFT($E7:$E81,1)="F"</formula>
    </cfRule>
    <cfRule type="expression" dxfId="152" priority="121">
      <formula>MOD(ROW(),2)</formula>
    </cfRule>
  </conditionalFormatting>
  <conditionalFormatting sqref="B8:D8">
    <cfRule type="expression" dxfId="151" priority="122">
      <formula>LEFT($E8:$E83,1)="F"</formula>
    </cfRule>
    <cfRule type="expression" dxfId="150" priority="123">
      <formula>MOD(ROW(),2)</formula>
    </cfRule>
  </conditionalFormatting>
  <conditionalFormatting sqref="B25:D25">
    <cfRule type="expression" dxfId="149" priority="124">
      <formula>LEFT($E25:$E116,1)="F"</formula>
    </cfRule>
    <cfRule type="expression" dxfId="148" priority="125">
      <formula>MOD(ROW(),2)</formula>
    </cfRule>
  </conditionalFormatting>
  <conditionalFormatting sqref="C44:D44 B90:D91">
    <cfRule type="expression" dxfId="147" priority="126">
      <formula>LEFT($E44:$E175,1)="F"</formula>
    </cfRule>
    <cfRule type="expression" dxfId="146" priority="127">
      <formula>MOD(ROW(),2)</formula>
    </cfRule>
  </conditionalFormatting>
  <conditionalFormatting sqref="B48:D48">
    <cfRule type="expression" dxfId="145" priority="88">
      <formula>LEFT($E48:$E110,1)="F"</formula>
    </cfRule>
    <cfRule type="expression" dxfId="144" priority="89">
      <formula>MOD(ROW(),2)</formula>
    </cfRule>
  </conditionalFormatting>
  <conditionalFormatting sqref="B62:D62">
    <cfRule type="expression" dxfId="143" priority="86">
      <formula>LEFT($E62:$E111,1)="F"</formula>
    </cfRule>
    <cfRule type="expression" dxfId="142" priority="87">
      <formula>MOD(ROW(),2)</formula>
    </cfRule>
  </conditionalFormatting>
  <conditionalFormatting sqref="B49:D49">
    <cfRule type="expression" dxfId="141" priority="84">
      <formula>LEFT($E49:$E110,1)="F"</formula>
    </cfRule>
    <cfRule type="expression" dxfId="140" priority="85">
      <formula>MOD(ROW(),2)</formula>
    </cfRule>
  </conditionalFormatting>
  <conditionalFormatting sqref="C11:D13">
    <cfRule type="expression" dxfId="139" priority="82">
      <formula>LEFT($E11:$E88,1)="F"</formula>
    </cfRule>
    <cfRule type="expression" dxfId="138" priority="83">
      <formula>MOD(ROW(),2)</formula>
    </cfRule>
  </conditionalFormatting>
  <conditionalFormatting sqref="B59:D59 B52:B53">
    <cfRule type="expression" dxfId="137" priority="80">
      <formula>LEFT($E52:$E117,1)="F"</formula>
    </cfRule>
    <cfRule type="expression" dxfId="136" priority="81">
      <formula>MOD(ROW(),2)</formula>
    </cfRule>
  </conditionalFormatting>
  <conditionalFormatting sqref="C55:D55">
    <cfRule type="expression" dxfId="135" priority="78">
      <formula>LEFT($E55:$E128,1)="F"</formula>
    </cfRule>
    <cfRule type="expression" dxfId="134" priority="79">
      <formula>MOD(ROW(),2)</formula>
    </cfRule>
  </conditionalFormatting>
  <conditionalFormatting sqref="B9:D9 C10:D10">
    <cfRule type="expression" dxfId="133" priority="128">
      <formula>LEFT($E9:$E85,1)="F"</formula>
    </cfRule>
    <cfRule type="expression" dxfId="132" priority="129">
      <formula>MOD(ROW(),2)</formula>
    </cfRule>
  </conditionalFormatting>
  <conditionalFormatting sqref="C58:D58">
    <cfRule type="expression" dxfId="131" priority="76">
      <formula>LEFT($E58:$E153,1)="F"</formula>
    </cfRule>
    <cfRule type="expression" dxfId="130" priority="77">
      <formula>MOD(ROW(),2)</formula>
    </cfRule>
  </conditionalFormatting>
  <conditionalFormatting sqref="C57:D57">
    <cfRule type="expression" dxfId="129" priority="75">
      <formula>LEFT($E57:$E115,1)="F"</formula>
    </cfRule>
  </conditionalFormatting>
  <conditionalFormatting sqref="C39:D39 C15:D15 B38:D38 C37:D37 B19">
    <cfRule type="expression" dxfId="128" priority="130">
      <formula>LEFT($E15:$E118,1)="F"</formula>
    </cfRule>
    <cfRule type="expression" dxfId="127" priority="131">
      <formula>MOD(ROW(),2)</formula>
    </cfRule>
  </conditionalFormatting>
  <conditionalFormatting sqref="C47:D47">
    <cfRule type="expression" dxfId="126" priority="74">
      <formula>LEFT($E47:$E110,1)="F"</formula>
    </cfRule>
  </conditionalFormatting>
  <conditionalFormatting sqref="C50:D50">
    <cfRule type="expression" dxfId="125" priority="73">
      <formula>LEFT($E50:$E116,1)="F"</formula>
    </cfRule>
  </conditionalFormatting>
  <conditionalFormatting sqref="B6:D6">
    <cfRule type="expression" dxfId="124" priority="132">
      <formula>LEFT($E6:$E75,1)="F"</formula>
    </cfRule>
    <cfRule type="expression" dxfId="123" priority="133">
      <formula>MOD(ROW(),2)</formula>
    </cfRule>
  </conditionalFormatting>
  <conditionalFormatting sqref="B5:D5 B21:D22 B24:D24">
    <cfRule type="expression" dxfId="122" priority="70">
      <formula>LEFT($E5:$E89,1)="F"</formula>
    </cfRule>
    <cfRule type="expression" dxfId="121" priority="71">
      <formula>MOD(ROW(),2)</formula>
    </cfRule>
  </conditionalFormatting>
  <conditionalFormatting sqref="B4:D4">
    <cfRule type="expression" dxfId="120" priority="68">
      <formula>LEFT($E4:$E108,1)="F"</formula>
    </cfRule>
    <cfRule type="expression" dxfId="119" priority="69">
      <formula>MOD(ROW(),2)</formula>
    </cfRule>
  </conditionalFormatting>
  <conditionalFormatting sqref="B20:D20">
    <cfRule type="expression" dxfId="118" priority="64">
      <formula>LEFT($E20:$E112,1)="F"</formula>
    </cfRule>
    <cfRule type="expression" dxfId="117" priority="65">
      <formula>MOD(ROW(),2)</formula>
    </cfRule>
  </conditionalFormatting>
  <conditionalFormatting sqref="B18:D18">
    <cfRule type="expression" dxfId="116" priority="62">
      <formula>LEFT($E18:$E121,1)="F"</formula>
    </cfRule>
    <cfRule type="expression" dxfId="115" priority="63">
      <formula>MOD(ROW(),2)</formula>
    </cfRule>
  </conditionalFormatting>
  <conditionalFormatting sqref="B17:D17 B26:D27">
    <cfRule type="expression" dxfId="114" priority="60">
      <formula>LEFT($E17:$E114,1)="F"</formula>
    </cfRule>
    <cfRule type="expression" dxfId="113" priority="61">
      <formula>MOD(ROW(),2)</formula>
    </cfRule>
  </conditionalFormatting>
  <conditionalFormatting sqref="B8">
    <cfRule type="expression" dxfId="112" priority="136">
      <formula>LEFT($E10:$E86,1)="F"</formula>
    </cfRule>
    <cfRule type="expression" dxfId="111" priority="137">
      <formula>MOD(ROW(),2)</formula>
    </cfRule>
  </conditionalFormatting>
  <conditionalFormatting sqref="B12">
    <cfRule type="expression" dxfId="110" priority="138">
      <formula>LEFT($E14:$E92,1)="F"</formula>
    </cfRule>
    <cfRule type="expression" dxfId="109" priority="139">
      <formula>MOD(ROW(),2)</formula>
    </cfRule>
  </conditionalFormatting>
  <conditionalFormatting sqref="B13">
    <cfRule type="expression" dxfId="108" priority="140">
      <formula>LEFT($E15:$E118,1)="F"</formula>
    </cfRule>
    <cfRule type="expression" dxfId="107" priority="141">
      <formula>MOD(ROW(),2)</formula>
    </cfRule>
  </conditionalFormatting>
  <conditionalFormatting sqref="B21">
    <cfRule type="expression" dxfId="106" priority="142">
      <formula>LEFT($E19:$E98,1)="F"</formula>
    </cfRule>
    <cfRule type="expression" dxfId="105" priority="143">
      <formula>MOD(ROW(),2)</formula>
    </cfRule>
  </conditionalFormatting>
  <conditionalFormatting sqref="B20">
    <cfRule type="expression" dxfId="104" priority="144">
      <formula>LEFT($E28:$E126,1)="F"</formula>
    </cfRule>
    <cfRule type="expression" dxfId="103" priority="145">
      <formula>MOD(ROW(),2)</formula>
    </cfRule>
  </conditionalFormatting>
  <conditionalFormatting sqref="B27">
    <cfRule type="expression" dxfId="102" priority="146">
      <formula>LEFT($E30:$E131,1)="F"</formula>
    </cfRule>
    <cfRule type="expression" dxfId="101" priority="147">
      <formula>MOD(ROW(),2)</formula>
    </cfRule>
  </conditionalFormatting>
  <conditionalFormatting sqref="B28">
    <cfRule type="expression" dxfId="100" priority="58">
      <formula>LEFT($E28:$E140,1)="F"</formula>
    </cfRule>
    <cfRule type="expression" dxfId="99" priority="59">
      <formula>MOD(ROW(),2)</formula>
    </cfRule>
  </conditionalFormatting>
  <conditionalFormatting sqref="B29">
    <cfRule type="expression" dxfId="98" priority="148">
      <formula>LEFT($E32:$E132,1)="F"</formula>
    </cfRule>
    <cfRule type="expression" dxfId="97" priority="149">
      <formula>MOD(ROW(),2)</formula>
    </cfRule>
  </conditionalFormatting>
  <conditionalFormatting sqref="B31">
    <cfRule type="expression" dxfId="96" priority="150">
      <formula>LEFT($E37:$E140,1)="F"</formula>
    </cfRule>
    <cfRule type="expression" dxfId="95" priority="151">
      <formula>MOD(ROW(),2)</formula>
    </cfRule>
  </conditionalFormatting>
  <conditionalFormatting sqref="B35">
    <cfRule type="expression" dxfId="94" priority="152">
      <formula>LEFT($E42:$E130,1)="F"</formula>
    </cfRule>
  </conditionalFormatting>
  <conditionalFormatting sqref="B37">
    <cfRule type="expression" dxfId="93" priority="153">
      <formula>LEFT($E44:$E175,1)="F"</formula>
    </cfRule>
    <cfRule type="expression" dxfId="92" priority="154">
      <formula>MOD(ROW(),2)</formula>
    </cfRule>
  </conditionalFormatting>
  <conditionalFormatting sqref="B38">
    <cfRule type="expression" dxfId="91" priority="155">
      <formula>LEFT($E45:$E138,1)="F"</formula>
    </cfRule>
  </conditionalFormatting>
  <conditionalFormatting sqref="B39">
    <cfRule type="expression" dxfId="90" priority="156">
      <formula>LEFT($E46:$E182,1)="F"</formula>
    </cfRule>
    <cfRule type="expression" dxfId="89" priority="157">
      <formula>MOD(ROW(),2)</formula>
    </cfRule>
  </conditionalFormatting>
  <conditionalFormatting sqref="B40">
    <cfRule type="expression" dxfId="88" priority="158">
      <formula>LEFT($E47:$E110,1)="F"</formula>
    </cfRule>
  </conditionalFormatting>
  <conditionalFormatting sqref="B41">
    <cfRule type="expression" dxfId="87" priority="159">
      <formula>LEFT($E51:$E121,1)="F"</formula>
    </cfRule>
  </conditionalFormatting>
  <conditionalFormatting sqref="B42">
    <cfRule type="expression" dxfId="86" priority="160">
      <formula>LEFT($E53:$E111,1)="F"</formula>
    </cfRule>
    <cfRule type="expression" dxfId="85" priority="161">
      <formula>MOD(ROW(),2)</formula>
    </cfRule>
  </conditionalFormatting>
  <conditionalFormatting sqref="B44">
    <cfRule type="expression" dxfId="84" priority="162">
      <formula>LEFT($E55:$E128,1)="F"</formula>
    </cfRule>
    <cfRule type="expression" dxfId="83" priority="163">
      <formula>MOD(ROW(),2)</formula>
    </cfRule>
  </conditionalFormatting>
  <conditionalFormatting sqref="B45">
    <cfRule type="expression" dxfId="82" priority="164">
      <formula>LEFT($E57:$E115,1)="F"</formula>
    </cfRule>
  </conditionalFormatting>
  <conditionalFormatting sqref="B46">
    <cfRule type="expression" dxfId="81" priority="165">
      <formula>LEFT($E58:$E153,1)="F"</formula>
    </cfRule>
    <cfRule type="expression" dxfId="80" priority="166">
      <formula>MOD(ROW(),2)</formula>
    </cfRule>
  </conditionalFormatting>
  <conditionalFormatting sqref="B47">
    <cfRule type="expression" dxfId="79" priority="167">
      <formula>LEFT($E52:$E122,1)="F"</formula>
    </cfRule>
  </conditionalFormatting>
  <conditionalFormatting sqref="B9:B11">
    <cfRule type="expression" dxfId="78" priority="172">
      <formula>LEFT($E11:$E88,1)="F"</formula>
    </cfRule>
    <cfRule type="expression" dxfId="77" priority="173">
      <formula>MOD(ROW(),2)</formula>
    </cfRule>
  </conditionalFormatting>
  <conditionalFormatting sqref="B108:D108">
    <cfRule type="expression" dxfId="76" priority="10">
      <formula>LEFT($E108:$E195,1)="F"</formula>
    </cfRule>
    <cfRule type="expression" dxfId="75" priority="11">
      <formula>MOD(ROW(),2)</formula>
    </cfRule>
  </conditionalFormatting>
  <conditionalFormatting sqref="B74:D78">
    <cfRule type="expression" dxfId="74" priority="12">
      <formula>MOD(ROW(),2)</formula>
    </cfRule>
  </conditionalFormatting>
  <conditionalFormatting sqref="B74:D74">
    <cfRule type="expression" dxfId="73" priority="15">
      <formula>LEFT($E74:$E193,1)="F"</formula>
    </cfRule>
  </conditionalFormatting>
  <conditionalFormatting sqref="B77:D77">
    <cfRule type="expression" dxfId="72" priority="16">
      <formula>LEFT($E77:$E189,1)="F"</formula>
    </cfRule>
  </conditionalFormatting>
  <conditionalFormatting sqref="B74:D74">
    <cfRule type="expression" dxfId="71" priority="17">
      <formula>LEFT($E74:$E194,1)="F"</formula>
    </cfRule>
  </conditionalFormatting>
  <conditionalFormatting sqref="B98:D98 B94:D95">
    <cfRule type="expression" dxfId="70" priority="18">
      <formula>LEFT($E94:$E205,1)="F"</formula>
    </cfRule>
    <cfRule type="expression" dxfId="69" priority="19">
      <formula>MOD(ROW(),2)</formula>
    </cfRule>
  </conditionalFormatting>
  <conditionalFormatting sqref="B107:D107">
    <cfRule type="expression" dxfId="68" priority="20">
      <formula>LEFT($E107:$E205,1)="F"</formula>
    </cfRule>
    <cfRule type="expression" dxfId="67" priority="21">
      <formula>MOD(ROW(),2)</formula>
    </cfRule>
  </conditionalFormatting>
  <conditionalFormatting sqref="B78:D78 B76:D76">
    <cfRule type="expression" dxfId="66" priority="22">
      <formula>LEFT($E76:$E187,1)="F"</formula>
    </cfRule>
  </conditionalFormatting>
  <conditionalFormatting sqref="B105:D105">
    <cfRule type="expression" dxfId="65" priority="23">
      <formula>LEFT($E105:$E203,1)="F"</formula>
    </cfRule>
    <cfRule type="expression" dxfId="64" priority="24">
      <formula>MOD(ROW(),2)</formula>
    </cfRule>
  </conditionalFormatting>
  <conditionalFormatting sqref="B103:D103">
    <cfRule type="expression" dxfId="63" priority="25">
      <formula>LEFT($E103:$E200,1)="F"</formula>
    </cfRule>
    <cfRule type="expression" dxfId="62" priority="26">
      <formula>MOD(ROW(),2)</formula>
    </cfRule>
  </conditionalFormatting>
  <conditionalFormatting sqref="B89:D89">
    <cfRule type="expression" dxfId="61" priority="27">
      <formula>LEFT($E89:$E215,1)="F"</formula>
    </cfRule>
    <cfRule type="expression" dxfId="60" priority="28">
      <formula>MOD(ROW(),2)</formula>
    </cfRule>
  </conditionalFormatting>
  <conditionalFormatting sqref="B75:D75">
    <cfRule type="expression" dxfId="59" priority="29">
      <formula>LEFT($E75:$E185,1)="F"</formula>
    </cfRule>
  </conditionalFormatting>
  <conditionalFormatting sqref="B85:D85">
    <cfRule type="expression" dxfId="58" priority="30">
      <formula>LEFT($E85:$E202,1)="F"</formula>
    </cfRule>
    <cfRule type="expression" dxfId="57" priority="31">
      <formula>MOD(ROW(),2)</formula>
    </cfRule>
  </conditionalFormatting>
  <conditionalFormatting sqref="B106:D106">
    <cfRule type="expression" dxfId="56" priority="34">
      <formula>LEFT($E106:$E206,1)="F"</formula>
    </cfRule>
    <cfRule type="expression" dxfId="55" priority="35">
      <formula>MOD(ROW(),2)</formula>
    </cfRule>
  </conditionalFormatting>
  <conditionalFormatting sqref="B102:D102">
    <cfRule type="expression" dxfId="54" priority="36">
      <formula>LEFT($E102:$E198,1)="F"</formula>
    </cfRule>
    <cfRule type="expression" dxfId="53" priority="37">
      <formula>MOD(ROW(),2)</formula>
    </cfRule>
  </conditionalFormatting>
  <conditionalFormatting sqref="B93:D93">
    <cfRule type="expression" dxfId="52" priority="38">
      <formula>LEFT($E93:$E228,1)="F"</formula>
    </cfRule>
    <cfRule type="expression" dxfId="51" priority="39">
      <formula>MOD(ROW(),2)</formula>
    </cfRule>
  </conditionalFormatting>
  <conditionalFormatting sqref="B97:D97">
    <cfRule type="expression" dxfId="50" priority="40">
      <formula>LEFT($E97:$E206,1)="F"</formula>
    </cfRule>
    <cfRule type="expression" dxfId="49" priority="41">
      <formula>MOD(ROW(),2)</formula>
    </cfRule>
  </conditionalFormatting>
  <conditionalFormatting sqref="B92:D92">
    <cfRule type="expression" dxfId="48" priority="42">
      <formula>LEFT($E92:$E225,1)="F"</formula>
    </cfRule>
    <cfRule type="expression" dxfId="47" priority="43">
      <formula>MOD(ROW(),2)</formula>
    </cfRule>
  </conditionalFormatting>
  <conditionalFormatting sqref="B86:D86">
    <cfRule type="expression" dxfId="46" priority="44">
      <formula>LEFT($E86:$E204,1)="F"</formula>
    </cfRule>
    <cfRule type="expression" dxfId="45" priority="45">
      <formula>MOD(ROW(),2)</formula>
    </cfRule>
  </conditionalFormatting>
  <conditionalFormatting sqref="B84:D84">
    <cfRule type="expression" dxfId="44" priority="46">
      <formula>LEFT($E84:$E193,1)="F"</formula>
    </cfRule>
    <cfRule type="expression" dxfId="43" priority="47">
      <formula>MOD(ROW(),2)</formula>
    </cfRule>
  </conditionalFormatting>
  <conditionalFormatting sqref="B96:D96">
    <cfRule type="expression" dxfId="42" priority="8">
      <formula>LEFT($E96:$E207,1)="F"</formula>
    </cfRule>
    <cfRule type="expression" dxfId="41" priority="9">
      <formula>MOD(ROW(),2)</formula>
    </cfRule>
  </conditionalFormatting>
  <conditionalFormatting sqref="B101:D101">
    <cfRule type="expression" dxfId="40" priority="6">
      <formula>LEFT($E101:$E196,1)="F"</formula>
    </cfRule>
    <cfRule type="expression" dxfId="39" priority="7">
      <formula>MOD(ROW(),2)</formula>
    </cfRule>
  </conditionalFormatting>
  <conditionalFormatting sqref="B104:D104">
    <cfRule type="expression" dxfId="38" priority="4">
      <formula>LEFT($E104:$E203,1)="F"</formula>
    </cfRule>
    <cfRule type="expression" dxfId="37" priority="5">
      <formula>MOD(ROW(),2)</formula>
    </cfRule>
  </conditionalFormatting>
  <conditionalFormatting sqref="B23:D23">
    <cfRule type="expression" dxfId="36" priority="191">
      <formula>LEFT($E23:$E108,1)="F"</formula>
    </cfRule>
    <cfRule type="expression" dxfId="35" priority="192">
      <formula>MOD(ROW(),2)</formula>
    </cfRule>
  </conditionalFormatting>
  <conditionalFormatting sqref="B55:B58 B54:D54">
    <cfRule type="expression" dxfId="34" priority="197">
      <formula>LEFT($E54:$E122,1)="F"</formula>
    </cfRule>
    <cfRule type="expression" dxfId="33" priority="198">
      <formula>MOD(ROW(),2)</formula>
    </cfRule>
  </conditionalFormatting>
  <conditionalFormatting sqref="C56:D56">
    <cfRule type="expression" dxfId="32" priority="201">
      <formula>LEFT($E56:$E123,1)="F"</formula>
    </cfRule>
    <cfRule type="expression" dxfId="31" priority="202">
      <formula>MOD(ROW(),2)</formula>
    </cfRule>
  </conditionalFormatting>
  <conditionalFormatting sqref="C51:D52">
    <cfRule type="expression" dxfId="30" priority="211">
      <formula>LEFT($E51:$E121,1)="F"</formula>
    </cfRule>
  </conditionalFormatting>
  <conditionalFormatting sqref="B3:D3">
    <cfRule type="expression" dxfId="29" priority="212">
      <formula>LEFT($E3:$E108,1)="F"</formula>
    </cfRule>
    <cfRule type="expression" dxfId="28" priority="213">
      <formula>MOD(ROW(),2)</formula>
    </cfRule>
  </conditionalFormatting>
  <conditionalFormatting sqref="B60:D61">
    <cfRule type="expression" dxfId="27" priority="216">
      <formula>LEFT($E60:$E110,1)="F"</formula>
    </cfRule>
    <cfRule type="expression" dxfId="26" priority="217">
      <formula>MOD(ROW(),2)</formula>
    </cfRule>
  </conditionalFormatting>
  <conditionalFormatting sqref="B32:B33">
    <cfRule type="expression" dxfId="25" priority="218">
      <formula>LEFT($E39:$E143,1)="F"</formula>
    </cfRule>
    <cfRule type="expression" dxfId="24" priority="219">
      <formula>MOD(ROW(),2)</formula>
    </cfRule>
  </conditionalFormatting>
  <conditionalFormatting sqref="B14:B15">
    <cfRule type="expression" dxfId="23" priority="220">
      <formula>LEFT($E16:$E118,1)="F"</formula>
    </cfRule>
    <cfRule type="expression" dxfId="22" priority="221">
      <formula>MOD(ROW(),2)</formula>
    </cfRule>
  </conditionalFormatting>
  <conditionalFormatting sqref="B50:B51">
    <cfRule type="expression" dxfId="21" priority="222">
      <formula>LEFT($E55:$E122,1)="F"</formula>
    </cfRule>
    <cfRule type="expression" dxfId="20" priority="223">
      <formula>MOD(ROW(),2)</formula>
    </cfRule>
  </conditionalFormatting>
  <conditionalFormatting sqref="B50:B51">
    <cfRule type="expression" dxfId="19" priority="224">
      <formula>LEFT($E49:$E115,1)="F"</formula>
    </cfRule>
  </conditionalFormatting>
  <conditionalFormatting sqref="B67:D67">
    <cfRule type="expression" dxfId="18" priority="230">
      <formula>LEFT($E67:$E108,1)="F"</formula>
    </cfRule>
    <cfRule type="expression" dxfId="17" priority="231">
      <formula>MOD(ROW(),2)</formula>
    </cfRule>
  </conditionalFormatting>
  <conditionalFormatting sqref="B70:D73">
    <cfRule type="expression" dxfId="16" priority="232">
      <formula>LEFT($E70:$E108,1)="F"</formula>
    </cfRule>
    <cfRule type="expression" dxfId="15" priority="233">
      <formula>MOD(ROW(),2)</formula>
    </cfRule>
  </conditionalFormatting>
  <conditionalFormatting sqref="B81:D83">
    <cfRule type="expression" dxfId="14" priority="234">
      <formula>LEFT($E81:$E191,1)="F"</formula>
    </cfRule>
    <cfRule type="expression" dxfId="13" priority="235">
      <formula>MOD(ROW(),2)</formula>
    </cfRule>
  </conditionalFormatting>
  <conditionalFormatting sqref="B87:D88">
    <cfRule type="expression" dxfId="12" priority="238">
      <formula>LEFT($E87:$E211,1)="F"</formula>
    </cfRule>
    <cfRule type="expression" dxfId="11" priority="239">
      <formula>MOD(ROW(),2)</formula>
    </cfRule>
  </conditionalFormatting>
  <conditionalFormatting sqref="B68:D69">
    <cfRule type="expression" dxfId="10" priority="240">
      <formula>LEFT($E68:$E108,1)="F"</formula>
    </cfRule>
    <cfRule type="expression" dxfId="9" priority="241">
      <formula>MOD(ROW(),2)</formula>
    </cfRule>
  </conditionalFormatting>
  <conditionalFormatting sqref="B79:D80">
    <cfRule type="expression" dxfId="8" priority="242">
      <formula>LEFT($E79:$E186,1)="F"</formula>
    </cfRule>
    <cfRule type="expression" dxfId="7" priority="243">
      <formula>MOD(ROW(),2)</formula>
    </cfRule>
  </conditionalFormatting>
  <conditionalFormatting sqref="M2:P108">
    <cfRule type="expression" dxfId="5" priority="3">
      <formula>MOD(ROW(),2)</formula>
    </cfRule>
  </conditionalFormatting>
  <conditionalFormatting sqref="Q2:T108">
    <cfRule type="expression" dxfId="4" priority="2">
      <formula>MOD(ROW(),2)</formula>
    </cfRule>
  </conditionalFormatting>
  <conditionalFormatting sqref="U2:X108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24054-96E2-4427-93C3-9CEE7C486657}">
  <sheetPr codeName="Blad4"/>
  <dimension ref="A1:H41"/>
  <sheetViews>
    <sheetView zoomScaleNormal="100" workbookViewId="0">
      <pane ySplit="2" topLeftCell="A3" activePane="bottomLeft" state="frozen"/>
      <selection pane="bottomLeft" activeCell="E3" sqref="E3"/>
    </sheetView>
  </sheetViews>
  <sheetFormatPr baseColWidth="10" defaultColWidth="9.109375" defaultRowHeight="16.2" x14ac:dyDescent="0.4"/>
  <cols>
    <col min="1" max="1" width="3.6640625" style="5" bestFit="1" customWidth="1"/>
    <col min="2" max="2" width="21.88671875" style="24" customWidth="1"/>
    <col min="3" max="3" width="14.5546875" style="24" customWidth="1"/>
    <col min="4" max="4" width="4.6640625" style="7" bestFit="1" customWidth="1"/>
    <col min="5" max="7" width="9.5546875" style="5" customWidth="1"/>
    <col min="8" max="8" width="4.109375" style="5" bestFit="1" customWidth="1"/>
    <col min="9" max="9" width="1.33203125" customWidth="1"/>
  </cols>
  <sheetData>
    <row r="1" spans="1:8" ht="43.5" customHeight="1" x14ac:dyDescent="0.4"/>
    <row r="2" spans="1:8" ht="66.599999999999994" customHeight="1" x14ac:dyDescent="0.3">
      <c r="A2" s="30" t="s">
        <v>0</v>
      </c>
      <c r="B2" s="21" t="s">
        <v>14</v>
      </c>
      <c r="C2" s="22" t="s">
        <v>2</v>
      </c>
      <c r="D2" s="9" t="s">
        <v>25</v>
      </c>
      <c r="E2" s="38" t="s">
        <v>26</v>
      </c>
      <c r="F2" s="39" t="s">
        <v>27</v>
      </c>
      <c r="G2" s="36" t="s">
        <v>28</v>
      </c>
      <c r="H2" s="34" t="s">
        <v>15</v>
      </c>
    </row>
    <row r="3" spans="1:8" ht="16.2" customHeight="1" x14ac:dyDescent="0.4">
      <c r="A3" s="4">
        <f t="shared" ref="A3:A40" si="0">IF(E3="-","",RANK(E3,E$3:E$40))</f>
        <v>1</v>
      </c>
      <c r="B3" s="26" t="s">
        <v>7</v>
      </c>
      <c r="C3" s="25" t="s">
        <v>8</v>
      </c>
      <c r="D3" s="33">
        <v>37</v>
      </c>
      <c r="E3" s="32">
        <f>'Classement COURSES'!Y4</f>
        <v>355</v>
      </c>
      <c r="F3" s="37" t="e">
        <f>#REF!</f>
        <v>#REF!</v>
      </c>
      <c r="G3" s="37" t="e">
        <f>E3+F3</f>
        <v>#REF!</v>
      </c>
      <c r="H3" s="35" t="e">
        <f>IF(G3="-","",RANK(G3,G$3:G$40))</f>
        <v>#REF!</v>
      </c>
    </row>
    <row r="4" spans="1:8" ht="16.2" customHeight="1" x14ac:dyDescent="0.4">
      <c r="A4" s="4">
        <f t="shared" si="0"/>
        <v>3</v>
      </c>
      <c r="B4" s="25" t="s">
        <v>19</v>
      </c>
      <c r="C4" s="25" t="s">
        <v>20</v>
      </c>
      <c r="D4" s="31">
        <v>58</v>
      </c>
      <c r="E4" s="32">
        <f>'Classement COURSES'!Y3</f>
        <v>278</v>
      </c>
      <c r="F4" s="37" t="e">
        <f>#REF!</f>
        <v>#REF!</v>
      </c>
      <c r="G4" s="37" t="e">
        <f t="shared" ref="G4:G10" si="1">E4+F4</f>
        <v>#REF!</v>
      </c>
      <c r="H4" s="35" t="e">
        <f t="shared" ref="H4:H40" si="2">IF(G4="-","",RANK(G4,G$3:G$40))</f>
        <v>#REF!</v>
      </c>
    </row>
    <row r="5" spans="1:8" ht="16.8" x14ac:dyDescent="0.4">
      <c r="A5" s="4">
        <f t="shared" si="0"/>
        <v>2</v>
      </c>
      <c r="B5" s="25" t="s">
        <v>16</v>
      </c>
      <c r="C5" s="25" t="s">
        <v>23</v>
      </c>
      <c r="D5" s="31">
        <v>47</v>
      </c>
      <c r="E5" s="32">
        <f>'Classement COURSES'!Y6</f>
        <v>297.53999999999996</v>
      </c>
      <c r="F5" s="37" t="e">
        <f>#REF!</f>
        <v>#REF!</v>
      </c>
      <c r="G5" s="37" t="e">
        <f t="shared" si="1"/>
        <v>#REF!</v>
      </c>
      <c r="H5" s="35" t="e">
        <f t="shared" si="2"/>
        <v>#REF!</v>
      </c>
    </row>
    <row r="6" spans="1:8" ht="16.8" x14ac:dyDescent="0.4">
      <c r="A6" s="4">
        <f t="shared" si="0"/>
        <v>4</v>
      </c>
      <c r="B6" s="25" t="s">
        <v>17</v>
      </c>
      <c r="C6" s="25" t="s">
        <v>18</v>
      </c>
      <c r="D6" s="31">
        <v>44</v>
      </c>
      <c r="E6" s="32">
        <f>'Classement COURSES'!Y7</f>
        <v>86.64</v>
      </c>
      <c r="F6" s="37" t="e">
        <f>#REF!</f>
        <v>#REF!</v>
      </c>
      <c r="G6" s="37" t="e">
        <f t="shared" si="1"/>
        <v>#REF!</v>
      </c>
      <c r="H6" s="35" t="e">
        <f t="shared" si="2"/>
        <v>#REF!</v>
      </c>
    </row>
    <row r="7" spans="1:8" ht="15.6" customHeight="1" x14ac:dyDescent="0.4">
      <c r="A7" s="4">
        <f t="shared" si="0"/>
        <v>6</v>
      </c>
      <c r="B7" s="25" t="s">
        <v>9</v>
      </c>
      <c r="C7" s="25" t="s">
        <v>10</v>
      </c>
      <c r="D7" s="33">
        <v>29</v>
      </c>
      <c r="E7" s="32">
        <f>'Classement COURSES'!Y8</f>
        <v>80</v>
      </c>
      <c r="F7" s="37" t="e">
        <f>#REF!</f>
        <v>#REF!</v>
      </c>
      <c r="G7" s="37" t="e">
        <f t="shared" si="1"/>
        <v>#REF!</v>
      </c>
      <c r="H7" s="35" t="e">
        <f t="shared" si="2"/>
        <v>#REF!</v>
      </c>
    </row>
    <row r="8" spans="1:8" ht="16.8" x14ac:dyDescent="0.4">
      <c r="A8" s="4">
        <f t="shared" si="0"/>
        <v>5</v>
      </c>
      <c r="B8" s="25" t="s">
        <v>24</v>
      </c>
      <c r="C8" s="25" t="s">
        <v>21</v>
      </c>
      <c r="D8" s="31">
        <v>26</v>
      </c>
      <c r="E8" s="32">
        <f>'Classement COURSES'!Y9</f>
        <v>81.12</v>
      </c>
      <c r="F8" s="37" t="e">
        <f>#REF!</f>
        <v>#REF!</v>
      </c>
      <c r="G8" s="37" t="e">
        <f t="shared" si="1"/>
        <v>#REF!</v>
      </c>
      <c r="H8" s="35" t="e">
        <f t="shared" si="2"/>
        <v>#REF!</v>
      </c>
    </row>
    <row r="9" spans="1:8" ht="16.8" x14ac:dyDescent="0.4">
      <c r="A9" s="4" t="str">
        <f t="shared" si="0"/>
        <v/>
      </c>
      <c r="B9" s="25" t="s">
        <v>13</v>
      </c>
      <c r="C9" s="25" t="s">
        <v>11</v>
      </c>
      <c r="D9" s="31">
        <v>42</v>
      </c>
      <c r="E9" s="32" t="str">
        <f>'Classement COURSES'!Y52</f>
        <v>-</v>
      </c>
      <c r="F9" s="37" t="e">
        <f>#REF!</f>
        <v>#REF!</v>
      </c>
      <c r="G9" s="37" t="e">
        <f t="shared" si="1"/>
        <v>#VALUE!</v>
      </c>
      <c r="H9" s="35" t="e">
        <f t="shared" si="2"/>
        <v>#VALUE!</v>
      </c>
    </row>
    <row r="10" spans="1:8" ht="16.8" x14ac:dyDescent="0.4">
      <c r="A10" s="4" t="str">
        <f t="shared" si="0"/>
        <v/>
      </c>
      <c r="B10" s="25"/>
      <c r="C10" s="25"/>
      <c r="D10" s="31"/>
      <c r="E10" s="32" t="str">
        <f>IF(COUNT(#REF!,#REF!,#REF!,#REF!),SUM(#REF!,#REF!,#REF!,#REF!),"-")</f>
        <v>-</v>
      </c>
      <c r="F10" s="37" t="e">
        <f>#REF!</f>
        <v>#REF!</v>
      </c>
      <c r="G10" s="37" t="e">
        <f t="shared" si="1"/>
        <v>#VALUE!</v>
      </c>
      <c r="H10" s="35" t="e">
        <f t="shared" si="2"/>
        <v>#VALUE!</v>
      </c>
    </row>
    <row r="11" spans="1:8" ht="16.8" x14ac:dyDescent="0.4">
      <c r="A11" s="4" t="str">
        <f t="shared" si="0"/>
        <v/>
      </c>
      <c r="B11" s="25"/>
      <c r="C11" s="25"/>
      <c r="D11" s="31"/>
      <c r="E11" s="32" t="str">
        <f>IF(COUNT(#REF!,#REF!,#REF!,#REF!),SUM(#REF!,#REF!,#REF!,#REF!),"-")</f>
        <v>-</v>
      </c>
      <c r="F11" s="37" t="e">
        <f>#REF!</f>
        <v>#REF!</v>
      </c>
      <c r="G11" s="37" t="e">
        <f t="shared" ref="G11:G40" si="3">+E11+F11</f>
        <v>#VALUE!</v>
      </c>
      <c r="H11" s="35" t="e">
        <f t="shared" si="2"/>
        <v>#VALUE!</v>
      </c>
    </row>
    <row r="12" spans="1:8" ht="16.8" x14ac:dyDescent="0.4">
      <c r="A12" s="4" t="str">
        <f t="shared" si="0"/>
        <v/>
      </c>
      <c r="B12" s="25"/>
      <c r="C12" s="25"/>
      <c r="D12" s="31"/>
      <c r="E12" s="32" t="str">
        <f>IF(COUNT(#REF!,#REF!,#REF!,#REF!),SUM(#REF!,#REF!,#REF!,#REF!),"-")</f>
        <v>-</v>
      </c>
      <c r="F12" s="37" t="e">
        <f>#REF!</f>
        <v>#REF!</v>
      </c>
      <c r="G12" s="37" t="e">
        <f t="shared" si="3"/>
        <v>#VALUE!</v>
      </c>
      <c r="H12" s="35" t="e">
        <f t="shared" si="2"/>
        <v>#VALUE!</v>
      </c>
    </row>
    <row r="13" spans="1:8" ht="16.8" x14ac:dyDescent="0.4">
      <c r="A13" s="4" t="str">
        <f t="shared" si="0"/>
        <v/>
      </c>
      <c r="B13" s="25"/>
      <c r="C13" s="25"/>
      <c r="D13" s="31"/>
      <c r="E13" s="32" t="str">
        <f>IF(COUNT(#REF!,#REF!,#REF!,#REF!),SUM(#REF!,#REF!,#REF!,#REF!),"-")</f>
        <v>-</v>
      </c>
      <c r="F13" s="37" t="e">
        <f>#REF!</f>
        <v>#REF!</v>
      </c>
      <c r="G13" s="37" t="e">
        <f t="shared" si="3"/>
        <v>#VALUE!</v>
      </c>
      <c r="H13" s="35" t="e">
        <f t="shared" si="2"/>
        <v>#VALUE!</v>
      </c>
    </row>
    <row r="14" spans="1:8" ht="16.8" x14ac:dyDescent="0.4">
      <c r="A14" s="4" t="str">
        <f t="shared" si="0"/>
        <v/>
      </c>
      <c r="B14" s="25"/>
      <c r="C14" s="25"/>
      <c r="D14" s="31"/>
      <c r="E14" s="32" t="str">
        <f>IF(COUNT(#REF!,#REF!,#REF!,#REF!),SUM(#REF!,#REF!,#REF!,#REF!),"-")</f>
        <v>-</v>
      </c>
      <c r="F14" s="37" t="e">
        <f>#REF!</f>
        <v>#REF!</v>
      </c>
      <c r="G14" s="37" t="e">
        <f t="shared" si="3"/>
        <v>#VALUE!</v>
      </c>
      <c r="H14" s="35" t="e">
        <f t="shared" si="2"/>
        <v>#VALUE!</v>
      </c>
    </row>
    <row r="15" spans="1:8" ht="16.8" x14ac:dyDescent="0.4">
      <c r="A15" s="4" t="str">
        <f t="shared" si="0"/>
        <v/>
      </c>
      <c r="B15" s="25"/>
      <c r="C15" s="25"/>
      <c r="D15" s="31"/>
      <c r="E15" s="32" t="str">
        <f>IF(COUNT(#REF!,#REF!,#REF!,#REF!),SUM(#REF!,#REF!,#REF!,#REF!),"-")</f>
        <v>-</v>
      </c>
      <c r="F15" s="37" t="e">
        <f>#REF!</f>
        <v>#REF!</v>
      </c>
      <c r="G15" s="37" t="e">
        <f t="shared" si="3"/>
        <v>#VALUE!</v>
      </c>
      <c r="H15" s="35" t="e">
        <f t="shared" si="2"/>
        <v>#VALUE!</v>
      </c>
    </row>
    <row r="16" spans="1:8" ht="16.8" x14ac:dyDescent="0.4">
      <c r="A16" s="4" t="str">
        <f t="shared" si="0"/>
        <v/>
      </c>
      <c r="B16" s="25"/>
      <c r="C16" s="25"/>
      <c r="D16" s="31"/>
      <c r="E16" s="32" t="str">
        <f>IF(COUNT(#REF!,#REF!,#REF!,#REF!),SUM(#REF!,#REF!,#REF!,#REF!),"-")</f>
        <v>-</v>
      </c>
      <c r="F16" s="37" t="e">
        <f>#REF!</f>
        <v>#REF!</v>
      </c>
      <c r="G16" s="37" t="e">
        <f t="shared" si="3"/>
        <v>#VALUE!</v>
      </c>
      <c r="H16" s="35" t="e">
        <f t="shared" si="2"/>
        <v>#VALUE!</v>
      </c>
    </row>
    <row r="17" spans="1:8" ht="16.8" x14ac:dyDescent="0.4">
      <c r="A17" s="4" t="str">
        <f t="shared" si="0"/>
        <v/>
      </c>
      <c r="B17" s="25"/>
      <c r="C17" s="25"/>
      <c r="D17" s="31"/>
      <c r="E17" s="32" t="str">
        <f>IF(COUNT(#REF!,#REF!,#REF!,#REF!),SUM(#REF!,#REF!,#REF!,#REF!),"-")</f>
        <v>-</v>
      </c>
      <c r="F17" s="37" t="e">
        <f>#REF!</f>
        <v>#REF!</v>
      </c>
      <c r="G17" s="37" t="e">
        <f t="shared" si="3"/>
        <v>#VALUE!</v>
      </c>
      <c r="H17" s="35" t="e">
        <f t="shared" si="2"/>
        <v>#VALUE!</v>
      </c>
    </row>
    <row r="18" spans="1:8" ht="16.8" x14ac:dyDescent="0.4">
      <c r="A18" s="4" t="str">
        <f t="shared" si="0"/>
        <v/>
      </c>
      <c r="B18" s="25"/>
      <c r="C18" s="25"/>
      <c r="D18" s="31"/>
      <c r="E18" s="32" t="str">
        <f>IF(COUNT(#REF!,#REF!,#REF!,#REF!),SUM(#REF!,#REF!,#REF!,#REF!),"-")</f>
        <v>-</v>
      </c>
      <c r="F18" s="37" t="e">
        <f>#REF!</f>
        <v>#REF!</v>
      </c>
      <c r="G18" s="37" t="e">
        <f t="shared" si="3"/>
        <v>#VALUE!</v>
      </c>
      <c r="H18" s="35" t="e">
        <f t="shared" si="2"/>
        <v>#VALUE!</v>
      </c>
    </row>
    <row r="19" spans="1:8" ht="16.8" x14ac:dyDescent="0.4">
      <c r="A19" s="4" t="str">
        <f t="shared" si="0"/>
        <v/>
      </c>
      <c r="B19" s="25"/>
      <c r="C19" s="25"/>
      <c r="D19" s="31"/>
      <c r="E19" s="32" t="str">
        <f>IF(COUNT(#REF!,#REF!,#REF!,#REF!),SUM(#REF!,#REF!,#REF!,#REF!),"-")</f>
        <v>-</v>
      </c>
      <c r="F19" s="37" t="e">
        <f>#REF!</f>
        <v>#REF!</v>
      </c>
      <c r="G19" s="37" t="e">
        <f t="shared" si="3"/>
        <v>#VALUE!</v>
      </c>
      <c r="H19" s="35" t="e">
        <f t="shared" si="2"/>
        <v>#VALUE!</v>
      </c>
    </row>
    <row r="20" spans="1:8" ht="16.8" x14ac:dyDescent="0.4">
      <c r="A20" s="4" t="str">
        <f t="shared" si="0"/>
        <v/>
      </c>
      <c r="B20" s="25"/>
      <c r="C20" s="25"/>
      <c r="D20" s="31"/>
      <c r="E20" s="32" t="str">
        <f>IF(COUNT(#REF!,#REF!,#REF!,#REF!),SUM(#REF!,#REF!,#REF!,#REF!),"-")</f>
        <v>-</v>
      </c>
      <c r="F20" s="37" t="e">
        <f>#REF!</f>
        <v>#REF!</v>
      </c>
      <c r="G20" s="37" t="e">
        <f t="shared" si="3"/>
        <v>#VALUE!</v>
      </c>
      <c r="H20" s="35" t="e">
        <f t="shared" si="2"/>
        <v>#VALUE!</v>
      </c>
    </row>
    <row r="21" spans="1:8" ht="16.8" x14ac:dyDescent="0.4">
      <c r="A21" s="4" t="str">
        <f t="shared" si="0"/>
        <v/>
      </c>
      <c r="B21" s="25"/>
      <c r="C21" s="25"/>
      <c r="D21" s="31"/>
      <c r="E21" s="32" t="str">
        <f>IF(COUNT(#REF!,#REF!,#REF!,#REF!),SUM(#REF!,#REF!,#REF!,#REF!),"-")</f>
        <v>-</v>
      </c>
      <c r="F21" s="37" t="e">
        <f>#REF!</f>
        <v>#REF!</v>
      </c>
      <c r="G21" s="37" t="e">
        <f t="shared" si="3"/>
        <v>#VALUE!</v>
      </c>
      <c r="H21" s="35" t="e">
        <f t="shared" si="2"/>
        <v>#VALUE!</v>
      </c>
    </row>
    <row r="22" spans="1:8" ht="16.8" x14ac:dyDescent="0.4">
      <c r="A22" s="4" t="str">
        <f t="shared" si="0"/>
        <v/>
      </c>
      <c r="B22" s="25"/>
      <c r="C22" s="25"/>
      <c r="D22" s="31"/>
      <c r="E22" s="32" t="str">
        <f>IF(COUNT(#REF!,#REF!,#REF!,#REF!),SUM(#REF!,#REF!,#REF!,#REF!),"-")</f>
        <v>-</v>
      </c>
      <c r="F22" s="37" t="e">
        <f>#REF!</f>
        <v>#REF!</v>
      </c>
      <c r="G22" s="37" t="e">
        <f t="shared" si="3"/>
        <v>#VALUE!</v>
      </c>
      <c r="H22" s="35" t="e">
        <f t="shared" si="2"/>
        <v>#VALUE!</v>
      </c>
    </row>
    <row r="23" spans="1:8" ht="16.8" x14ac:dyDescent="0.4">
      <c r="A23" s="4" t="str">
        <f t="shared" si="0"/>
        <v/>
      </c>
      <c r="B23" s="25"/>
      <c r="C23" s="25"/>
      <c r="D23" s="31"/>
      <c r="E23" s="32" t="str">
        <f>IF(COUNT(#REF!,#REF!,#REF!,#REF!),SUM(#REF!,#REF!,#REF!,#REF!),"-")</f>
        <v>-</v>
      </c>
      <c r="F23" s="37" t="e">
        <f>#REF!</f>
        <v>#REF!</v>
      </c>
      <c r="G23" s="37" t="e">
        <f t="shared" si="3"/>
        <v>#VALUE!</v>
      </c>
      <c r="H23" s="35" t="e">
        <f t="shared" si="2"/>
        <v>#VALUE!</v>
      </c>
    </row>
    <row r="24" spans="1:8" ht="16.8" x14ac:dyDescent="0.4">
      <c r="A24" s="4" t="str">
        <f t="shared" si="0"/>
        <v/>
      </c>
      <c r="B24" s="25"/>
      <c r="C24" s="25"/>
      <c r="D24" s="31"/>
      <c r="E24" s="32" t="str">
        <f>IF(COUNT(#REF!,#REF!,#REF!,#REF!),SUM(#REF!,#REF!,#REF!,#REF!),"-")</f>
        <v>-</v>
      </c>
      <c r="F24" s="37" t="e">
        <f>#REF!</f>
        <v>#REF!</v>
      </c>
      <c r="G24" s="37" t="e">
        <f t="shared" si="3"/>
        <v>#VALUE!</v>
      </c>
      <c r="H24" s="35" t="e">
        <f t="shared" si="2"/>
        <v>#VALUE!</v>
      </c>
    </row>
    <row r="25" spans="1:8" ht="16.8" x14ac:dyDescent="0.4">
      <c r="A25" s="4" t="str">
        <f t="shared" si="0"/>
        <v/>
      </c>
      <c r="B25" s="25"/>
      <c r="C25" s="25"/>
      <c r="D25" s="31"/>
      <c r="E25" s="32" t="str">
        <f>IF(COUNT(#REF!,#REF!,#REF!,#REF!),SUM(#REF!,#REF!,#REF!,#REF!),"-")</f>
        <v>-</v>
      </c>
      <c r="F25" s="37" t="e">
        <f>#REF!</f>
        <v>#REF!</v>
      </c>
      <c r="G25" s="37" t="e">
        <f t="shared" si="3"/>
        <v>#VALUE!</v>
      </c>
      <c r="H25" s="35" t="e">
        <f t="shared" si="2"/>
        <v>#VALUE!</v>
      </c>
    </row>
    <row r="26" spans="1:8" ht="16.8" x14ac:dyDescent="0.4">
      <c r="A26" s="4" t="str">
        <f t="shared" si="0"/>
        <v/>
      </c>
      <c r="B26" s="25"/>
      <c r="C26" s="25"/>
      <c r="D26" s="31"/>
      <c r="E26" s="32" t="str">
        <f>IF(COUNT(#REF!,#REF!,#REF!,#REF!),SUM(#REF!,#REF!,#REF!,#REF!),"-")</f>
        <v>-</v>
      </c>
      <c r="F26" s="37" t="e">
        <f>#REF!</f>
        <v>#REF!</v>
      </c>
      <c r="G26" s="37" t="e">
        <f t="shared" si="3"/>
        <v>#VALUE!</v>
      </c>
      <c r="H26" s="35" t="e">
        <f t="shared" si="2"/>
        <v>#VALUE!</v>
      </c>
    </row>
    <row r="27" spans="1:8" ht="16.8" x14ac:dyDescent="0.4">
      <c r="A27" s="4" t="str">
        <f t="shared" si="0"/>
        <v/>
      </c>
      <c r="B27" s="25"/>
      <c r="C27" s="25"/>
      <c r="D27" s="31"/>
      <c r="E27" s="32" t="str">
        <f>IF(COUNT(#REF!,#REF!,#REF!,#REF!),SUM(#REF!,#REF!,#REF!,#REF!),"-")</f>
        <v>-</v>
      </c>
      <c r="F27" s="37" t="e">
        <f>#REF!</f>
        <v>#REF!</v>
      </c>
      <c r="G27" s="37" t="e">
        <f t="shared" si="3"/>
        <v>#VALUE!</v>
      </c>
      <c r="H27" s="35" t="e">
        <f t="shared" si="2"/>
        <v>#VALUE!</v>
      </c>
    </row>
    <row r="28" spans="1:8" ht="16.8" x14ac:dyDescent="0.4">
      <c r="A28" s="4" t="str">
        <f t="shared" si="0"/>
        <v/>
      </c>
      <c r="B28" s="25"/>
      <c r="C28" s="25"/>
      <c r="D28" s="31"/>
      <c r="E28" s="32" t="str">
        <f>IF(COUNT(#REF!,#REF!,#REF!,#REF!),SUM(#REF!,#REF!,#REF!,#REF!),"-")</f>
        <v>-</v>
      </c>
      <c r="F28" s="37" t="e">
        <f>#REF!</f>
        <v>#REF!</v>
      </c>
      <c r="G28" s="37" t="e">
        <f t="shared" si="3"/>
        <v>#VALUE!</v>
      </c>
      <c r="H28" s="35" t="e">
        <f t="shared" si="2"/>
        <v>#VALUE!</v>
      </c>
    </row>
    <row r="29" spans="1:8" ht="16.8" x14ac:dyDescent="0.4">
      <c r="A29" s="4" t="str">
        <f t="shared" si="0"/>
        <v/>
      </c>
      <c r="B29" s="25"/>
      <c r="C29" s="25"/>
      <c r="D29" s="31"/>
      <c r="E29" s="32" t="str">
        <f>IF(COUNT(#REF!,#REF!,#REF!,#REF!),SUM(#REF!,#REF!,#REF!,#REF!),"-")</f>
        <v>-</v>
      </c>
      <c r="F29" s="37" t="e">
        <f>#REF!</f>
        <v>#REF!</v>
      </c>
      <c r="G29" s="37" t="e">
        <f t="shared" si="3"/>
        <v>#VALUE!</v>
      </c>
      <c r="H29" s="35" t="e">
        <f t="shared" si="2"/>
        <v>#VALUE!</v>
      </c>
    </row>
    <row r="30" spans="1:8" ht="16.8" x14ac:dyDescent="0.4">
      <c r="A30" s="4" t="str">
        <f t="shared" si="0"/>
        <v/>
      </c>
      <c r="B30" s="25"/>
      <c r="C30" s="25"/>
      <c r="D30" s="31"/>
      <c r="E30" s="32" t="str">
        <f>IF(COUNT(#REF!,#REF!,#REF!,#REF!),SUM(#REF!,#REF!,#REF!,#REF!),"-")</f>
        <v>-</v>
      </c>
      <c r="F30" s="37" t="e">
        <f>#REF!</f>
        <v>#REF!</v>
      </c>
      <c r="G30" s="37" t="e">
        <f t="shared" si="3"/>
        <v>#VALUE!</v>
      </c>
      <c r="H30" s="35" t="e">
        <f t="shared" si="2"/>
        <v>#VALUE!</v>
      </c>
    </row>
    <row r="31" spans="1:8" ht="16.8" x14ac:dyDescent="0.4">
      <c r="A31" s="4" t="str">
        <f t="shared" si="0"/>
        <v/>
      </c>
      <c r="B31" s="25"/>
      <c r="C31" s="25"/>
      <c r="D31" s="31"/>
      <c r="E31" s="32" t="str">
        <f>IF(COUNT(#REF!,#REF!,#REF!,#REF!),SUM(#REF!,#REF!,#REF!,#REF!),"-")</f>
        <v>-</v>
      </c>
      <c r="F31" s="37" t="e">
        <f>#REF!</f>
        <v>#REF!</v>
      </c>
      <c r="G31" s="37" t="e">
        <f t="shared" si="3"/>
        <v>#VALUE!</v>
      </c>
      <c r="H31" s="35" t="e">
        <f t="shared" si="2"/>
        <v>#VALUE!</v>
      </c>
    </row>
    <row r="32" spans="1:8" ht="16.8" x14ac:dyDescent="0.4">
      <c r="A32" s="4" t="str">
        <f t="shared" si="0"/>
        <v/>
      </c>
      <c r="B32" s="25"/>
      <c r="C32" s="25"/>
      <c r="D32" s="31"/>
      <c r="E32" s="32" t="str">
        <f>IF(COUNT(#REF!,#REF!,#REF!,#REF!),SUM(#REF!,#REF!,#REF!,#REF!),"-")</f>
        <v>-</v>
      </c>
      <c r="F32" s="37" t="e">
        <f>#REF!</f>
        <v>#REF!</v>
      </c>
      <c r="G32" s="37" t="e">
        <f t="shared" si="3"/>
        <v>#VALUE!</v>
      </c>
      <c r="H32" s="35" t="e">
        <f t="shared" si="2"/>
        <v>#VALUE!</v>
      </c>
    </row>
    <row r="33" spans="1:8" ht="16.8" x14ac:dyDescent="0.4">
      <c r="A33" s="4" t="str">
        <f t="shared" si="0"/>
        <v/>
      </c>
      <c r="B33" s="25"/>
      <c r="C33" s="25"/>
      <c r="D33" s="31"/>
      <c r="E33" s="32" t="str">
        <f>IF(COUNT(#REF!,#REF!,#REF!,#REF!),SUM(#REF!,#REF!,#REF!,#REF!),"-")</f>
        <v>-</v>
      </c>
      <c r="F33" s="37" t="e">
        <f>#REF!</f>
        <v>#REF!</v>
      </c>
      <c r="G33" s="37" t="e">
        <f t="shared" si="3"/>
        <v>#VALUE!</v>
      </c>
      <c r="H33" s="35" t="e">
        <f t="shared" si="2"/>
        <v>#VALUE!</v>
      </c>
    </row>
    <row r="34" spans="1:8" ht="16.8" x14ac:dyDescent="0.4">
      <c r="A34" s="4" t="str">
        <f t="shared" si="0"/>
        <v/>
      </c>
      <c r="B34" s="25"/>
      <c r="C34" s="25"/>
      <c r="D34" s="31"/>
      <c r="E34" s="32" t="str">
        <f>IF(COUNT(#REF!,#REF!,#REF!,#REF!),SUM(#REF!,#REF!,#REF!,#REF!),"-")</f>
        <v>-</v>
      </c>
      <c r="F34" s="37" t="e">
        <f>#REF!</f>
        <v>#REF!</v>
      </c>
      <c r="G34" s="37" t="e">
        <f t="shared" si="3"/>
        <v>#VALUE!</v>
      </c>
      <c r="H34" s="35" t="e">
        <f t="shared" si="2"/>
        <v>#VALUE!</v>
      </c>
    </row>
    <row r="35" spans="1:8" ht="16.8" x14ac:dyDescent="0.4">
      <c r="A35" s="4" t="str">
        <f t="shared" si="0"/>
        <v/>
      </c>
      <c r="B35" s="25"/>
      <c r="C35" s="25"/>
      <c r="D35" s="31"/>
      <c r="E35" s="32" t="str">
        <f>IF(COUNT(#REF!,#REF!,#REF!,#REF!),SUM(#REF!,#REF!,#REF!,#REF!),"-")</f>
        <v>-</v>
      </c>
      <c r="F35" s="37" t="e">
        <f>#REF!</f>
        <v>#REF!</v>
      </c>
      <c r="G35" s="37" t="e">
        <f t="shared" si="3"/>
        <v>#VALUE!</v>
      </c>
      <c r="H35" s="35" t="e">
        <f t="shared" si="2"/>
        <v>#VALUE!</v>
      </c>
    </row>
    <row r="36" spans="1:8" ht="16.8" x14ac:dyDescent="0.4">
      <c r="A36" s="4" t="str">
        <f t="shared" si="0"/>
        <v/>
      </c>
      <c r="B36" s="25"/>
      <c r="C36" s="25"/>
      <c r="D36" s="31"/>
      <c r="E36" s="32" t="str">
        <f>IF(COUNT(#REF!,#REF!,#REF!,#REF!),SUM(#REF!,#REF!,#REF!,#REF!),"-")</f>
        <v>-</v>
      </c>
      <c r="F36" s="37" t="e">
        <f>#REF!</f>
        <v>#REF!</v>
      </c>
      <c r="G36" s="37" t="e">
        <f t="shared" si="3"/>
        <v>#VALUE!</v>
      </c>
      <c r="H36" s="35" t="e">
        <f t="shared" si="2"/>
        <v>#VALUE!</v>
      </c>
    </row>
    <row r="37" spans="1:8" ht="16.8" x14ac:dyDescent="0.4">
      <c r="A37" s="4" t="str">
        <f t="shared" si="0"/>
        <v/>
      </c>
      <c r="B37" s="25"/>
      <c r="C37" s="25"/>
      <c r="D37" s="31"/>
      <c r="E37" s="32" t="str">
        <f>IF(COUNT(#REF!,#REF!,#REF!,#REF!),SUM(#REF!,#REF!,#REF!,#REF!),"-")</f>
        <v>-</v>
      </c>
      <c r="F37" s="37" t="e">
        <f>#REF!</f>
        <v>#REF!</v>
      </c>
      <c r="G37" s="37" t="e">
        <f t="shared" si="3"/>
        <v>#VALUE!</v>
      </c>
      <c r="H37" s="35" t="e">
        <f t="shared" si="2"/>
        <v>#VALUE!</v>
      </c>
    </row>
    <row r="38" spans="1:8" ht="16.8" x14ac:dyDescent="0.4">
      <c r="A38" s="4" t="str">
        <f t="shared" si="0"/>
        <v/>
      </c>
      <c r="B38" s="25"/>
      <c r="C38" s="25"/>
      <c r="D38" s="31"/>
      <c r="E38" s="32" t="str">
        <f>IF(COUNT(#REF!,#REF!,#REF!,#REF!),SUM(#REF!,#REF!,#REF!,#REF!),"-")</f>
        <v>-</v>
      </c>
      <c r="F38" s="37" t="e">
        <f>#REF!</f>
        <v>#REF!</v>
      </c>
      <c r="G38" s="37" t="e">
        <f t="shared" si="3"/>
        <v>#VALUE!</v>
      </c>
      <c r="H38" s="35" t="e">
        <f t="shared" si="2"/>
        <v>#VALUE!</v>
      </c>
    </row>
    <row r="39" spans="1:8" ht="16.8" x14ac:dyDescent="0.4">
      <c r="A39" s="4" t="str">
        <f t="shared" si="0"/>
        <v/>
      </c>
      <c r="B39" s="25"/>
      <c r="C39" s="25"/>
      <c r="D39" s="31"/>
      <c r="E39" s="32" t="str">
        <f>IF(COUNT(#REF!,#REF!,#REF!,#REF!),SUM(#REF!,#REF!,#REF!,#REF!),"-")</f>
        <v>-</v>
      </c>
      <c r="F39" s="37" t="e">
        <f>#REF!</f>
        <v>#REF!</v>
      </c>
      <c r="G39" s="37" t="e">
        <f t="shared" si="3"/>
        <v>#VALUE!</v>
      </c>
      <c r="H39" s="35" t="e">
        <f t="shared" si="2"/>
        <v>#VALUE!</v>
      </c>
    </row>
    <row r="40" spans="1:8" ht="16.2" customHeight="1" x14ac:dyDescent="0.4">
      <c r="A40" s="4" t="str">
        <f t="shared" si="0"/>
        <v/>
      </c>
      <c r="B40" s="25"/>
      <c r="C40" s="25"/>
      <c r="D40" s="31"/>
      <c r="E40" s="32" t="str">
        <f>IF(COUNT(#REF!,#REF!,#REF!,#REF!),SUM(#REF!,#REF!,#REF!,#REF!),"-")</f>
        <v>-</v>
      </c>
      <c r="F40" s="37" t="e">
        <f>#REF!</f>
        <v>#REF!</v>
      </c>
      <c r="G40" s="37" t="e">
        <f t="shared" si="3"/>
        <v>#VALUE!</v>
      </c>
      <c r="H40" s="35" t="e">
        <f t="shared" si="2"/>
        <v>#VALUE!</v>
      </c>
    </row>
    <row r="41" spans="1:8" ht="19.8" customHeight="1" x14ac:dyDescent="0.45">
      <c r="A41" s="19"/>
      <c r="B41" s="27">
        <v>7</v>
      </c>
      <c r="C41" s="27" t="s">
        <v>22</v>
      </c>
      <c r="D41" s="10"/>
      <c r="E41" s="19"/>
      <c r="F41" s="19"/>
      <c r="G41" s="19"/>
      <c r="H41" s="19"/>
    </row>
  </sheetData>
  <autoFilter ref="A2:H41" xr:uid="{01BE2A2C-B987-477B-86EF-952DD831F792}"/>
  <conditionalFormatting sqref="A2:E40 H2:H40">
    <cfRule type="expression" dxfId="3" priority="5">
      <formula>MOD(ROW(),2)</formula>
    </cfRule>
  </conditionalFormatting>
  <conditionalFormatting sqref="F2:F40">
    <cfRule type="expression" dxfId="2" priority="2">
      <formula>MOD(ROW(),2)</formula>
    </cfRule>
  </conditionalFormatting>
  <conditionalFormatting sqref="G2:G40">
    <cfRule type="expression" dxfId="1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AB0A-584A-4130-B8F0-1AE78F4D1FB3}">
  <sheetPr codeName="Blad2"/>
  <dimension ref="A2:B32"/>
  <sheetViews>
    <sheetView topLeftCell="A10" zoomScaleNormal="100" workbookViewId="0">
      <selection activeCell="B5" sqref="B5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2024-05-08T07:48:50Z</cp:lastPrinted>
  <dcterms:created xsi:type="dcterms:W3CDTF">2015-06-05T18:19:34Z</dcterms:created>
  <dcterms:modified xsi:type="dcterms:W3CDTF">2024-10-17T16:50:55Z</dcterms:modified>
</cp:coreProperties>
</file>