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odor\Desktop\Semaines olympiques mai-juin 2024\"/>
    </mc:Choice>
  </mc:AlternateContent>
  <xr:revisionPtr revIDLastSave="0" documentId="13_ncr:1_{0E710DDF-44E4-4E9A-823E-9257A033024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assement Haltérophilie Hommes" sheetId="1" r:id="rId1"/>
    <sheet name="Concordance Classmt &amp; Poin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2" i="1" l="1"/>
  <c r="O42" i="1" s="1"/>
  <c r="N41" i="1"/>
  <c r="O41" i="1" s="1"/>
  <c r="N40" i="1"/>
  <c r="O40" i="1" s="1"/>
  <c r="N39" i="1"/>
  <c r="O39" i="1" s="1"/>
  <c r="N38" i="1"/>
  <c r="O38" i="1" s="1"/>
  <c r="N37" i="1"/>
  <c r="O37" i="1" s="1"/>
  <c r="N36" i="1"/>
  <c r="O36" i="1" s="1"/>
  <c r="N35" i="1"/>
  <c r="O35" i="1" s="1"/>
  <c r="N34" i="1"/>
  <c r="O34" i="1" s="1"/>
  <c r="N33" i="1"/>
  <c r="O33" i="1" s="1"/>
  <c r="N32" i="1"/>
  <c r="O32" i="1" s="1"/>
  <c r="N31" i="1"/>
  <c r="O31" i="1" s="1"/>
  <c r="N30" i="1"/>
  <c r="O30" i="1" s="1"/>
  <c r="N29" i="1"/>
  <c r="O29" i="1" s="1"/>
  <c r="N28" i="1"/>
  <c r="O28" i="1" s="1"/>
  <c r="N27" i="1"/>
  <c r="O27" i="1" s="1"/>
  <c r="N26" i="1"/>
  <c r="O26" i="1" s="1"/>
  <c r="N25" i="1"/>
  <c r="O25" i="1" s="1"/>
  <c r="N24" i="1"/>
  <c r="O24" i="1" s="1"/>
  <c r="N23" i="1"/>
  <c r="O23" i="1" s="1"/>
  <c r="N22" i="1"/>
  <c r="O22" i="1" s="1"/>
  <c r="N21" i="1"/>
  <c r="O21" i="1" s="1"/>
  <c r="N20" i="1"/>
  <c r="O20" i="1" s="1"/>
  <c r="N19" i="1"/>
  <c r="O19" i="1" s="1"/>
  <c r="N18" i="1"/>
  <c r="O18" i="1" s="1"/>
  <c r="N17" i="1"/>
  <c r="O17" i="1" s="1"/>
  <c r="N16" i="1"/>
  <c r="O16" i="1" s="1"/>
  <c r="N15" i="1"/>
  <c r="O15" i="1" s="1"/>
  <c r="N14" i="1"/>
  <c r="O14" i="1" s="1"/>
  <c r="N13" i="1"/>
  <c r="O13" i="1" s="1"/>
  <c r="N12" i="1"/>
  <c r="O12" i="1" s="1"/>
  <c r="N11" i="1"/>
  <c r="O11" i="1" s="1"/>
  <c r="N5" i="1"/>
  <c r="O5" i="1" s="1"/>
  <c r="N4" i="1"/>
  <c r="O4" i="1" s="1"/>
  <c r="N7" i="1"/>
  <c r="O7" i="1" s="1"/>
  <c r="N10" i="1"/>
  <c r="O10" i="1" s="1"/>
  <c r="N9" i="1"/>
  <c r="O9" i="1" s="1"/>
  <c r="N3" i="1"/>
  <c r="O3" i="1" s="1"/>
  <c r="N8" i="1"/>
  <c r="O8" i="1" s="1"/>
  <c r="N6" i="1"/>
  <c r="O6" i="1" s="1"/>
  <c r="J42" i="1"/>
  <c r="K42" i="1" s="1"/>
  <c r="J41" i="1"/>
  <c r="K41" i="1" s="1"/>
  <c r="J40" i="1"/>
  <c r="K40" i="1" s="1"/>
  <c r="J39" i="1"/>
  <c r="K39" i="1" s="1"/>
  <c r="J38" i="1"/>
  <c r="K38" i="1" s="1"/>
  <c r="J37" i="1"/>
  <c r="K37" i="1" s="1"/>
  <c r="J36" i="1"/>
  <c r="K36" i="1" s="1"/>
  <c r="J35" i="1"/>
  <c r="K35" i="1" s="1"/>
  <c r="J34" i="1"/>
  <c r="K34" i="1" s="1"/>
  <c r="J33" i="1"/>
  <c r="K33" i="1" s="1"/>
  <c r="J32" i="1"/>
  <c r="K32" i="1" s="1"/>
  <c r="J31" i="1"/>
  <c r="K31" i="1" s="1"/>
  <c r="J30" i="1"/>
  <c r="K30" i="1" s="1"/>
  <c r="J29" i="1"/>
  <c r="K29" i="1" s="1"/>
  <c r="J28" i="1"/>
  <c r="K28" i="1" s="1"/>
  <c r="J27" i="1"/>
  <c r="K27" i="1" s="1"/>
  <c r="J26" i="1"/>
  <c r="K26" i="1" s="1"/>
  <c r="J25" i="1"/>
  <c r="K25" i="1" s="1"/>
  <c r="J24" i="1"/>
  <c r="K24" i="1" s="1"/>
  <c r="J23" i="1"/>
  <c r="K23" i="1" s="1"/>
  <c r="J22" i="1"/>
  <c r="K22" i="1" s="1"/>
  <c r="J21" i="1"/>
  <c r="K21" i="1" s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  <c r="J11" i="1"/>
  <c r="K11" i="1" s="1"/>
  <c r="J5" i="1"/>
  <c r="K5" i="1" s="1"/>
  <c r="J4" i="1"/>
  <c r="K4" i="1" s="1"/>
  <c r="J7" i="1"/>
  <c r="K7" i="1" s="1"/>
  <c r="J10" i="1"/>
  <c r="K10" i="1" s="1"/>
  <c r="J9" i="1"/>
  <c r="K9" i="1" s="1"/>
  <c r="J3" i="1"/>
  <c r="K3" i="1" s="1"/>
  <c r="J8" i="1"/>
  <c r="K8" i="1" s="1"/>
  <c r="J6" i="1"/>
  <c r="K6" i="1" s="1"/>
  <c r="F42" i="1"/>
  <c r="G42" i="1" s="1"/>
  <c r="F41" i="1"/>
  <c r="G41" i="1" s="1"/>
  <c r="F40" i="1"/>
  <c r="G40" i="1" s="1"/>
  <c r="F39" i="1"/>
  <c r="G39" i="1" s="1"/>
  <c r="F38" i="1"/>
  <c r="G38" i="1" s="1"/>
  <c r="F37" i="1"/>
  <c r="G37" i="1" s="1"/>
  <c r="F36" i="1"/>
  <c r="G36" i="1" s="1"/>
  <c r="F35" i="1"/>
  <c r="G35" i="1" s="1"/>
  <c r="F34" i="1"/>
  <c r="G34" i="1" s="1"/>
  <c r="F33" i="1"/>
  <c r="G33" i="1" s="1"/>
  <c r="F32" i="1"/>
  <c r="G32" i="1" s="1"/>
  <c r="F31" i="1"/>
  <c r="G31" i="1" s="1"/>
  <c r="F30" i="1"/>
  <c r="G30" i="1" s="1"/>
  <c r="F29" i="1"/>
  <c r="G29" i="1" s="1"/>
  <c r="F28" i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F5" i="1"/>
  <c r="G5" i="1" s="1"/>
  <c r="F4" i="1"/>
  <c r="G4" i="1" s="1"/>
  <c r="H4" i="1" s="1"/>
  <c r="F7" i="1"/>
  <c r="G7" i="1" s="1"/>
  <c r="F10" i="1"/>
  <c r="G10" i="1" s="1"/>
  <c r="F9" i="1"/>
  <c r="G9" i="1" s="1"/>
  <c r="F3" i="1"/>
  <c r="G3" i="1" s="1"/>
  <c r="H3" i="1" s="1"/>
  <c r="F8" i="1"/>
  <c r="G8" i="1" s="1"/>
  <c r="F6" i="1"/>
  <c r="G6" i="1" s="1"/>
  <c r="L16" i="1" l="1"/>
  <c r="L24" i="1"/>
  <c r="P5" i="1"/>
  <c r="L40" i="1"/>
  <c r="L17" i="1"/>
  <c r="H5" i="1"/>
  <c r="H18" i="1"/>
  <c r="H26" i="1"/>
  <c r="H30" i="1"/>
  <c r="H38" i="1"/>
  <c r="H42" i="1"/>
  <c r="L14" i="1"/>
  <c r="H11" i="1"/>
  <c r="H19" i="1"/>
  <c r="H27" i="1"/>
  <c r="L10" i="1"/>
  <c r="L21" i="1"/>
  <c r="L28" i="1"/>
  <c r="L32" i="1"/>
  <c r="L36" i="1"/>
  <c r="H9" i="1"/>
  <c r="H14" i="1"/>
  <c r="H22" i="1"/>
  <c r="H34" i="1"/>
  <c r="H7" i="1"/>
  <c r="L7" i="1"/>
  <c r="P11" i="1"/>
  <c r="P15" i="1"/>
  <c r="P19" i="1"/>
  <c r="P27" i="1"/>
  <c r="P31" i="1"/>
  <c r="P35" i="1"/>
  <c r="H15" i="1"/>
  <c r="H23" i="1"/>
  <c r="H31" i="1"/>
  <c r="P23" i="1"/>
  <c r="P39" i="1"/>
  <c r="H39" i="1"/>
  <c r="P40" i="1"/>
  <c r="P28" i="1"/>
  <c r="H16" i="1"/>
  <c r="H32" i="1"/>
  <c r="P17" i="1"/>
  <c r="P37" i="1"/>
  <c r="P21" i="1"/>
  <c r="P29" i="1"/>
  <c r="P33" i="1"/>
  <c r="P41" i="1"/>
  <c r="H35" i="1"/>
  <c r="L25" i="1"/>
  <c r="L29" i="1"/>
  <c r="L33" i="1"/>
  <c r="L37" i="1"/>
  <c r="P16" i="1"/>
  <c r="P36" i="1"/>
  <c r="P12" i="1"/>
  <c r="P20" i="1"/>
  <c r="P24" i="1"/>
  <c r="P32" i="1"/>
  <c r="H12" i="1"/>
  <c r="H20" i="1"/>
  <c r="H24" i="1"/>
  <c r="H28" i="1"/>
  <c r="H36" i="1"/>
  <c r="H40" i="1"/>
  <c r="L12" i="1"/>
  <c r="L26" i="1"/>
  <c r="L41" i="1"/>
  <c r="P3" i="1"/>
  <c r="P13" i="1"/>
  <c r="P25" i="1"/>
  <c r="H13" i="1"/>
  <c r="H17" i="1"/>
  <c r="H21" i="1"/>
  <c r="H25" i="1"/>
  <c r="H29" i="1"/>
  <c r="H33" i="1"/>
  <c r="H37" i="1"/>
  <c r="H41" i="1"/>
  <c r="L13" i="1"/>
  <c r="L20" i="1"/>
  <c r="P18" i="1"/>
  <c r="P34" i="1"/>
  <c r="L18" i="1"/>
  <c r="L22" i="1"/>
  <c r="L30" i="1"/>
  <c r="L34" i="1"/>
  <c r="L38" i="1"/>
  <c r="L42" i="1"/>
  <c r="P14" i="1"/>
  <c r="P22" i="1"/>
  <c r="P26" i="1"/>
  <c r="P30" i="1"/>
  <c r="P38" i="1"/>
  <c r="P42" i="1"/>
  <c r="L11" i="1"/>
  <c r="L15" i="1"/>
  <c r="L19" i="1"/>
  <c r="L23" i="1"/>
  <c r="L27" i="1"/>
  <c r="L31" i="1"/>
  <c r="L35" i="1"/>
  <c r="L39" i="1"/>
  <c r="L3" i="1"/>
  <c r="H10" i="1"/>
  <c r="P10" i="1"/>
  <c r="H6" i="1"/>
  <c r="H8" i="1"/>
  <c r="P7" i="1"/>
  <c r="L6" i="1"/>
  <c r="L9" i="1"/>
  <c r="L4" i="1"/>
  <c r="P8" i="1"/>
  <c r="L5" i="1"/>
  <c r="L8" i="1"/>
  <c r="P6" i="1"/>
  <c r="P9" i="1"/>
  <c r="P4" i="1"/>
  <c r="Q16" i="1" l="1"/>
  <c r="Q29" i="1"/>
  <c r="Q21" i="1"/>
  <c r="Q11" i="1"/>
  <c r="Q25" i="1"/>
  <c r="Q24" i="1"/>
  <c r="Q39" i="1"/>
  <c r="Q33" i="1"/>
  <c r="Q40" i="1"/>
  <c r="Q18" i="1"/>
  <c r="Q27" i="1"/>
  <c r="Q12" i="1"/>
  <c r="Q20" i="1"/>
  <c r="Q32" i="1"/>
  <c r="Q30" i="1"/>
  <c r="Q17" i="1"/>
  <c r="Q35" i="1"/>
  <c r="Q23" i="1"/>
  <c r="Q42" i="1"/>
  <c r="Q36" i="1"/>
  <c r="Q14" i="1"/>
  <c r="Q38" i="1"/>
  <c r="Q26" i="1"/>
  <c r="Q34" i="1"/>
  <c r="Q28" i="1"/>
  <c r="Q13" i="1"/>
  <c r="Q19" i="1"/>
  <c r="Q41" i="1"/>
  <c r="Q31" i="1"/>
  <c r="Q15" i="1"/>
  <c r="Q37" i="1"/>
  <c r="Q22" i="1"/>
  <c r="Q4" i="1"/>
  <c r="Q8" i="1"/>
  <c r="Q5" i="1"/>
  <c r="Q3" i="1"/>
  <c r="Q7" i="1"/>
  <c r="Q9" i="1"/>
  <c r="Q6" i="1"/>
  <c r="Q10" i="1"/>
  <c r="R22" i="1" l="1"/>
  <c r="A22" i="1"/>
  <c r="R19" i="1"/>
  <c r="A19" i="1"/>
  <c r="R37" i="1"/>
  <c r="A37" i="1"/>
  <c r="R33" i="1"/>
  <c r="A33" i="1"/>
  <c r="R30" i="1"/>
  <c r="A30" i="1"/>
  <c r="R41" i="1"/>
  <c r="A41" i="1"/>
  <c r="R13" i="1"/>
  <c r="A13" i="1"/>
  <c r="R28" i="1"/>
  <c r="A28" i="1"/>
  <c r="R34" i="1"/>
  <c r="A34" i="1"/>
  <c r="R26" i="1"/>
  <c r="A26" i="1"/>
  <c r="A9" i="1"/>
  <c r="A7" i="1"/>
  <c r="R14" i="1"/>
  <c r="A14" i="1"/>
  <c r="R25" i="1"/>
  <c r="A25" i="1"/>
  <c r="R32" i="1"/>
  <c r="A32" i="1"/>
  <c r="R20" i="1"/>
  <c r="A20" i="1"/>
  <c r="R18" i="1"/>
  <c r="A18" i="1"/>
  <c r="A10" i="1"/>
  <c r="R39" i="1"/>
  <c r="A39" i="1"/>
  <c r="R38" i="1"/>
  <c r="A38" i="1"/>
  <c r="R24" i="1"/>
  <c r="A24" i="1"/>
  <c r="A3" i="1"/>
  <c r="R36" i="1"/>
  <c r="A36" i="1"/>
  <c r="R11" i="1"/>
  <c r="A11" i="1"/>
  <c r="R15" i="1"/>
  <c r="A15" i="1"/>
  <c r="R12" i="1"/>
  <c r="A12" i="1"/>
  <c r="A6" i="1"/>
  <c r="A8" i="1"/>
  <c r="R23" i="1"/>
  <c r="A23" i="1"/>
  <c r="R29" i="1"/>
  <c r="A29" i="1"/>
  <c r="R17" i="1"/>
  <c r="A17" i="1"/>
  <c r="R31" i="1"/>
  <c r="A31" i="1"/>
  <c r="R27" i="1"/>
  <c r="A27" i="1"/>
  <c r="R40" i="1"/>
  <c r="A40" i="1"/>
  <c r="A5" i="1"/>
  <c r="R5" i="1"/>
  <c r="R42" i="1"/>
  <c r="A42" i="1"/>
  <c r="R21" i="1"/>
  <c r="A21" i="1"/>
  <c r="A4" i="1"/>
  <c r="R35" i="1"/>
  <c r="A35" i="1"/>
  <c r="R16" i="1"/>
  <c r="A16" i="1"/>
  <c r="R6" i="1"/>
  <c r="R10" i="1"/>
  <c r="R8" i="1"/>
  <c r="R3" i="1"/>
  <c r="R7" i="1"/>
  <c r="R9" i="1"/>
  <c r="R4" i="1"/>
</calcChain>
</file>

<file path=xl/sharedStrings.xml><?xml version="1.0" encoding="utf-8"?>
<sst xmlns="http://schemas.openxmlformats.org/spreadsheetml/2006/main" count="24" uniqueCount="17">
  <si>
    <t>Clt</t>
  </si>
  <si>
    <t>Pts</t>
  </si>
  <si>
    <t>Prénom</t>
  </si>
  <si>
    <t>Age</t>
  </si>
  <si>
    <t>Arraché de sol 100kg</t>
  </si>
  <si>
    <t>Tirage Buste Penché 100kg</t>
  </si>
  <si>
    <t>Développé-couché 80kg</t>
  </si>
  <si>
    <t>Pts
âge</t>
  </si>
  <si>
    <t>Classmt</t>
  </si>
  <si>
    <t>Points</t>
  </si>
  <si>
    <t>COUSCOUS</t>
  </si>
  <si>
    <t>Fabrice</t>
  </si>
  <si>
    <t>PTS
Totaux</t>
  </si>
  <si>
    <t>CLT
Final</t>
  </si>
  <si>
    <r>
      <rPr>
        <b/>
        <sz val="11"/>
        <color theme="1"/>
        <rFont val="Comic Sans MS"/>
        <family val="4"/>
      </rPr>
      <t>Nom</t>
    </r>
    <r>
      <rPr>
        <sz val="11"/>
        <color theme="1"/>
        <rFont val="Comic Sans MS"/>
        <family val="4"/>
      </rPr>
      <t xml:space="preserve"> </t>
    </r>
  </si>
  <si>
    <t>mbappé</t>
  </si>
  <si>
    <t>barpiz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</si>
</sst>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49" fontId="1" fillId="0" borderId="1" xfId="0" applyNumberFormat="1" applyFont="1" applyBorder="1" applyProtection="1">
      <protection locked="0"/>
    </xf>
    <xf numFmtId="0" fontId="1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299719</xdr:colOff>
      <xdr:row>42</xdr:row>
      <xdr:rowOff>69082</xdr:rowOff>
    </xdr:from>
    <xdr:to>
      <xdr:col>19</xdr:col>
      <xdr:colOff>89096</xdr:colOff>
      <xdr:row>62</xdr:row>
      <xdr:rowOff>204620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9469" y="9791909"/>
          <a:ext cx="3473647" cy="4551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11</xdr:col>
      <xdr:colOff>152400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0" y="0"/>
          <a:ext cx="6484620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Résultats Haltérophilie HOMMES, 3 &amp; 4 juin 2024</a:t>
          </a:r>
        </a:p>
      </xdr:txBody>
    </xdr:sp>
    <xdr:clientData/>
  </xdr:twoCellAnchor>
  <xdr:twoCellAnchor>
    <xdr:from>
      <xdr:col>1</xdr:col>
      <xdr:colOff>0</xdr:colOff>
      <xdr:row>43</xdr:row>
      <xdr:rowOff>75364</xdr:rowOff>
    </xdr:from>
    <xdr:to>
      <xdr:col>10</xdr:col>
      <xdr:colOff>207818</xdr:colOff>
      <xdr:row>62</xdr:row>
      <xdr:rowOff>205154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0" y="10010672"/>
          <a:ext cx="5827568" cy="41669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 nous affecterons </a:t>
          </a:r>
          <a:b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sur le nombre de points prévus, un coefficient avantageux de 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7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36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9X5%X36pts = 16,2pts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52,2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5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1X5%X45pts = 2,25pts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47,25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480061</xdr:colOff>
      <xdr:row>0</xdr:row>
      <xdr:rowOff>53340</xdr:rowOff>
    </xdr:from>
    <xdr:to>
      <xdr:col>18</xdr:col>
      <xdr:colOff>457201</xdr:colOff>
      <xdr:row>1</xdr:row>
      <xdr:rowOff>0</xdr:rowOff>
    </xdr:to>
    <xdr:pic macro="[0]!Classement_Final">
      <xdr:nvPicPr>
        <xdr:cNvPr id="5" name="Image 4">
          <a:extLst>
            <a:ext uri="{FF2B5EF4-FFF2-40B4-BE49-F238E27FC236}">
              <a16:creationId xmlns:a16="http://schemas.microsoft.com/office/drawing/2014/main" id="{0CECBCE2-C8E0-421F-8AB3-B975605A2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2541" y="53340"/>
          <a:ext cx="876300" cy="49530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259080</xdr:colOff>
      <xdr:row>0</xdr:row>
      <xdr:rowOff>30480</xdr:rowOff>
    </xdr:from>
    <xdr:to>
      <xdr:col>16</xdr:col>
      <xdr:colOff>426720</xdr:colOff>
      <xdr:row>0</xdr:row>
      <xdr:rowOff>510540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70E57A0-9B79-4C9D-B9B1-0EFE77772EC4}"/>
            </a:ext>
          </a:extLst>
        </xdr:cNvPr>
        <xdr:cNvSpPr txBox="1"/>
      </xdr:nvSpPr>
      <xdr:spPr>
        <a:xfrm>
          <a:off x="6591300" y="30480"/>
          <a:ext cx="2247900" cy="48006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50" b="1">
              <a:latin typeface="Comic Sans MS" panose="030F0702030302020204" pitchFamily="66" charset="0"/>
            </a:rPr>
            <a:t>Les parties grisées ne sont pas accessibles en écriture ! :-)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121920</xdr:colOff>
      <xdr:row>0</xdr:row>
      <xdr:rowOff>186689</xdr:rowOff>
    </xdr:from>
    <xdr:to>
      <xdr:col>8</xdr:col>
      <xdr:colOff>257501</xdr:colOff>
      <xdr:row>24</xdr:row>
      <xdr:rowOff>17145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86689"/>
          <a:ext cx="3884621" cy="4585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R42"/>
  <sheetViews>
    <sheetView tabSelected="1" zoomScale="70" zoomScaleNormal="70" workbookViewId="0">
      <selection activeCell="W10" sqref="W10"/>
    </sheetView>
  </sheetViews>
  <sheetFormatPr baseColWidth="10" defaultColWidth="9.109375" defaultRowHeight="16.2" x14ac:dyDescent="0.35"/>
  <cols>
    <col min="1" max="1" width="3.6640625" style="9" bestFit="1" customWidth="1"/>
    <col min="2" max="2" width="24.109375" style="17" customWidth="1"/>
    <col min="3" max="3" width="17" style="17" customWidth="1"/>
    <col min="4" max="4" width="5.109375" style="18" bestFit="1" customWidth="1"/>
    <col min="5" max="5" width="8.5546875" style="19" bestFit="1" customWidth="1"/>
    <col min="6" max="6" width="3.6640625" style="3" bestFit="1" customWidth="1"/>
    <col min="7" max="7" width="3.88671875" style="3" bestFit="1" customWidth="1"/>
    <col min="8" max="8" width="6.109375" style="3" bestFit="1" customWidth="1"/>
    <col min="9" max="9" width="12.6640625" style="19" bestFit="1" customWidth="1"/>
    <col min="10" max="10" width="3.6640625" style="3" bestFit="1" customWidth="1"/>
    <col min="11" max="11" width="3.88671875" style="3" bestFit="1" customWidth="1"/>
    <col min="12" max="12" width="6.109375" style="3" bestFit="1" customWidth="1"/>
    <col min="13" max="13" width="10.5546875" style="19" bestFit="1" customWidth="1"/>
    <col min="14" max="14" width="3.6640625" style="3" bestFit="1" customWidth="1"/>
    <col min="15" max="15" width="3.88671875" style="3" bestFit="1" customWidth="1"/>
    <col min="16" max="16" width="6.109375" style="3" bestFit="1" customWidth="1"/>
    <col min="17" max="17" width="7.6640625" style="9" bestFit="1" customWidth="1"/>
    <col min="18" max="18" width="5.44140625" style="9" bestFit="1" customWidth="1"/>
    <col min="19" max="19" width="7.21875" customWidth="1"/>
  </cols>
  <sheetData>
    <row r="1" spans="1:18" ht="43.5" customHeight="1" x14ac:dyDescent="0.35"/>
    <row r="2" spans="1:18" ht="54.75" customHeight="1" x14ac:dyDescent="0.3">
      <c r="A2" s="7" t="s">
        <v>0</v>
      </c>
      <c r="B2" s="20" t="s">
        <v>14</v>
      </c>
      <c r="C2" s="21" t="s">
        <v>2</v>
      </c>
      <c r="D2" s="22" t="s">
        <v>3</v>
      </c>
      <c r="E2" s="23" t="s">
        <v>4</v>
      </c>
      <c r="F2" s="1" t="s">
        <v>0</v>
      </c>
      <c r="G2" s="1" t="s">
        <v>1</v>
      </c>
      <c r="H2" s="4" t="s">
        <v>7</v>
      </c>
      <c r="I2" s="27" t="s">
        <v>5</v>
      </c>
      <c r="J2" s="1" t="s">
        <v>0</v>
      </c>
      <c r="K2" s="1" t="s">
        <v>1</v>
      </c>
      <c r="L2" s="6" t="s">
        <v>7</v>
      </c>
      <c r="M2" s="23" t="s">
        <v>6</v>
      </c>
      <c r="N2" s="1" t="s">
        <v>0</v>
      </c>
      <c r="O2" s="1" t="s">
        <v>1</v>
      </c>
      <c r="P2" s="4" t="s">
        <v>7</v>
      </c>
      <c r="Q2" s="10" t="s">
        <v>12</v>
      </c>
      <c r="R2" s="11" t="s">
        <v>13</v>
      </c>
    </row>
    <row r="3" spans="1:18" x14ac:dyDescent="0.35">
      <c r="A3" s="8" t="str">
        <f>IF(Q3="-","",RANK(Q3,Q$3:Q$40))</f>
        <v/>
      </c>
      <c r="B3" s="5" t="s">
        <v>10</v>
      </c>
      <c r="C3" s="24" t="s">
        <v>11</v>
      </c>
      <c r="D3" s="25"/>
      <c r="E3" s="26"/>
      <c r="F3" s="12" t="str">
        <f>IF(E3="","",RANK(E3,E$3:E$40))</f>
        <v/>
      </c>
      <c r="G3" s="12" t="str">
        <f>IF(F3="","",VLOOKUP(F3,'Concordance Classmt &amp; Points'!$A$2:$B$32,2,FALSE))</f>
        <v/>
      </c>
      <c r="H3" s="13" t="str">
        <f>IF(ISNUMBER(G3),G3+G3*(MAX(0,$D3-28))*5/100,"")</f>
        <v/>
      </c>
      <c r="I3" s="28"/>
      <c r="J3" s="12" t="str">
        <f>IF(I3="","",RANK(I3,I$3:I$40))</f>
        <v/>
      </c>
      <c r="K3" s="12" t="str">
        <f>IF(J3="","",VLOOKUP(J3,'Concordance Classmt &amp; Points'!$A$2:$B$32,2,FALSE))</f>
        <v/>
      </c>
      <c r="L3" s="16" t="str">
        <f>IF(ISNUMBER(K3),K3+K3*(MAX(0,$D3-28))*5/100,"")</f>
        <v/>
      </c>
      <c r="M3" s="26"/>
      <c r="N3" s="12" t="str">
        <f>IF(M3="","",RANK(M3,M$3:M$40))</f>
        <v/>
      </c>
      <c r="O3" s="12" t="str">
        <f>IF(N3="","",VLOOKUP(N3,'Concordance Classmt &amp; Points'!$A$2:$B$32,2,FALSE))</f>
        <v/>
      </c>
      <c r="P3" s="13" t="str">
        <f>IF(ISNUMBER(O3),O3+O3*(MAX(0,$D3-28))*5/100,"")</f>
        <v/>
      </c>
      <c r="Q3" s="14" t="str">
        <f>IF(COUNT(H3,L3,P3),SUM(H3,L3,P3),"-")</f>
        <v>-</v>
      </c>
      <c r="R3" s="15" t="str">
        <f>IF(Q3="-","",RANK(Q3,Q$3:Q$40))</f>
        <v/>
      </c>
    </row>
    <row r="4" spans="1:18" x14ac:dyDescent="0.35">
      <c r="A4" s="8" t="str">
        <f>IF(Q4="-","",RANK(Q4,Q$3:Q$40))</f>
        <v/>
      </c>
      <c r="B4" s="24" t="s">
        <v>16</v>
      </c>
      <c r="C4" s="24"/>
      <c r="D4" s="25"/>
      <c r="E4" s="26"/>
      <c r="F4" s="12" t="str">
        <f>IF(E4="","",RANK(E4,E$3:E$40))</f>
        <v/>
      </c>
      <c r="G4" s="12" t="str">
        <f>IF(F4="","",VLOOKUP(F4,'Concordance Classmt &amp; Points'!$A$2:$B$32,2,FALSE))</f>
        <v/>
      </c>
      <c r="H4" s="13" t="str">
        <f>IF(ISNUMBER(G4),G4+G4*(MAX(0,$D4-28))*5/100,"")</f>
        <v/>
      </c>
      <c r="I4" s="28"/>
      <c r="J4" s="12" t="str">
        <f>IF(I4="","",RANK(I4,I$3:I$40))</f>
        <v/>
      </c>
      <c r="K4" s="12" t="str">
        <f>IF(J4="","",VLOOKUP(J4,'Concordance Classmt &amp; Points'!$A$2:$B$32,2,FALSE))</f>
        <v/>
      </c>
      <c r="L4" s="16" t="str">
        <f>IF(ISNUMBER(K4),K4+K4*(MAX(0,$D4-28))*5/100,"")</f>
        <v/>
      </c>
      <c r="M4" s="26"/>
      <c r="N4" s="12" t="str">
        <f>IF(M4="","",RANK(M4,M$3:M$40))</f>
        <v/>
      </c>
      <c r="O4" s="12" t="str">
        <f>IF(N4="","",VLOOKUP(N4,'Concordance Classmt &amp; Points'!$A$2:$B$32,2,FALSE))</f>
        <v/>
      </c>
      <c r="P4" s="13" t="str">
        <f>IF(ISNUMBER(O4),O4+O4*(MAX(0,$D4-28))*5/100,"")</f>
        <v/>
      </c>
      <c r="Q4" s="14" t="str">
        <f>IF(COUNT(H4,L4,P4),SUM(H4,L4,P4),"-")</f>
        <v>-</v>
      </c>
      <c r="R4" s="15" t="str">
        <f>IF(Q4="-","",RANK(Q4,Q$3:Q$40))</f>
        <v/>
      </c>
    </row>
    <row r="5" spans="1:18" x14ac:dyDescent="0.35">
      <c r="A5" s="8" t="str">
        <f>IF(Q5="-","",RANK(Q5,Q$3:Q$40))</f>
        <v/>
      </c>
      <c r="B5" s="24" t="s">
        <v>15</v>
      </c>
      <c r="C5" s="24"/>
      <c r="D5" s="25"/>
      <c r="E5" s="26"/>
      <c r="F5" s="12" t="str">
        <f>IF(E5="","",RANK(E5,E$3:E$40))</f>
        <v/>
      </c>
      <c r="G5" s="12" t="str">
        <f>IF(F5="","",VLOOKUP(F5,'Concordance Classmt &amp; Points'!$A$2:$B$32,2,FALSE))</f>
        <v/>
      </c>
      <c r="H5" s="13" t="str">
        <f>IF(ISNUMBER(G5),G5+G5*(MAX(0,$D5-28))*5/100,"")</f>
        <v/>
      </c>
      <c r="I5" s="28"/>
      <c r="J5" s="12" t="str">
        <f>IF(I5="","",RANK(I5,I$3:I$40))</f>
        <v/>
      </c>
      <c r="K5" s="12" t="str">
        <f>IF(J5="","",VLOOKUP(J5,'Concordance Classmt &amp; Points'!$A$2:$B$32,2,FALSE))</f>
        <v/>
      </c>
      <c r="L5" s="16" t="str">
        <f>IF(ISNUMBER(K5),K5+K5*(MAX(0,$D5-28))*5/100,"")</f>
        <v/>
      </c>
      <c r="M5" s="26"/>
      <c r="N5" s="12" t="str">
        <f>IF(M5="","",RANK(M5,M$3:M$40))</f>
        <v/>
      </c>
      <c r="O5" s="12" t="str">
        <f>IF(N5="","",VLOOKUP(N5,'Concordance Classmt &amp; Points'!$A$2:$B$32,2,FALSE))</f>
        <v/>
      </c>
      <c r="P5" s="13" t="str">
        <f>IF(ISNUMBER(O5),O5+O5*(MAX(0,$D5-28))*5/100,"")</f>
        <v/>
      </c>
      <c r="Q5" s="14" t="str">
        <f>IF(COUNT(H5,L5,P5),SUM(H5,L5,P5),"-")</f>
        <v>-</v>
      </c>
      <c r="R5" s="15" t="str">
        <f>IF(Q5="-","",RANK(Q5,Q$3:Q$40))</f>
        <v/>
      </c>
    </row>
    <row r="6" spans="1:18" x14ac:dyDescent="0.35">
      <c r="A6" s="8" t="str">
        <f>IF(Q6="-","",RANK(Q6,Q$3:Q$40))</f>
        <v/>
      </c>
      <c r="B6" s="24"/>
      <c r="C6" s="24"/>
      <c r="D6" s="25"/>
      <c r="E6" s="26"/>
      <c r="F6" s="12" t="str">
        <f>IF(E6="","",RANK(E6,E$3:E$40))</f>
        <v/>
      </c>
      <c r="G6" s="12" t="str">
        <f>IF(F6="","",VLOOKUP(F6,'Concordance Classmt &amp; Points'!$A$2:$B$32,2,FALSE))</f>
        <v/>
      </c>
      <c r="H6" s="13" t="str">
        <f>IF(ISNUMBER(G6),G6+G6*(MAX(0,$D6-28))*5/100,"")</f>
        <v/>
      </c>
      <c r="I6" s="28"/>
      <c r="J6" s="12" t="str">
        <f>IF(I6="","",RANK(I6,I$3:I$40))</f>
        <v/>
      </c>
      <c r="K6" s="12" t="str">
        <f>IF(J6="","",VLOOKUP(J6,'Concordance Classmt &amp; Points'!$A$2:$B$32,2,FALSE))</f>
        <v/>
      </c>
      <c r="L6" s="16" t="str">
        <f>IF(ISNUMBER(K6),K6+K6*(MAX(0,$D6-28))*5/100,"")</f>
        <v/>
      </c>
      <c r="M6" s="26"/>
      <c r="N6" s="12" t="str">
        <f>IF(M6="","",RANK(M6,M$3:M$40))</f>
        <v/>
      </c>
      <c r="O6" s="12" t="str">
        <f>IF(N6="","",VLOOKUP(N6,'Concordance Classmt &amp; Points'!$A$2:$B$32,2,FALSE))</f>
        <v/>
      </c>
      <c r="P6" s="13" t="str">
        <f>IF(ISNUMBER(O6),O6+O6*(MAX(0,$D6-28))*5/100,"")</f>
        <v/>
      </c>
      <c r="Q6" s="14" t="str">
        <f>IF(COUNT(H6,L6,P6),SUM(H6,L6,P6),"-")</f>
        <v>-</v>
      </c>
      <c r="R6" s="15" t="str">
        <f>IF(Q6="-","",RANK(Q6,Q$3:Q$40))</f>
        <v/>
      </c>
    </row>
    <row r="7" spans="1:18" ht="15.6" customHeight="1" x14ac:dyDescent="0.35">
      <c r="A7" s="8" t="str">
        <f>IF(Q7="-","",RANK(Q7,Q$3:Q$40))</f>
        <v/>
      </c>
      <c r="B7" s="24"/>
      <c r="C7" s="24"/>
      <c r="D7" s="25"/>
      <c r="E7" s="26"/>
      <c r="F7" s="12" t="str">
        <f>IF(E7="","",RANK(E7,E$3:E$40))</f>
        <v/>
      </c>
      <c r="G7" s="12" t="str">
        <f>IF(F7="","",VLOOKUP(F7,'Concordance Classmt &amp; Points'!$A$2:$B$32,2,FALSE))</f>
        <v/>
      </c>
      <c r="H7" s="13" t="str">
        <f>IF(ISNUMBER(G7),G7+G7*(MAX(0,$D7-28))*5/100,"")</f>
        <v/>
      </c>
      <c r="I7" s="28"/>
      <c r="J7" s="12" t="str">
        <f>IF(I7="","",RANK(I7,I$3:I$40))</f>
        <v/>
      </c>
      <c r="K7" s="12" t="str">
        <f>IF(J7="","",VLOOKUP(J7,'Concordance Classmt &amp; Points'!$A$2:$B$32,2,FALSE))</f>
        <v/>
      </c>
      <c r="L7" s="16" t="str">
        <f>IF(ISNUMBER(K7),K7+K7*(MAX(0,$D7-28))*5/100,"")</f>
        <v/>
      </c>
      <c r="M7" s="26"/>
      <c r="N7" s="12" t="str">
        <f>IF(M7="","",RANK(M7,M$3:M$40))</f>
        <v/>
      </c>
      <c r="O7" s="12" t="str">
        <f>IF(N7="","",VLOOKUP(N7,'Concordance Classmt &amp; Points'!$A$2:$B$32,2,FALSE))</f>
        <v/>
      </c>
      <c r="P7" s="13" t="str">
        <f>IF(ISNUMBER(O7),O7+O7*(MAX(0,$D7-28))*5/100,"")</f>
        <v/>
      </c>
      <c r="Q7" s="14" t="str">
        <f>IF(COUNT(H7,L7,P7),SUM(H7,L7,P7),"-")</f>
        <v>-</v>
      </c>
      <c r="R7" s="15" t="str">
        <f>IF(Q7="-","",RANK(Q7,Q$3:Q$40))</f>
        <v/>
      </c>
    </row>
    <row r="8" spans="1:18" x14ac:dyDescent="0.35">
      <c r="A8" s="8" t="str">
        <f>IF(Q8="-","",RANK(Q8,Q$3:Q$40))</f>
        <v/>
      </c>
      <c r="B8" s="24"/>
      <c r="C8" s="24"/>
      <c r="D8" s="25"/>
      <c r="E8" s="26"/>
      <c r="F8" s="12" t="str">
        <f>IF(E8="","",RANK(E8,E$3:E$40))</f>
        <v/>
      </c>
      <c r="G8" s="12" t="str">
        <f>IF(F8="","",VLOOKUP(F8,'Concordance Classmt &amp; Points'!$A$2:$B$32,2,FALSE))</f>
        <v/>
      </c>
      <c r="H8" s="13" t="str">
        <f>IF(ISNUMBER(G8),G8+G8*(MAX(0,$D8-28))*5/100,"")</f>
        <v/>
      </c>
      <c r="I8" s="28"/>
      <c r="J8" s="12" t="str">
        <f>IF(I8="","",RANK(I8,I$3:I$40))</f>
        <v/>
      </c>
      <c r="K8" s="12" t="str">
        <f>IF(J8="","",VLOOKUP(J8,'Concordance Classmt &amp; Points'!$A$2:$B$32,2,FALSE))</f>
        <v/>
      </c>
      <c r="L8" s="16" t="str">
        <f>IF(ISNUMBER(K8),K8+K8*(MAX(0,$D8-28))*5/100,"")</f>
        <v/>
      </c>
      <c r="M8" s="26"/>
      <c r="N8" s="12" t="str">
        <f>IF(M8="","",RANK(M8,M$3:M$40))</f>
        <v/>
      </c>
      <c r="O8" s="12" t="str">
        <f>IF(N8="","",VLOOKUP(N8,'Concordance Classmt &amp; Points'!$A$2:$B$32,2,FALSE))</f>
        <v/>
      </c>
      <c r="P8" s="13" t="str">
        <f>IF(ISNUMBER(O8),O8+O8*(MAX(0,$D8-28))*5/100,"")</f>
        <v/>
      </c>
      <c r="Q8" s="14" t="str">
        <f>IF(COUNT(H8,L8,P8),SUM(H8,L8,P8),"-")</f>
        <v>-</v>
      </c>
      <c r="R8" s="15" t="str">
        <f>IF(Q8="-","",RANK(Q8,Q$3:Q$40))</f>
        <v/>
      </c>
    </row>
    <row r="9" spans="1:18" x14ac:dyDescent="0.35">
      <c r="A9" s="8" t="str">
        <f>IF(Q9="-","",RANK(Q9,Q$3:Q$40))</f>
        <v/>
      </c>
      <c r="B9" s="24"/>
      <c r="C9" s="24"/>
      <c r="D9" s="25"/>
      <c r="E9" s="26"/>
      <c r="F9" s="12" t="str">
        <f>IF(E9="","",RANK(E9,E$3:E$40))</f>
        <v/>
      </c>
      <c r="G9" s="12" t="str">
        <f>IF(F9="","",VLOOKUP(F9,'Concordance Classmt &amp; Points'!$A$2:$B$32,2,FALSE))</f>
        <v/>
      </c>
      <c r="H9" s="13" t="str">
        <f>IF(ISNUMBER(G9),G9+G9*(MAX(0,$D9-28))*5/100,"")</f>
        <v/>
      </c>
      <c r="I9" s="28"/>
      <c r="J9" s="12" t="str">
        <f>IF(I9="","",RANK(I9,I$3:I$40))</f>
        <v/>
      </c>
      <c r="K9" s="12" t="str">
        <f>IF(J9="","",VLOOKUP(J9,'Concordance Classmt &amp; Points'!$A$2:$B$32,2,FALSE))</f>
        <v/>
      </c>
      <c r="L9" s="16" t="str">
        <f>IF(ISNUMBER(K9),K9+K9*(MAX(0,$D9-28))*5/100,"")</f>
        <v/>
      </c>
      <c r="M9" s="26"/>
      <c r="N9" s="12" t="str">
        <f>IF(M9="","",RANK(M9,M$3:M$40))</f>
        <v/>
      </c>
      <c r="O9" s="12" t="str">
        <f>IF(N9="","",VLOOKUP(N9,'Concordance Classmt &amp; Points'!$A$2:$B$32,2,FALSE))</f>
        <v/>
      </c>
      <c r="P9" s="13" t="str">
        <f>IF(ISNUMBER(O9),O9+O9*(MAX(0,$D9-28))*5/100,"")</f>
        <v/>
      </c>
      <c r="Q9" s="14" t="str">
        <f>IF(COUNT(H9,L9,P9),SUM(H9,L9,P9),"-")</f>
        <v>-</v>
      </c>
      <c r="R9" s="15" t="str">
        <f>IF(Q9="-","",RANK(Q9,Q$3:Q$40))</f>
        <v/>
      </c>
    </row>
    <row r="10" spans="1:18" x14ac:dyDescent="0.35">
      <c r="A10" s="8" t="str">
        <f>IF(Q10="-","",RANK(Q10,Q$3:Q$40))</f>
        <v/>
      </c>
      <c r="B10" s="24"/>
      <c r="C10" s="24"/>
      <c r="D10" s="25"/>
      <c r="E10" s="26"/>
      <c r="F10" s="12" t="str">
        <f>IF(E10="","",RANK(E10,E$3:E$40))</f>
        <v/>
      </c>
      <c r="G10" s="12" t="str">
        <f>IF(F10="","",VLOOKUP(F10,'Concordance Classmt &amp; Points'!$A$2:$B$32,2,FALSE))</f>
        <v/>
      </c>
      <c r="H10" s="13" t="str">
        <f>IF(ISNUMBER(G10),G10+G10*(MAX(0,$D10-28))*5/100,"")</f>
        <v/>
      </c>
      <c r="I10" s="28"/>
      <c r="J10" s="12" t="str">
        <f>IF(I10="","",RANK(I10,I$3:I$40))</f>
        <v/>
      </c>
      <c r="K10" s="12" t="str">
        <f>IF(J10="","",VLOOKUP(J10,'Concordance Classmt &amp; Points'!$A$2:$B$32,2,FALSE))</f>
        <v/>
      </c>
      <c r="L10" s="16" t="str">
        <f>IF(ISNUMBER(K10),K10+K10*(MAX(0,$D10-28))*5/100,"")</f>
        <v/>
      </c>
      <c r="M10" s="26"/>
      <c r="N10" s="12" t="str">
        <f>IF(M10="","",RANK(M10,M$3:M$40))</f>
        <v/>
      </c>
      <c r="O10" s="12" t="str">
        <f>IF(N10="","",VLOOKUP(N10,'Concordance Classmt &amp; Points'!$A$2:$B$32,2,FALSE))</f>
        <v/>
      </c>
      <c r="P10" s="13" t="str">
        <f>IF(ISNUMBER(O10),O10+O10*(MAX(0,$D10-28))*5/100,"")</f>
        <v/>
      </c>
      <c r="Q10" s="14" t="str">
        <f>IF(COUNT(H10,L10,P10),SUM(H10,L10,P10),"-")</f>
        <v>-</v>
      </c>
      <c r="R10" s="15" t="str">
        <f>IF(Q10="-","",RANK(Q10,Q$3:Q$40))</f>
        <v/>
      </c>
    </row>
    <row r="11" spans="1:18" x14ac:dyDescent="0.35">
      <c r="A11" s="8" t="str">
        <f>IF(Q11="-","",RANK(Q11,Q$3:Q$40))</f>
        <v/>
      </c>
      <c r="B11" s="24"/>
      <c r="C11" s="24"/>
      <c r="D11" s="25"/>
      <c r="E11" s="26"/>
      <c r="F11" s="12" t="str">
        <f>IF(E11="","",RANK(E11,E$3:E$40))</f>
        <v/>
      </c>
      <c r="G11" s="12" t="str">
        <f>IF(F11="","",VLOOKUP(F11,'Concordance Classmt &amp; Points'!$A$2:$B$32,2,FALSE))</f>
        <v/>
      </c>
      <c r="H11" s="13" t="str">
        <f>IF(ISNUMBER(G11),G11+G11*(MAX(0,$D11-28))*5/100,"")</f>
        <v/>
      </c>
      <c r="I11" s="28"/>
      <c r="J11" s="12" t="str">
        <f>IF(I11="","",RANK(I11,I$3:I$40))</f>
        <v/>
      </c>
      <c r="K11" s="12" t="str">
        <f>IF(J11="","",VLOOKUP(J11,'Concordance Classmt &amp; Points'!$A$2:$B$32,2,FALSE))</f>
        <v/>
      </c>
      <c r="L11" s="16" t="str">
        <f>IF(ISNUMBER(K11),K11+K11*(MAX(0,$D11-28))*5/100,"")</f>
        <v/>
      </c>
      <c r="M11" s="26"/>
      <c r="N11" s="12" t="str">
        <f>IF(M11="","",RANK(M11,M$3:M$40))</f>
        <v/>
      </c>
      <c r="O11" s="12" t="str">
        <f>IF(N11="","",VLOOKUP(N11,'Concordance Classmt &amp; Points'!$A$2:$B$32,2,FALSE))</f>
        <v/>
      </c>
      <c r="P11" s="13" t="str">
        <f>IF(ISNUMBER(O11),O11+O11*(MAX(0,$D11-28))*5/100,"")</f>
        <v/>
      </c>
      <c r="Q11" s="14" t="str">
        <f>IF(COUNT(H11,L11,P11),SUM(H11,L11,P11),"-")</f>
        <v>-</v>
      </c>
      <c r="R11" s="15" t="str">
        <f>IF(Q11="-","",RANK(Q11,Q$3:Q$40))</f>
        <v/>
      </c>
    </row>
    <row r="12" spans="1:18" x14ac:dyDescent="0.35">
      <c r="A12" s="8" t="str">
        <f>IF(Q12="-","",RANK(Q12,Q$3:Q$40))</f>
        <v/>
      </c>
      <c r="B12" s="24"/>
      <c r="C12" s="24"/>
      <c r="D12" s="25"/>
      <c r="E12" s="26"/>
      <c r="F12" s="12" t="str">
        <f>IF(E12="","",RANK(E12,E$3:E$40))</f>
        <v/>
      </c>
      <c r="G12" s="12" t="str">
        <f>IF(F12="","",VLOOKUP(F12,'Concordance Classmt &amp; Points'!$A$2:$B$32,2,FALSE))</f>
        <v/>
      </c>
      <c r="H12" s="13" t="str">
        <f>IF(ISNUMBER(G12),G12+G12*(MAX(0,$D12-28))*5/100,"")</f>
        <v/>
      </c>
      <c r="I12" s="28"/>
      <c r="J12" s="12" t="str">
        <f>IF(I12="","",RANK(I12,I$3:I$40))</f>
        <v/>
      </c>
      <c r="K12" s="12" t="str">
        <f>IF(J12="","",VLOOKUP(J12,'Concordance Classmt &amp; Points'!$A$2:$B$32,2,FALSE))</f>
        <v/>
      </c>
      <c r="L12" s="16" t="str">
        <f>IF(ISNUMBER(K12),K12+K12*(MAX(0,$D12-28))*5/100,"")</f>
        <v/>
      </c>
      <c r="M12" s="26"/>
      <c r="N12" s="12" t="str">
        <f>IF(M12="","",RANK(M12,M$3:M$40))</f>
        <v/>
      </c>
      <c r="O12" s="12" t="str">
        <f>IF(N12="","",VLOOKUP(N12,'Concordance Classmt &amp; Points'!$A$2:$B$32,2,FALSE))</f>
        <v/>
      </c>
      <c r="P12" s="13" t="str">
        <f>IF(ISNUMBER(O12),O12+O12*(MAX(0,$D12-28))*5/100,"")</f>
        <v/>
      </c>
      <c r="Q12" s="14" t="str">
        <f>IF(COUNT(H12,L12,P12),SUM(H12,L12,P12),"-")</f>
        <v>-</v>
      </c>
      <c r="R12" s="15" t="str">
        <f>IF(Q12="-","",RANK(Q12,Q$3:Q$40))</f>
        <v/>
      </c>
    </row>
    <row r="13" spans="1:18" x14ac:dyDescent="0.35">
      <c r="A13" s="8" t="str">
        <f>IF(Q13="-","",RANK(Q13,Q$3:Q$40))</f>
        <v/>
      </c>
      <c r="B13" s="24"/>
      <c r="C13" s="24"/>
      <c r="D13" s="25"/>
      <c r="E13" s="26"/>
      <c r="F13" s="12" t="str">
        <f>IF(E13="","",RANK(E13,E$3:E$40))</f>
        <v/>
      </c>
      <c r="G13" s="12" t="str">
        <f>IF(F13="","",VLOOKUP(F13,'Concordance Classmt &amp; Points'!$A$2:$B$32,2,FALSE))</f>
        <v/>
      </c>
      <c r="H13" s="13" t="str">
        <f>IF(ISNUMBER(G13),G13+G13*(MAX(0,$D13-28))*5/100,"")</f>
        <v/>
      </c>
      <c r="I13" s="28"/>
      <c r="J13" s="12" t="str">
        <f>IF(I13="","",RANK(I13,I$3:I$40))</f>
        <v/>
      </c>
      <c r="K13" s="12" t="str">
        <f>IF(J13="","",VLOOKUP(J13,'Concordance Classmt &amp; Points'!$A$2:$B$32,2,FALSE))</f>
        <v/>
      </c>
      <c r="L13" s="16" t="str">
        <f>IF(ISNUMBER(K13),K13+K13*(MAX(0,$D13-28))*5/100,"")</f>
        <v/>
      </c>
      <c r="M13" s="26"/>
      <c r="N13" s="12" t="str">
        <f>IF(M13="","",RANK(M13,M$3:M$40))</f>
        <v/>
      </c>
      <c r="O13" s="12" t="str">
        <f>IF(N13="","",VLOOKUP(N13,'Concordance Classmt &amp; Points'!$A$2:$B$32,2,FALSE))</f>
        <v/>
      </c>
      <c r="P13" s="13" t="str">
        <f>IF(ISNUMBER(O13),O13+O13*(MAX(0,$D13-28))*5/100,"")</f>
        <v/>
      </c>
      <c r="Q13" s="14" t="str">
        <f>IF(COUNT(H13,L13,P13),SUM(H13,L13,P13),"-")</f>
        <v>-</v>
      </c>
      <c r="R13" s="15" t="str">
        <f>IF(Q13="-","",RANK(Q13,Q$3:Q$40))</f>
        <v/>
      </c>
    </row>
    <row r="14" spans="1:18" x14ac:dyDescent="0.35">
      <c r="A14" s="8" t="str">
        <f>IF(Q14="-","",RANK(Q14,Q$3:Q$40))</f>
        <v/>
      </c>
      <c r="B14" s="24"/>
      <c r="C14" s="24"/>
      <c r="D14" s="25"/>
      <c r="E14" s="26"/>
      <c r="F14" s="12" t="str">
        <f>IF(E14="","",RANK(E14,E$3:E$40))</f>
        <v/>
      </c>
      <c r="G14" s="12" t="str">
        <f>IF(F14="","",VLOOKUP(F14,'Concordance Classmt &amp; Points'!$A$2:$B$32,2,FALSE))</f>
        <v/>
      </c>
      <c r="H14" s="13" t="str">
        <f>IF(ISNUMBER(G14),G14+G14*(MAX(0,$D14-28))*5/100,"")</f>
        <v/>
      </c>
      <c r="I14" s="28"/>
      <c r="J14" s="12" t="str">
        <f>IF(I14="","",RANK(I14,I$3:I$40))</f>
        <v/>
      </c>
      <c r="K14" s="12" t="str">
        <f>IF(J14="","",VLOOKUP(J14,'Concordance Classmt &amp; Points'!$A$2:$B$32,2,FALSE))</f>
        <v/>
      </c>
      <c r="L14" s="16" t="str">
        <f>IF(ISNUMBER(K14),K14+K14*(MAX(0,$D14-28))*5/100,"")</f>
        <v/>
      </c>
      <c r="M14" s="26"/>
      <c r="N14" s="12" t="str">
        <f>IF(M14="","",RANK(M14,M$3:M$40))</f>
        <v/>
      </c>
      <c r="O14" s="12" t="str">
        <f>IF(N14="","",VLOOKUP(N14,'Concordance Classmt &amp; Points'!$A$2:$B$32,2,FALSE))</f>
        <v/>
      </c>
      <c r="P14" s="13" t="str">
        <f>IF(ISNUMBER(O14),O14+O14*(MAX(0,$D14-28))*5/100,"")</f>
        <v/>
      </c>
      <c r="Q14" s="14" t="str">
        <f>IF(COUNT(H14,L14,P14),SUM(H14,L14,P14),"-")</f>
        <v>-</v>
      </c>
      <c r="R14" s="15" t="str">
        <f>IF(Q14="-","",RANK(Q14,Q$3:Q$40))</f>
        <v/>
      </c>
    </row>
    <row r="15" spans="1:18" x14ac:dyDescent="0.35">
      <c r="A15" s="8" t="str">
        <f>IF(Q15="-","",RANK(Q15,Q$3:Q$40))</f>
        <v/>
      </c>
      <c r="B15" s="24"/>
      <c r="C15" s="24"/>
      <c r="D15" s="25"/>
      <c r="E15" s="26"/>
      <c r="F15" s="12" t="str">
        <f>IF(E15="","",RANK(E15,E$3:E$40))</f>
        <v/>
      </c>
      <c r="G15" s="12" t="str">
        <f>IF(F15="","",VLOOKUP(F15,'Concordance Classmt &amp; Points'!$A$2:$B$32,2,FALSE))</f>
        <v/>
      </c>
      <c r="H15" s="13" t="str">
        <f>IF(ISNUMBER(G15),G15+G15*(MAX(0,$D15-28))*5/100,"")</f>
        <v/>
      </c>
      <c r="I15" s="28"/>
      <c r="J15" s="12" t="str">
        <f>IF(I15="","",RANK(I15,I$3:I$40))</f>
        <v/>
      </c>
      <c r="K15" s="12" t="str">
        <f>IF(J15="","",VLOOKUP(J15,'Concordance Classmt &amp; Points'!$A$2:$B$32,2,FALSE))</f>
        <v/>
      </c>
      <c r="L15" s="16" t="str">
        <f>IF(ISNUMBER(K15),K15+K15*(MAX(0,$D15-28))*5/100,"")</f>
        <v/>
      </c>
      <c r="M15" s="26"/>
      <c r="N15" s="12" t="str">
        <f>IF(M15="","",RANK(M15,M$3:M$40))</f>
        <v/>
      </c>
      <c r="O15" s="12" t="str">
        <f>IF(N15="","",VLOOKUP(N15,'Concordance Classmt &amp; Points'!$A$2:$B$32,2,FALSE))</f>
        <v/>
      </c>
      <c r="P15" s="13" t="str">
        <f>IF(ISNUMBER(O15),O15+O15*(MAX(0,$D15-28))*5/100,"")</f>
        <v/>
      </c>
      <c r="Q15" s="14" t="str">
        <f>IF(COUNT(H15,L15,P15),SUM(H15,L15,P15),"-")</f>
        <v>-</v>
      </c>
      <c r="R15" s="15" t="str">
        <f>IF(Q15="-","",RANK(Q15,Q$3:Q$40))</f>
        <v/>
      </c>
    </row>
    <row r="16" spans="1:18" x14ac:dyDescent="0.35">
      <c r="A16" s="8" t="str">
        <f>IF(Q16="-","",RANK(Q16,Q$3:Q$40))</f>
        <v/>
      </c>
      <c r="B16" s="24"/>
      <c r="C16" s="24"/>
      <c r="D16" s="25"/>
      <c r="E16" s="26"/>
      <c r="F16" s="12" t="str">
        <f>IF(E16="","",RANK(E16,E$3:E$40))</f>
        <v/>
      </c>
      <c r="G16" s="12" t="str">
        <f>IF(F16="","",VLOOKUP(F16,'Concordance Classmt &amp; Points'!$A$2:$B$32,2,FALSE))</f>
        <v/>
      </c>
      <c r="H16" s="13" t="str">
        <f>IF(ISNUMBER(G16),G16+G16*(MAX(0,$D16-28))*5/100,"")</f>
        <v/>
      </c>
      <c r="I16" s="28"/>
      <c r="J16" s="12" t="str">
        <f>IF(I16="","",RANK(I16,I$3:I$40))</f>
        <v/>
      </c>
      <c r="K16" s="12" t="str">
        <f>IF(J16="","",VLOOKUP(J16,'Concordance Classmt &amp; Points'!$A$2:$B$32,2,FALSE))</f>
        <v/>
      </c>
      <c r="L16" s="16" t="str">
        <f>IF(ISNUMBER(K16),K16+K16*(MAX(0,$D16-28))*5/100,"")</f>
        <v/>
      </c>
      <c r="M16" s="26"/>
      <c r="N16" s="12" t="str">
        <f>IF(M16="","",RANK(M16,M$3:M$40))</f>
        <v/>
      </c>
      <c r="O16" s="12" t="str">
        <f>IF(N16="","",VLOOKUP(N16,'Concordance Classmt &amp; Points'!$A$2:$B$32,2,FALSE))</f>
        <v/>
      </c>
      <c r="P16" s="13" t="str">
        <f>IF(ISNUMBER(O16),O16+O16*(MAX(0,$D16-28))*5/100,"")</f>
        <v/>
      </c>
      <c r="Q16" s="14" t="str">
        <f>IF(COUNT(H16,L16,P16),SUM(H16,L16,P16),"-")</f>
        <v>-</v>
      </c>
      <c r="R16" s="15" t="str">
        <f>IF(Q16="-","",RANK(Q16,Q$3:Q$40))</f>
        <v/>
      </c>
    </row>
    <row r="17" spans="1:18" x14ac:dyDescent="0.35">
      <c r="A17" s="8" t="str">
        <f>IF(Q17="-","",RANK(Q17,Q$3:Q$40))</f>
        <v/>
      </c>
      <c r="B17" s="24"/>
      <c r="C17" s="24"/>
      <c r="D17" s="25"/>
      <c r="E17" s="26"/>
      <c r="F17" s="12" t="str">
        <f>IF(E17="","",RANK(E17,E$3:E$40))</f>
        <v/>
      </c>
      <c r="G17" s="12" t="str">
        <f>IF(F17="","",VLOOKUP(F17,'Concordance Classmt &amp; Points'!$A$2:$B$32,2,FALSE))</f>
        <v/>
      </c>
      <c r="H17" s="13" t="str">
        <f>IF(ISNUMBER(G17),G17+G17*(MAX(0,$D17-28))*5/100,"")</f>
        <v/>
      </c>
      <c r="I17" s="28"/>
      <c r="J17" s="12" t="str">
        <f>IF(I17="","",RANK(I17,I$3:I$40))</f>
        <v/>
      </c>
      <c r="K17" s="12" t="str">
        <f>IF(J17="","",VLOOKUP(J17,'Concordance Classmt &amp; Points'!$A$2:$B$32,2,FALSE))</f>
        <v/>
      </c>
      <c r="L17" s="16" t="str">
        <f>IF(ISNUMBER(K17),K17+K17*(MAX(0,$D17-28))*5/100,"")</f>
        <v/>
      </c>
      <c r="M17" s="26"/>
      <c r="N17" s="12" t="str">
        <f>IF(M17="","",RANK(M17,M$3:M$40))</f>
        <v/>
      </c>
      <c r="O17" s="12" t="str">
        <f>IF(N17="","",VLOOKUP(N17,'Concordance Classmt &amp; Points'!$A$2:$B$32,2,FALSE))</f>
        <v/>
      </c>
      <c r="P17" s="13" t="str">
        <f>IF(ISNUMBER(O17),O17+O17*(MAX(0,$D17-28))*5/100,"")</f>
        <v/>
      </c>
      <c r="Q17" s="14" t="str">
        <f>IF(COUNT(H17,L17,P17),SUM(H17,L17,P17),"-")</f>
        <v>-</v>
      </c>
      <c r="R17" s="15" t="str">
        <f>IF(Q17="-","",RANK(Q17,Q$3:Q$40))</f>
        <v/>
      </c>
    </row>
    <row r="18" spans="1:18" x14ac:dyDescent="0.35">
      <c r="A18" s="8" t="str">
        <f>IF(Q18="-","",RANK(Q18,Q$3:Q$40))</f>
        <v/>
      </c>
      <c r="B18" s="24"/>
      <c r="C18" s="24"/>
      <c r="D18" s="25"/>
      <c r="E18" s="26"/>
      <c r="F18" s="12" t="str">
        <f>IF(E18="","",RANK(E18,E$3:E$40))</f>
        <v/>
      </c>
      <c r="G18" s="12" t="str">
        <f>IF(F18="","",VLOOKUP(F18,'Concordance Classmt &amp; Points'!$A$2:$B$32,2,FALSE))</f>
        <v/>
      </c>
      <c r="H18" s="13" t="str">
        <f>IF(ISNUMBER(G18),G18+G18*(MAX(0,$D18-28))*5/100,"")</f>
        <v/>
      </c>
      <c r="I18" s="28"/>
      <c r="J18" s="12" t="str">
        <f>IF(I18="","",RANK(I18,I$3:I$40))</f>
        <v/>
      </c>
      <c r="K18" s="12" t="str">
        <f>IF(J18="","",VLOOKUP(J18,'Concordance Classmt &amp; Points'!$A$2:$B$32,2,FALSE))</f>
        <v/>
      </c>
      <c r="L18" s="16" t="str">
        <f>IF(ISNUMBER(K18),K18+K18*(MAX(0,$D18-28))*5/100,"")</f>
        <v/>
      </c>
      <c r="M18" s="26"/>
      <c r="N18" s="12" t="str">
        <f>IF(M18="","",RANK(M18,M$3:M$40))</f>
        <v/>
      </c>
      <c r="O18" s="12" t="str">
        <f>IF(N18="","",VLOOKUP(N18,'Concordance Classmt &amp; Points'!$A$2:$B$32,2,FALSE))</f>
        <v/>
      </c>
      <c r="P18" s="13" t="str">
        <f>IF(ISNUMBER(O18),O18+O18*(MAX(0,$D18-28))*5/100,"")</f>
        <v/>
      </c>
      <c r="Q18" s="14" t="str">
        <f>IF(COUNT(H18,L18,P18),SUM(H18,L18,P18),"-")</f>
        <v>-</v>
      </c>
      <c r="R18" s="15" t="str">
        <f>IF(Q18="-","",RANK(Q18,Q$3:Q$40))</f>
        <v/>
      </c>
    </row>
    <row r="19" spans="1:18" x14ac:dyDescent="0.35">
      <c r="A19" s="8" t="str">
        <f>IF(Q19="-","",RANK(Q19,Q$3:Q$40))</f>
        <v/>
      </c>
      <c r="B19" s="24"/>
      <c r="C19" s="24"/>
      <c r="D19" s="25"/>
      <c r="E19" s="26"/>
      <c r="F19" s="12" t="str">
        <f>IF(E19="","",RANK(E19,E$3:E$40))</f>
        <v/>
      </c>
      <c r="G19" s="12" t="str">
        <f>IF(F19="","",VLOOKUP(F19,'Concordance Classmt &amp; Points'!$A$2:$B$32,2,FALSE))</f>
        <v/>
      </c>
      <c r="H19" s="13" t="str">
        <f>IF(ISNUMBER(G19),G19+G19*(MAX(0,$D19-28))*5/100,"")</f>
        <v/>
      </c>
      <c r="I19" s="28"/>
      <c r="J19" s="12" t="str">
        <f>IF(I19="","",RANK(I19,I$3:I$40))</f>
        <v/>
      </c>
      <c r="K19" s="12" t="str">
        <f>IF(J19="","",VLOOKUP(J19,'Concordance Classmt &amp; Points'!$A$2:$B$32,2,FALSE))</f>
        <v/>
      </c>
      <c r="L19" s="16" t="str">
        <f>IF(ISNUMBER(K19),K19+K19*(MAX(0,$D19-28))*5/100,"")</f>
        <v/>
      </c>
      <c r="M19" s="26"/>
      <c r="N19" s="12" t="str">
        <f>IF(M19="","",RANK(M19,M$3:M$40))</f>
        <v/>
      </c>
      <c r="O19" s="12" t="str">
        <f>IF(N19="","",VLOOKUP(N19,'Concordance Classmt &amp; Points'!$A$2:$B$32,2,FALSE))</f>
        <v/>
      </c>
      <c r="P19" s="13" t="str">
        <f>IF(ISNUMBER(O19),O19+O19*(MAX(0,$D19-28))*5/100,"")</f>
        <v/>
      </c>
      <c r="Q19" s="14" t="str">
        <f>IF(COUNT(H19,L19,P19),SUM(H19,L19,P19),"-")</f>
        <v>-</v>
      </c>
      <c r="R19" s="15" t="str">
        <f>IF(Q19="-","",RANK(Q19,Q$3:Q$40))</f>
        <v/>
      </c>
    </row>
    <row r="20" spans="1:18" x14ac:dyDescent="0.35">
      <c r="A20" s="8" t="str">
        <f>IF(Q20="-","",RANK(Q20,Q$3:Q$40))</f>
        <v/>
      </c>
      <c r="B20" s="24"/>
      <c r="C20" s="24"/>
      <c r="D20" s="25"/>
      <c r="E20" s="26"/>
      <c r="F20" s="12" t="str">
        <f>IF(E20="","",RANK(E20,E$3:E$40))</f>
        <v/>
      </c>
      <c r="G20" s="12" t="str">
        <f>IF(F20="","",VLOOKUP(F20,'Concordance Classmt &amp; Points'!$A$2:$B$32,2,FALSE))</f>
        <v/>
      </c>
      <c r="H20" s="13" t="str">
        <f>IF(ISNUMBER(G20),G20+G20*(MAX(0,$D20-28))*5/100,"")</f>
        <v/>
      </c>
      <c r="I20" s="28"/>
      <c r="J20" s="12" t="str">
        <f>IF(I20="","",RANK(I20,I$3:I$40))</f>
        <v/>
      </c>
      <c r="K20" s="12" t="str">
        <f>IF(J20="","",VLOOKUP(J20,'Concordance Classmt &amp; Points'!$A$2:$B$32,2,FALSE))</f>
        <v/>
      </c>
      <c r="L20" s="16" t="str">
        <f>IF(ISNUMBER(K20),K20+K20*(MAX(0,$D20-28))*5/100,"")</f>
        <v/>
      </c>
      <c r="M20" s="26"/>
      <c r="N20" s="12" t="str">
        <f>IF(M20="","",RANK(M20,M$3:M$40))</f>
        <v/>
      </c>
      <c r="O20" s="12" t="str">
        <f>IF(N20="","",VLOOKUP(N20,'Concordance Classmt &amp; Points'!$A$2:$B$32,2,FALSE))</f>
        <v/>
      </c>
      <c r="P20" s="13" t="str">
        <f>IF(ISNUMBER(O20),O20+O20*(MAX(0,$D20-28))*5/100,"")</f>
        <v/>
      </c>
      <c r="Q20" s="14" t="str">
        <f>IF(COUNT(H20,L20,P20),SUM(H20,L20,P20),"-")</f>
        <v>-</v>
      </c>
      <c r="R20" s="15" t="str">
        <f>IF(Q20="-","",RANK(Q20,Q$3:Q$40))</f>
        <v/>
      </c>
    </row>
    <row r="21" spans="1:18" x14ac:dyDescent="0.35">
      <c r="A21" s="8" t="str">
        <f>IF(Q21="-","",RANK(Q21,Q$3:Q$40))</f>
        <v/>
      </c>
      <c r="B21" s="24"/>
      <c r="C21" s="24"/>
      <c r="D21" s="25"/>
      <c r="E21" s="26"/>
      <c r="F21" s="12" t="str">
        <f>IF(E21="","",RANK(E21,E$3:E$40))</f>
        <v/>
      </c>
      <c r="G21" s="12" t="str">
        <f>IF(F21="","",VLOOKUP(F21,'Concordance Classmt &amp; Points'!$A$2:$B$32,2,FALSE))</f>
        <v/>
      </c>
      <c r="H21" s="13" t="str">
        <f>IF(ISNUMBER(G21),G21+G21*(MAX(0,$D21-28))*5/100,"")</f>
        <v/>
      </c>
      <c r="I21" s="28"/>
      <c r="J21" s="12" t="str">
        <f>IF(I21="","",RANK(I21,I$3:I$40))</f>
        <v/>
      </c>
      <c r="K21" s="12" t="str">
        <f>IF(J21="","",VLOOKUP(J21,'Concordance Classmt &amp; Points'!$A$2:$B$32,2,FALSE))</f>
        <v/>
      </c>
      <c r="L21" s="16" t="str">
        <f>IF(ISNUMBER(K21),K21+K21*(MAX(0,$D21-28))*5/100,"")</f>
        <v/>
      </c>
      <c r="M21" s="26"/>
      <c r="N21" s="12" t="str">
        <f>IF(M21="","",RANK(M21,M$3:M$40))</f>
        <v/>
      </c>
      <c r="O21" s="12" t="str">
        <f>IF(N21="","",VLOOKUP(N21,'Concordance Classmt &amp; Points'!$A$2:$B$32,2,FALSE))</f>
        <v/>
      </c>
      <c r="P21" s="13" t="str">
        <f>IF(ISNUMBER(O21),O21+O21*(MAX(0,$D21-28))*5/100,"")</f>
        <v/>
      </c>
      <c r="Q21" s="14" t="str">
        <f>IF(COUNT(H21,L21,P21),SUM(H21,L21,P21),"-")</f>
        <v>-</v>
      </c>
      <c r="R21" s="15" t="str">
        <f>IF(Q21="-","",RANK(Q21,Q$3:Q$40))</f>
        <v/>
      </c>
    </row>
    <row r="22" spans="1:18" x14ac:dyDescent="0.35">
      <c r="A22" s="8" t="str">
        <f>IF(Q22="-","",RANK(Q22,Q$3:Q$40))</f>
        <v/>
      </c>
      <c r="B22" s="24"/>
      <c r="C22" s="24"/>
      <c r="D22" s="25"/>
      <c r="E22" s="26"/>
      <c r="F22" s="12" t="str">
        <f>IF(E22="","",RANK(E22,E$3:E$40))</f>
        <v/>
      </c>
      <c r="G22" s="12" t="str">
        <f>IF(F22="","",VLOOKUP(F22,'Concordance Classmt &amp; Points'!$A$2:$B$32,2,FALSE))</f>
        <v/>
      </c>
      <c r="H22" s="13" t="str">
        <f>IF(ISNUMBER(G22),G22+G22*(MAX(0,$D22-28))*5/100,"")</f>
        <v/>
      </c>
      <c r="I22" s="28"/>
      <c r="J22" s="12" t="str">
        <f>IF(I22="","",RANK(I22,I$3:I$40))</f>
        <v/>
      </c>
      <c r="K22" s="12" t="str">
        <f>IF(J22="","",VLOOKUP(J22,'Concordance Classmt &amp; Points'!$A$2:$B$32,2,FALSE))</f>
        <v/>
      </c>
      <c r="L22" s="16" t="str">
        <f>IF(ISNUMBER(K22),K22+K22*(MAX(0,$D22-28))*5/100,"")</f>
        <v/>
      </c>
      <c r="M22" s="26"/>
      <c r="N22" s="12" t="str">
        <f>IF(M22="","",RANK(M22,M$3:M$40))</f>
        <v/>
      </c>
      <c r="O22" s="12" t="str">
        <f>IF(N22="","",VLOOKUP(N22,'Concordance Classmt &amp; Points'!$A$2:$B$32,2,FALSE))</f>
        <v/>
      </c>
      <c r="P22" s="13" t="str">
        <f>IF(ISNUMBER(O22),O22+O22*(MAX(0,$D22-28))*5/100,"")</f>
        <v/>
      </c>
      <c r="Q22" s="14" t="str">
        <f>IF(COUNT(H22,L22,P22),SUM(H22,L22,P22),"-")</f>
        <v>-</v>
      </c>
      <c r="R22" s="15" t="str">
        <f>IF(Q22="-","",RANK(Q22,Q$3:Q$40))</f>
        <v/>
      </c>
    </row>
    <row r="23" spans="1:18" x14ac:dyDescent="0.35">
      <c r="A23" s="8" t="str">
        <f>IF(Q23="-","",RANK(Q23,Q$3:Q$40))</f>
        <v/>
      </c>
      <c r="B23" s="24"/>
      <c r="C23" s="24"/>
      <c r="D23" s="25"/>
      <c r="E23" s="26"/>
      <c r="F23" s="12" t="str">
        <f>IF(E23="","",RANK(E23,E$3:E$40))</f>
        <v/>
      </c>
      <c r="G23" s="12" t="str">
        <f>IF(F23="","",VLOOKUP(F23,'Concordance Classmt &amp; Points'!$A$2:$B$32,2,FALSE))</f>
        <v/>
      </c>
      <c r="H23" s="13" t="str">
        <f>IF(ISNUMBER(G23),G23+G23*(MAX(0,$D23-28))*5/100,"")</f>
        <v/>
      </c>
      <c r="I23" s="28"/>
      <c r="J23" s="12" t="str">
        <f>IF(I23="","",RANK(I23,I$3:I$40))</f>
        <v/>
      </c>
      <c r="K23" s="12" t="str">
        <f>IF(J23="","",VLOOKUP(J23,'Concordance Classmt &amp; Points'!$A$2:$B$32,2,FALSE))</f>
        <v/>
      </c>
      <c r="L23" s="16" t="str">
        <f>IF(ISNUMBER(K23),K23+K23*(MAX(0,$D23-28))*5/100,"")</f>
        <v/>
      </c>
      <c r="M23" s="26"/>
      <c r="N23" s="12" t="str">
        <f>IF(M23="","",RANK(M23,M$3:M$40))</f>
        <v/>
      </c>
      <c r="O23" s="12" t="str">
        <f>IF(N23="","",VLOOKUP(N23,'Concordance Classmt &amp; Points'!$A$2:$B$32,2,FALSE))</f>
        <v/>
      </c>
      <c r="P23" s="13" t="str">
        <f>IF(ISNUMBER(O23),O23+O23*(MAX(0,$D23-28))*5/100,"")</f>
        <v/>
      </c>
      <c r="Q23" s="14" t="str">
        <f>IF(COUNT(H23,L23,P23),SUM(H23,L23,P23),"-")</f>
        <v>-</v>
      </c>
      <c r="R23" s="15" t="str">
        <f>IF(Q23="-","",RANK(Q23,Q$3:Q$40))</f>
        <v/>
      </c>
    </row>
    <row r="24" spans="1:18" x14ac:dyDescent="0.35">
      <c r="A24" s="8" t="str">
        <f>IF(Q24="-","",RANK(Q24,Q$3:Q$40))</f>
        <v/>
      </c>
      <c r="B24" s="24"/>
      <c r="C24" s="24"/>
      <c r="D24" s="25"/>
      <c r="E24" s="26"/>
      <c r="F24" s="12" t="str">
        <f>IF(E24="","",RANK(E24,E$3:E$40))</f>
        <v/>
      </c>
      <c r="G24" s="12" t="str">
        <f>IF(F24="","",VLOOKUP(F24,'Concordance Classmt &amp; Points'!$A$2:$B$32,2,FALSE))</f>
        <v/>
      </c>
      <c r="H24" s="13" t="str">
        <f>IF(ISNUMBER(G24),G24+G24*(MAX(0,$D24-28))*5/100,"")</f>
        <v/>
      </c>
      <c r="I24" s="28"/>
      <c r="J24" s="12" t="str">
        <f>IF(I24="","",RANK(I24,I$3:I$40))</f>
        <v/>
      </c>
      <c r="K24" s="12" t="str">
        <f>IF(J24="","",VLOOKUP(J24,'Concordance Classmt &amp; Points'!$A$2:$B$32,2,FALSE))</f>
        <v/>
      </c>
      <c r="L24" s="16" t="str">
        <f>IF(ISNUMBER(K24),K24+K24*(MAX(0,$D24-28))*5/100,"")</f>
        <v/>
      </c>
      <c r="M24" s="26"/>
      <c r="N24" s="12" t="str">
        <f>IF(M24="","",RANK(M24,M$3:M$40))</f>
        <v/>
      </c>
      <c r="O24" s="12" t="str">
        <f>IF(N24="","",VLOOKUP(N24,'Concordance Classmt &amp; Points'!$A$2:$B$32,2,FALSE))</f>
        <v/>
      </c>
      <c r="P24" s="13" t="str">
        <f>IF(ISNUMBER(O24),O24+O24*(MAX(0,$D24-28))*5/100,"")</f>
        <v/>
      </c>
      <c r="Q24" s="14" t="str">
        <f>IF(COUNT(H24,L24,P24),SUM(H24,L24,P24),"-")</f>
        <v>-</v>
      </c>
      <c r="R24" s="15" t="str">
        <f>IF(Q24="-","",RANK(Q24,Q$3:Q$40))</f>
        <v/>
      </c>
    </row>
    <row r="25" spans="1:18" x14ac:dyDescent="0.35">
      <c r="A25" s="8" t="str">
        <f>IF(Q25="-","",RANK(Q25,Q$3:Q$40))</f>
        <v/>
      </c>
      <c r="B25" s="24"/>
      <c r="C25" s="24"/>
      <c r="D25" s="25"/>
      <c r="E25" s="26"/>
      <c r="F25" s="12" t="str">
        <f>IF(E25="","",RANK(E25,E$3:E$40))</f>
        <v/>
      </c>
      <c r="G25" s="12" t="str">
        <f>IF(F25="","",VLOOKUP(F25,'Concordance Classmt &amp; Points'!$A$2:$B$32,2,FALSE))</f>
        <v/>
      </c>
      <c r="H25" s="13" t="str">
        <f>IF(ISNUMBER(G25),G25+G25*(MAX(0,$D25-28))*5/100,"")</f>
        <v/>
      </c>
      <c r="I25" s="28"/>
      <c r="J25" s="12" t="str">
        <f>IF(I25="","",RANK(I25,I$3:I$40))</f>
        <v/>
      </c>
      <c r="K25" s="12" t="str">
        <f>IF(J25="","",VLOOKUP(J25,'Concordance Classmt &amp; Points'!$A$2:$B$32,2,FALSE))</f>
        <v/>
      </c>
      <c r="L25" s="16" t="str">
        <f>IF(ISNUMBER(K25),K25+K25*(MAX(0,$D25-28))*5/100,"")</f>
        <v/>
      </c>
      <c r="M25" s="26"/>
      <c r="N25" s="12" t="str">
        <f>IF(M25="","",RANK(M25,M$3:M$40))</f>
        <v/>
      </c>
      <c r="O25" s="12" t="str">
        <f>IF(N25="","",VLOOKUP(N25,'Concordance Classmt &amp; Points'!$A$2:$B$32,2,FALSE))</f>
        <v/>
      </c>
      <c r="P25" s="13" t="str">
        <f>IF(ISNUMBER(O25),O25+O25*(MAX(0,$D25-28))*5/100,"")</f>
        <v/>
      </c>
      <c r="Q25" s="14" t="str">
        <f>IF(COUNT(H25,L25,P25),SUM(H25,L25,P25),"-")</f>
        <v>-</v>
      </c>
      <c r="R25" s="15" t="str">
        <f>IF(Q25="-","",RANK(Q25,Q$3:Q$40))</f>
        <v/>
      </c>
    </row>
    <row r="26" spans="1:18" x14ac:dyDescent="0.35">
      <c r="A26" s="8" t="str">
        <f>IF(Q26="-","",RANK(Q26,Q$3:Q$40))</f>
        <v/>
      </c>
      <c r="B26" s="24"/>
      <c r="C26" s="24"/>
      <c r="D26" s="25"/>
      <c r="E26" s="26"/>
      <c r="F26" s="12" t="str">
        <f>IF(E26="","",RANK(E26,E$3:E$40))</f>
        <v/>
      </c>
      <c r="G26" s="12" t="str">
        <f>IF(F26="","",VLOOKUP(F26,'Concordance Classmt &amp; Points'!$A$2:$B$32,2,FALSE))</f>
        <v/>
      </c>
      <c r="H26" s="13" t="str">
        <f>IF(ISNUMBER(G26),G26+G26*(MAX(0,$D26-28))*5/100,"")</f>
        <v/>
      </c>
      <c r="I26" s="28"/>
      <c r="J26" s="12" t="str">
        <f>IF(I26="","",RANK(I26,I$3:I$40))</f>
        <v/>
      </c>
      <c r="K26" s="12" t="str">
        <f>IF(J26="","",VLOOKUP(J26,'Concordance Classmt &amp; Points'!$A$2:$B$32,2,FALSE))</f>
        <v/>
      </c>
      <c r="L26" s="16" t="str">
        <f>IF(ISNUMBER(K26),K26+K26*(MAX(0,$D26-28))*5/100,"")</f>
        <v/>
      </c>
      <c r="M26" s="26"/>
      <c r="N26" s="12" t="str">
        <f>IF(M26="","",RANK(M26,M$3:M$40))</f>
        <v/>
      </c>
      <c r="O26" s="12" t="str">
        <f>IF(N26="","",VLOOKUP(N26,'Concordance Classmt &amp; Points'!$A$2:$B$32,2,FALSE))</f>
        <v/>
      </c>
      <c r="P26" s="13" t="str">
        <f>IF(ISNUMBER(O26),O26+O26*(MAX(0,$D26-28))*5/100,"")</f>
        <v/>
      </c>
      <c r="Q26" s="14" t="str">
        <f>IF(COUNT(H26,L26,P26),SUM(H26,L26,P26),"-")</f>
        <v>-</v>
      </c>
      <c r="R26" s="15" t="str">
        <f>IF(Q26="-","",RANK(Q26,Q$3:Q$40))</f>
        <v/>
      </c>
    </row>
    <row r="27" spans="1:18" x14ac:dyDescent="0.35">
      <c r="A27" s="8" t="str">
        <f>IF(Q27="-","",RANK(Q27,Q$3:Q$40))</f>
        <v/>
      </c>
      <c r="B27" s="24"/>
      <c r="C27" s="24"/>
      <c r="D27" s="25"/>
      <c r="E27" s="26"/>
      <c r="F27" s="12" t="str">
        <f>IF(E27="","",RANK(E27,E$3:E$40))</f>
        <v/>
      </c>
      <c r="G27" s="12" t="str">
        <f>IF(F27="","",VLOOKUP(F27,'Concordance Classmt &amp; Points'!$A$2:$B$32,2,FALSE))</f>
        <v/>
      </c>
      <c r="H27" s="13" t="str">
        <f>IF(ISNUMBER(G27),G27+G27*(MAX(0,$D27-28))*5/100,"")</f>
        <v/>
      </c>
      <c r="I27" s="28"/>
      <c r="J27" s="12" t="str">
        <f>IF(I27="","",RANK(I27,I$3:I$40))</f>
        <v/>
      </c>
      <c r="K27" s="12" t="str">
        <f>IF(J27="","",VLOOKUP(J27,'Concordance Classmt &amp; Points'!$A$2:$B$32,2,FALSE))</f>
        <v/>
      </c>
      <c r="L27" s="16" t="str">
        <f>IF(ISNUMBER(K27),K27+K27*(MAX(0,$D27-28))*5/100,"")</f>
        <v/>
      </c>
      <c r="M27" s="26"/>
      <c r="N27" s="12" t="str">
        <f>IF(M27="","",RANK(M27,M$3:M$40))</f>
        <v/>
      </c>
      <c r="O27" s="12" t="str">
        <f>IF(N27="","",VLOOKUP(N27,'Concordance Classmt &amp; Points'!$A$2:$B$32,2,FALSE))</f>
        <v/>
      </c>
      <c r="P27" s="13" t="str">
        <f>IF(ISNUMBER(O27),O27+O27*(MAX(0,$D27-28))*5/100,"")</f>
        <v/>
      </c>
      <c r="Q27" s="14" t="str">
        <f>IF(COUNT(H27,L27,P27),SUM(H27,L27,P27),"-")</f>
        <v>-</v>
      </c>
      <c r="R27" s="15" t="str">
        <f>IF(Q27="-","",RANK(Q27,Q$3:Q$40))</f>
        <v/>
      </c>
    </row>
    <row r="28" spans="1:18" x14ac:dyDescent="0.35">
      <c r="A28" s="8" t="str">
        <f>IF(Q28="-","",RANK(Q28,Q$3:Q$40))</f>
        <v/>
      </c>
      <c r="B28" s="24"/>
      <c r="C28" s="24"/>
      <c r="D28" s="25"/>
      <c r="E28" s="26"/>
      <c r="F28" s="12" t="str">
        <f>IF(E28="","",RANK(E28,E$3:E$40))</f>
        <v/>
      </c>
      <c r="G28" s="12" t="str">
        <f>IF(F28="","",VLOOKUP(F28,'Concordance Classmt &amp; Points'!$A$2:$B$32,2,FALSE))</f>
        <v/>
      </c>
      <c r="H28" s="13" t="str">
        <f>IF(ISNUMBER(G28),G28+G28*(MAX(0,$D28-28))*5/100,"")</f>
        <v/>
      </c>
      <c r="I28" s="28"/>
      <c r="J28" s="12" t="str">
        <f>IF(I28="","",RANK(I28,I$3:I$40))</f>
        <v/>
      </c>
      <c r="K28" s="12" t="str">
        <f>IF(J28="","",VLOOKUP(J28,'Concordance Classmt &amp; Points'!$A$2:$B$32,2,FALSE))</f>
        <v/>
      </c>
      <c r="L28" s="16" t="str">
        <f>IF(ISNUMBER(K28),K28+K28*(MAX(0,$D28-28))*5/100,"")</f>
        <v/>
      </c>
      <c r="M28" s="26"/>
      <c r="N28" s="12" t="str">
        <f>IF(M28="","",RANK(M28,M$3:M$40))</f>
        <v/>
      </c>
      <c r="O28" s="12" t="str">
        <f>IF(N28="","",VLOOKUP(N28,'Concordance Classmt &amp; Points'!$A$2:$B$32,2,FALSE))</f>
        <v/>
      </c>
      <c r="P28" s="13" t="str">
        <f>IF(ISNUMBER(O28),O28+O28*(MAX(0,$D28-28))*5/100,"")</f>
        <v/>
      </c>
      <c r="Q28" s="14" t="str">
        <f>IF(COUNT(H28,L28,P28),SUM(H28,L28,P28),"-")</f>
        <v>-</v>
      </c>
      <c r="R28" s="15" t="str">
        <f>IF(Q28="-","",RANK(Q28,Q$3:Q$40))</f>
        <v/>
      </c>
    </row>
    <row r="29" spans="1:18" x14ac:dyDescent="0.35">
      <c r="A29" s="8" t="str">
        <f>IF(Q29="-","",RANK(Q29,Q$3:Q$40))</f>
        <v/>
      </c>
      <c r="B29" s="24"/>
      <c r="C29" s="24"/>
      <c r="D29" s="25"/>
      <c r="E29" s="26"/>
      <c r="F29" s="12" t="str">
        <f>IF(E29="","",RANK(E29,E$3:E$40))</f>
        <v/>
      </c>
      <c r="G29" s="12" t="str">
        <f>IF(F29="","",VLOOKUP(F29,'Concordance Classmt &amp; Points'!$A$2:$B$32,2,FALSE))</f>
        <v/>
      </c>
      <c r="H29" s="13" t="str">
        <f>IF(ISNUMBER(G29),G29+G29*(MAX(0,$D29-28))*5/100,"")</f>
        <v/>
      </c>
      <c r="I29" s="28"/>
      <c r="J29" s="12" t="str">
        <f>IF(I29="","",RANK(I29,I$3:I$40))</f>
        <v/>
      </c>
      <c r="K29" s="12" t="str">
        <f>IF(J29="","",VLOOKUP(J29,'Concordance Classmt &amp; Points'!$A$2:$B$32,2,FALSE))</f>
        <v/>
      </c>
      <c r="L29" s="16" t="str">
        <f>IF(ISNUMBER(K29),K29+K29*(MAX(0,$D29-28))*5/100,"")</f>
        <v/>
      </c>
      <c r="M29" s="26"/>
      <c r="N29" s="12" t="str">
        <f>IF(M29="","",RANK(M29,M$3:M$40))</f>
        <v/>
      </c>
      <c r="O29" s="12" t="str">
        <f>IF(N29="","",VLOOKUP(N29,'Concordance Classmt &amp; Points'!$A$2:$B$32,2,FALSE))</f>
        <v/>
      </c>
      <c r="P29" s="13" t="str">
        <f>IF(ISNUMBER(O29),O29+O29*(MAX(0,$D29-28))*5/100,"")</f>
        <v/>
      </c>
      <c r="Q29" s="14" t="str">
        <f>IF(COUNT(H29,L29,P29),SUM(H29,L29,P29),"-")</f>
        <v>-</v>
      </c>
      <c r="R29" s="15" t="str">
        <f>IF(Q29="-","",RANK(Q29,Q$3:Q$40))</f>
        <v/>
      </c>
    </row>
    <row r="30" spans="1:18" x14ac:dyDescent="0.35">
      <c r="A30" s="8" t="str">
        <f>IF(Q30="-","",RANK(Q30,Q$3:Q$40))</f>
        <v/>
      </c>
      <c r="B30" s="24"/>
      <c r="C30" s="24"/>
      <c r="D30" s="25"/>
      <c r="E30" s="26"/>
      <c r="F30" s="12" t="str">
        <f>IF(E30="","",RANK(E30,E$3:E$40))</f>
        <v/>
      </c>
      <c r="G30" s="12" t="str">
        <f>IF(F30="","",VLOOKUP(F30,'Concordance Classmt &amp; Points'!$A$2:$B$32,2,FALSE))</f>
        <v/>
      </c>
      <c r="H30" s="13" t="str">
        <f>IF(ISNUMBER(G30),G30+G30*(MAX(0,$D30-28))*5/100,"")</f>
        <v/>
      </c>
      <c r="I30" s="28"/>
      <c r="J30" s="12" t="str">
        <f>IF(I30="","",RANK(I30,I$3:I$40))</f>
        <v/>
      </c>
      <c r="K30" s="12" t="str">
        <f>IF(J30="","",VLOOKUP(J30,'Concordance Classmt &amp; Points'!$A$2:$B$32,2,FALSE))</f>
        <v/>
      </c>
      <c r="L30" s="16" t="str">
        <f>IF(ISNUMBER(K30),K30+K30*(MAX(0,$D30-28))*5/100,"")</f>
        <v/>
      </c>
      <c r="M30" s="26"/>
      <c r="N30" s="12" t="str">
        <f>IF(M30="","",RANK(M30,M$3:M$40))</f>
        <v/>
      </c>
      <c r="O30" s="12" t="str">
        <f>IF(N30="","",VLOOKUP(N30,'Concordance Classmt &amp; Points'!$A$2:$B$32,2,FALSE))</f>
        <v/>
      </c>
      <c r="P30" s="13" t="str">
        <f>IF(ISNUMBER(O30),O30+O30*(MAX(0,$D30-28))*5/100,"")</f>
        <v/>
      </c>
      <c r="Q30" s="14" t="str">
        <f>IF(COUNT(H30,L30,P30),SUM(H30,L30,P30),"-")</f>
        <v>-</v>
      </c>
      <c r="R30" s="15" t="str">
        <f>IF(Q30="-","",RANK(Q30,Q$3:Q$40))</f>
        <v/>
      </c>
    </row>
    <row r="31" spans="1:18" x14ac:dyDescent="0.35">
      <c r="A31" s="8" t="str">
        <f>IF(Q31="-","",RANK(Q31,Q$3:Q$40))</f>
        <v/>
      </c>
      <c r="B31" s="24"/>
      <c r="C31" s="24"/>
      <c r="D31" s="25"/>
      <c r="E31" s="26"/>
      <c r="F31" s="12" t="str">
        <f>IF(E31="","",RANK(E31,E$3:E$40))</f>
        <v/>
      </c>
      <c r="G31" s="12" t="str">
        <f>IF(F31="","",VLOOKUP(F31,'Concordance Classmt &amp; Points'!$A$2:$B$32,2,FALSE))</f>
        <v/>
      </c>
      <c r="H31" s="13" t="str">
        <f>IF(ISNUMBER(G31),G31+G31*(MAX(0,$D31-28))*5/100,"")</f>
        <v/>
      </c>
      <c r="I31" s="28"/>
      <c r="J31" s="12" t="str">
        <f>IF(I31="","",RANK(I31,I$3:I$40))</f>
        <v/>
      </c>
      <c r="K31" s="12" t="str">
        <f>IF(J31="","",VLOOKUP(J31,'Concordance Classmt &amp; Points'!$A$2:$B$32,2,FALSE))</f>
        <v/>
      </c>
      <c r="L31" s="16" t="str">
        <f>IF(ISNUMBER(K31),K31+K31*(MAX(0,$D31-28))*5/100,"")</f>
        <v/>
      </c>
      <c r="M31" s="26"/>
      <c r="N31" s="12" t="str">
        <f>IF(M31="","",RANK(M31,M$3:M$40))</f>
        <v/>
      </c>
      <c r="O31" s="12" t="str">
        <f>IF(N31="","",VLOOKUP(N31,'Concordance Classmt &amp; Points'!$A$2:$B$32,2,FALSE))</f>
        <v/>
      </c>
      <c r="P31" s="13" t="str">
        <f>IF(ISNUMBER(O31),O31+O31*(MAX(0,$D31-28))*5/100,"")</f>
        <v/>
      </c>
      <c r="Q31" s="14" t="str">
        <f>IF(COUNT(H31,L31,P31),SUM(H31,L31,P31),"-")</f>
        <v>-</v>
      </c>
      <c r="R31" s="15" t="str">
        <f>IF(Q31="-","",RANK(Q31,Q$3:Q$40))</f>
        <v/>
      </c>
    </row>
    <row r="32" spans="1:18" x14ac:dyDescent="0.35">
      <c r="A32" s="8" t="str">
        <f>IF(Q32="-","",RANK(Q32,Q$3:Q$40))</f>
        <v/>
      </c>
      <c r="B32" s="24"/>
      <c r="C32" s="24"/>
      <c r="D32" s="25"/>
      <c r="E32" s="26"/>
      <c r="F32" s="12" t="str">
        <f>IF(E32="","",RANK(E32,E$3:E$40))</f>
        <v/>
      </c>
      <c r="G32" s="12" t="str">
        <f>IF(F32="","",VLOOKUP(F32,'Concordance Classmt &amp; Points'!$A$2:$B$32,2,FALSE))</f>
        <v/>
      </c>
      <c r="H32" s="13" t="str">
        <f>IF(ISNUMBER(G32),G32+G32*(MAX(0,$D32-28))*5/100,"")</f>
        <v/>
      </c>
      <c r="I32" s="28"/>
      <c r="J32" s="12" t="str">
        <f>IF(I32="","",RANK(I32,I$3:I$40))</f>
        <v/>
      </c>
      <c r="K32" s="12" t="str">
        <f>IF(J32="","",VLOOKUP(J32,'Concordance Classmt &amp; Points'!$A$2:$B$32,2,FALSE))</f>
        <v/>
      </c>
      <c r="L32" s="16" t="str">
        <f>IF(ISNUMBER(K32),K32+K32*(MAX(0,$D32-28))*5/100,"")</f>
        <v/>
      </c>
      <c r="M32" s="26"/>
      <c r="N32" s="12" t="str">
        <f>IF(M32="","",RANK(M32,M$3:M$40))</f>
        <v/>
      </c>
      <c r="O32" s="12" t="str">
        <f>IF(N32="","",VLOOKUP(N32,'Concordance Classmt &amp; Points'!$A$2:$B$32,2,FALSE))</f>
        <v/>
      </c>
      <c r="P32" s="13" t="str">
        <f>IF(ISNUMBER(O32),O32+O32*(MAX(0,$D32-28))*5/100,"")</f>
        <v/>
      </c>
      <c r="Q32" s="14" t="str">
        <f>IF(COUNT(H32,L32,P32),SUM(H32,L32,P32),"-")</f>
        <v>-</v>
      </c>
      <c r="R32" s="15" t="str">
        <f>IF(Q32="-","",RANK(Q32,Q$3:Q$40))</f>
        <v/>
      </c>
    </row>
    <row r="33" spans="1:18" x14ac:dyDescent="0.35">
      <c r="A33" s="8" t="str">
        <f>IF(Q33="-","",RANK(Q33,Q$3:Q$40))</f>
        <v/>
      </c>
      <c r="B33" s="24"/>
      <c r="C33" s="24"/>
      <c r="D33" s="25"/>
      <c r="E33" s="26"/>
      <c r="F33" s="12" t="str">
        <f>IF(E33="","",RANK(E33,E$3:E$40))</f>
        <v/>
      </c>
      <c r="G33" s="12" t="str">
        <f>IF(F33="","",VLOOKUP(F33,'Concordance Classmt &amp; Points'!$A$2:$B$32,2,FALSE))</f>
        <v/>
      </c>
      <c r="H33" s="13" t="str">
        <f>IF(ISNUMBER(G33),G33+G33*(MAX(0,$D33-28))*5/100,"")</f>
        <v/>
      </c>
      <c r="I33" s="28"/>
      <c r="J33" s="12" t="str">
        <f>IF(I33="","",RANK(I33,I$3:I$40))</f>
        <v/>
      </c>
      <c r="K33" s="12" t="str">
        <f>IF(J33="","",VLOOKUP(J33,'Concordance Classmt &amp; Points'!$A$2:$B$32,2,FALSE))</f>
        <v/>
      </c>
      <c r="L33" s="16" t="str">
        <f>IF(ISNUMBER(K33),K33+K33*(MAX(0,$D33-28))*5/100,"")</f>
        <v/>
      </c>
      <c r="M33" s="26"/>
      <c r="N33" s="12" t="str">
        <f>IF(M33="","",RANK(M33,M$3:M$40))</f>
        <v/>
      </c>
      <c r="O33" s="12" t="str">
        <f>IF(N33="","",VLOOKUP(N33,'Concordance Classmt &amp; Points'!$A$2:$B$32,2,FALSE))</f>
        <v/>
      </c>
      <c r="P33" s="13" t="str">
        <f>IF(ISNUMBER(O33),O33+O33*(MAX(0,$D33-28))*5/100,"")</f>
        <v/>
      </c>
      <c r="Q33" s="14" t="str">
        <f>IF(COUNT(H33,L33,P33),SUM(H33,L33,P33),"-")</f>
        <v>-</v>
      </c>
      <c r="R33" s="15" t="str">
        <f>IF(Q33="-","",RANK(Q33,Q$3:Q$40))</f>
        <v/>
      </c>
    </row>
    <row r="34" spans="1:18" x14ac:dyDescent="0.35">
      <c r="A34" s="8" t="str">
        <f>IF(Q34="-","",RANK(Q34,Q$3:Q$40))</f>
        <v/>
      </c>
      <c r="B34" s="24"/>
      <c r="C34" s="24"/>
      <c r="D34" s="25"/>
      <c r="E34" s="26"/>
      <c r="F34" s="12" t="str">
        <f>IF(E34="","",RANK(E34,E$3:E$40))</f>
        <v/>
      </c>
      <c r="G34" s="12" t="str">
        <f>IF(F34="","",VLOOKUP(F34,'Concordance Classmt &amp; Points'!$A$2:$B$32,2,FALSE))</f>
        <v/>
      </c>
      <c r="H34" s="13" t="str">
        <f>IF(ISNUMBER(G34),G34+G34*(MAX(0,$D34-28))*5/100,"")</f>
        <v/>
      </c>
      <c r="I34" s="28"/>
      <c r="J34" s="12" t="str">
        <f>IF(I34="","",RANK(I34,I$3:I$40))</f>
        <v/>
      </c>
      <c r="K34" s="12" t="str">
        <f>IF(J34="","",VLOOKUP(J34,'Concordance Classmt &amp; Points'!$A$2:$B$32,2,FALSE))</f>
        <v/>
      </c>
      <c r="L34" s="16" t="str">
        <f>IF(ISNUMBER(K34),K34+K34*(MAX(0,$D34-28))*5/100,"")</f>
        <v/>
      </c>
      <c r="M34" s="26"/>
      <c r="N34" s="12" t="str">
        <f>IF(M34="","",RANK(M34,M$3:M$40))</f>
        <v/>
      </c>
      <c r="O34" s="12" t="str">
        <f>IF(N34="","",VLOOKUP(N34,'Concordance Classmt &amp; Points'!$A$2:$B$32,2,FALSE))</f>
        <v/>
      </c>
      <c r="P34" s="13" t="str">
        <f>IF(ISNUMBER(O34),O34+O34*(MAX(0,$D34-28))*5/100,"")</f>
        <v/>
      </c>
      <c r="Q34" s="14" t="str">
        <f>IF(COUNT(H34,L34,P34),SUM(H34,L34,P34),"-")</f>
        <v>-</v>
      </c>
      <c r="R34" s="15" t="str">
        <f>IF(Q34="-","",RANK(Q34,Q$3:Q$40))</f>
        <v/>
      </c>
    </row>
    <row r="35" spans="1:18" x14ac:dyDescent="0.35">
      <c r="A35" s="8" t="str">
        <f>IF(Q35="-","",RANK(Q35,Q$3:Q$40))</f>
        <v/>
      </c>
      <c r="B35" s="24"/>
      <c r="C35" s="24"/>
      <c r="D35" s="25"/>
      <c r="E35" s="26"/>
      <c r="F35" s="12" t="str">
        <f>IF(E35="","",RANK(E35,E$3:E$40))</f>
        <v/>
      </c>
      <c r="G35" s="12" t="str">
        <f>IF(F35="","",VLOOKUP(F35,'Concordance Classmt &amp; Points'!$A$2:$B$32,2,FALSE))</f>
        <v/>
      </c>
      <c r="H35" s="13" t="str">
        <f>IF(ISNUMBER(G35),G35+G35*(MAX(0,$D35-28))*5/100,"")</f>
        <v/>
      </c>
      <c r="I35" s="28"/>
      <c r="J35" s="12" t="str">
        <f>IF(I35="","",RANK(I35,I$3:I$40))</f>
        <v/>
      </c>
      <c r="K35" s="12" t="str">
        <f>IF(J35="","",VLOOKUP(J35,'Concordance Classmt &amp; Points'!$A$2:$B$32,2,FALSE))</f>
        <v/>
      </c>
      <c r="L35" s="16" t="str">
        <f>IF(ISNUMBER(K35),K35+K35*(MAX(0,$D35-28))*5/100,"")</f>
        <v/>
      </c>
      <c r="M35" s="26"/>
      <c r="N35" s="12" t="str">
        <f>IF(M35="","",RANK(M35,M$3:M$40))</f>
        <v/>
      </c>
      <c r="O35" s="12" t="str">
        <f>IF(N35="","",VLOOKUP(N35,'Concordance Classmt &amp; Points'!$A$2:$B$32,2,FALSE))</f>
        <v/>
      </c>
      <c r="P35" s="13" t="str">
        <f>IF(ISNUMBER(O35),O35+O35*(MAX(0,$D35-28))*5/100,"")</f>
        <v/>
      </c>
      <c r="Q35" s="14" t="str">
        <f>IF(COUNT(H35,L35,P35),SUM(H35,L35,P35),"-")</f>
        <v>-</v>
      </c>
      <c r="R35" s="15" t="str">
        <f>IF(Q35="-","",RANK(Q35,Q$3:Q$40))</f>
        <v/>
      </c>
    </row>
    <row r="36" spans="1:18" x14ac:dyDescent="0.35">
      <c r="A36" s="8" t="str">
        <f>IF(Q36="-","",RANK(Q36,Q$3:Q$40))</f>
        <v/>
      </c>
      <c r="B36" s="24"/>
      <c r="C36" s="24"/>
      <c r="D36" s="25"/>
      <c r="E36" s="26"/>
      <c r="F36" s="12" t="str">
        <f>IF(E36="","",RANK(E36,E$3:E$40))</f>
        <v/>
      </c>
      <c r="G36" s="12" t="str">
        <f>IF(F36="","",VLOOKUP(F36,'Concordance Classmt &amp; Points'!$A$2:$B$32,2,FALSE))</f>
        <v/>
      </c>
      <c r="H36" s="13" t="str">
        <f>IF(ISNUMBER(G36),G36+G36*(MAX(0,$D36-28))*5/100,"")</f>
        <v/>
      </c>
      <c r="I36" s="28"/>
      <c r="J36" s="12" t="str">
        <f>IF(I36="","",RANK(I36,I$3:I$40))</f>
        <v/>
      </c>
      <c r="K36" s="12" t="str">
        <f>IF(J36="","",VLOOKUP(J36,'Concordance Classmt &amp; Points'!$A$2:$B$32,2,FALSE))</f>
        <v/>
      </c>
      <c r="L36" s="16" t="str">
        <f>IF(ISNUMBER(K36),K36+K36*(MAX(0,$D36-28))*5/100,"")</f>
        <v/>
      </c>
      <c r="M36" s="26"/>
      <c r="N36" s="12" t="str">
        <f>IF(M36="","",RANK(M36,M$3:M$40))</f>
        <v/>
      </c>
      <c r="O36" s="12" t="str">
        <f>IF(N36="","",VLOOKUP(N36,'Concordance Classmt &amp; Points'!$A$2:$B$32,2,FALSE))</f>
        <v/>
      </c>
      <c r="P36" s="13" t="str">
        <f>IF(ISNUMBER(O36),O36+O36*(MAX(0,$D36-28))*5/100,"")</f>
        <v/>
      </c>
      <c r="Q36" s="14" t="str">
        <f>IF(COUNT(H36,L36,P36),SUM(H36,L36,P36),"-")</f>
        <v>-</v>
      </c>
      <c r="R36" s="15" t="str">
        <f>IF(Q36="-","",RANK(Q36,Q$3:Q$40))</f>
        <v/>
      </c>
    </row>
    <row r="37" spans="1:18" x14ac:dyDescent="0.35">
      <c r="A37" s="8" t="str">
        <f>IF(Q37="-","",RANK(Q37,Q$3:Q$40))</f>
        <v/>
      </c>
      <c r="B37" s="24"/>
      <c r="C37" s="24"/>
      <c r="D37" s="25"/>
      <c r="E37" s="26"/>
      <c r="F37" s="12" t="str">
        <f>IF(E37="","",RANK(E37,E$3:E$40))</f>
        <v/>
      </c>
      <c r="G37" s="12" t="str">
        <f>IF(F37="","",VLOOKUP(F37,'Concordance Classmt &amp; Points'!$A$2:$B$32,2,FALSE))</f>
        <v/>
      </c>
      <c r="H37" s="13" t="str">
        <f>IF(ISNUMBER(G37),G37+G37*(MAX(0,$D37-28))*5/100,"")</f>
        <v/>
      </c>
      <c r="I37" s="28"/>
      <c r="J37" s="12" t="str">
        <f>IF(I37="","",RANK(I37,I$3:I$40))</f>
        <v/>
      </c>
      <c r="K37" s="12" t="str">
        <f>IF(J37="","",VLOOKUP(J37,'Concordance Classmt &amp; Points'!$A$2:$B$32,2,FALSE))</f>
        <v/>
      </c>
      <c r="L37" s="16" t="str">
        <f>IF(ISNUMBER(K37),K37+K37*(MAX(0,$D37-28))*5/100,"")</f>
        <v/>
      </c>
      <c r="M37" s="26"/>
      <c r="N37" s="12" t="str">
        <f>IF(M37="","",RANK(M37,M$3:M$40))</f>
        <v/>
      </c>
      <c r="O37" s="12" t="str">
        <f>IF(N37="","",VLOOKUP(N37,'Concordance Classmt &amp; Points'!$A$2:$B$32,2,FALSE))</f>
        <v/>
      </c>
      <c r="P37" s="13" t="str">
        <f>IF(ISNUMBER(O37),O37+O37*(MAX(0,$D37-28))*5/100,"")</f>
        <v/>
      </c>
      <c r="Q37" s="14" t="str">
        <f>IF(COUNT(H37,L37,P37),SUM(H37,L37,P37),"-")</f>
        <v>-</v>
      </c>
      <c r="R37" s="15" t="str">
        <f>IF(Q37="-","",RANK(Q37,Q$3:Q$40))</f>
        <v/>
      </c>
    </row>
    <row r="38" spans="1:18" x14ac:dyDescent="0.35">
      <c r="A38" s="8" t="str">
        <f>IF(Q38="-","",RANK(Q38,Q$3:Q$40))</f>
        <v/>
      </c>
      <c r="B38" s="24"/>
      <c r="C38" s="24"/>
      <c r="D38" s="25"/>
      <c r="E38" s="26"/>
      <c r="F38" s="12" t="str">
        <f>IF(E38="","",RANK(E38,E$3:E$40))</f>
        <v/>
      </c>
      <c r="G38" s="12" t="str">
        <f>IF(F38="","",VLOOKUP(F38,'Concordance Classmt &amp; Points'!$A$2:$B$32,2,FALSE))</f>
        <v/>
      </c>
      <c r="H38" s="13" t="str">
        <f>IF(ISNUMBER(G38),G38+G38*(MAX(0,$D38-28))*5/100,"")</f>
        <v/>
      </c>
      <c r="I38" s="28"/>
      <c r="J38" s="12" t="str">
        <f>IF(I38="","",RANK(I38,I$3:I$40))</f>
        <v/>
      </c>
      <c r="K38" s="12" t="str">
        <f>IF(J38="","",VLOOKUP(J38,'Concordance Classmt &amp; Points'!$A$2:$B$32,2,FALSE))</f>
        <v/>
      </c>
      <c r="L38" s="16" t="str">
        <f>IF(ISNUMBER(K38),K38+K38*(MAX(0,$D38-28))*5/100,"")</f>
        <v/>
      </c>
      <c r="M38" s="26"/>
      <c r="N38" s="12" t="str">
        <f>IF(M38="","",RANK(M38,M$3:M$40))</f>
        <v/>
      </c>
      <c r="O38" s="12" t="str">
        <f>IF(N38="","",VLOOKUP(N38,'Concordance Classmt &amp; Points'!$A$2:$B$32,2,FALSE))</f>
        <v/>
      </c>
      <c r="P38" s="13" t="str">
        <f>IF(ISNUMBER(O38),O38+O38*(MAX(0,$D38-28))*5/100,"")</f>
        <v/>
      </c>
      <c r="Q38" s="14" t="str">
        <f>IF(COUNT(H38,L38,P38),SUM(H38,L38,P38),"-")</f>
        <v>-</v>
      </c>
      <c r="R38" s="15" t="str">
        <f>IF(Q38="-","",RANK(Q38,Q$3:Q$40))</f>
        <v/>
      </c>
    </row>
    <row r="39" spans="1:18" x14ac:dyDescent="0.35">
      <c r="A39" s="8" t="str">
        <f>IF(Q39="-","",RANK(Q39,Q$3:Q$40))</f>
        <v/>
      </c>
      <c r="B39" s="24"/>
      <c r="C39" s="24"/>
      <c r="D39" s="25"/>
      <c r="E39" s="26"/>
      <c r="F39" s="12" t="str">
        <f>IF(E39="","",RANK(E39,E$3:E$40))</f>
        <v/>
      </c>
      <c r="G39" s="12" t="str">
        <f>IF(F39="","",VLOOKUP(F39,'Concordance Classmt &amp; Points'!$A$2:$B$32,2,FALSE))</f>
        <v/>
      </c>
      <c r="H39" s="13" t="str">
        <f>IF(ISNUMBER(G39),G39+G39*(MAX(0,$D39-28))*5/100,"")</f>
        <v/>
      </c>
      <c r="I39" s="28"/>
      <c r="J39" s="12" t="str">
        <f>IF(I39="","",RANK(I39,I$3:I$40))</f>
        <v/>
      </c>
      <c r="K39" s="12" t="str">
        <f>IF(J39="","",VLOOKUP(J39,'Concordance Classmt &amp; Points'!$A$2:$B$32,2,FALSE))</f>
        <v/>
      </c>
      <c r="L39" s="16" t="str">
        <f>IF(ISNUMBER(K39),K39+K39*(MAX(0,$D39-28))*5/100,"")</f>
        <v/>
      </c>
      <c r="M39" s="26"/>
      <c r="N39" s="12" t="str">
        <f>IF(M39="","",RANK(M39,M$3:M$40))</f>
        <v/>
      </c>
      <c r="O39" s="12" t="str">
        <f>IF(N39="","",VLOOKUP(N39,'Concordance Classmt &amp; Points'!$A$2:$B$32,2,FALSE))</f>
        <v/>
      </c>
      <c r="P39" s="13" t="str">
        <f>IF(ISNUMBER(O39),O39+O39*(MAX(0,$D39-28))*5/100,"")</f>
        <v/>
      </c>
      <c r="Q39" s="14" t="str">
        <f>IF(COUNT(H39,L39,P39),SUM(H39,L39,P39),"-")</f>
        <v>-</v>
      </c>
      <c r="R39" s="15" t="str">
        <f>IF(Q39="-","",RANK(Q39,Q$3:Q$40))</f>
        <v/>
      </c>
    </row>
    <row r="40" spans="1:18" x14ac:dyDescent="0.35">
      <c r="A40" s="8" t="str">
        <f>IF(Q40="-","",RANK(Q40,Q$3:Q$40))</f>
        <v/>
      </c>
      <c r="B40" s="24"/>
      <c r="C40" s="24"/>
      <c r="D40" s="25"/>
      <c r="E40" s="26"/>
      <c r="F40" s="12" t="str">
        <f>IF(E40="","",RANK(E40,E$3:E$40))</f>
        <v/>
      </c>
      <c r="G40" s="12" t="str">
        <f>IF(F40="","",VLOOKUP(F40,'Concordance Classmt &amp; Points'!$A$2:$B$32,2,FALSE))</f>
        <v/>
      </c>
      <c r="H40" s="13" t="str">
        <f>IF(ISNUMBER(G40),G40+G40*(MAX(0,$D40-28))*5/100,"")</f>
        <v/>
      </c>
      <c r="I40" s="28"/>
      <c r="J40" s="12" t="str">
        <f>IF(I40="","",RANK(I40,I$3:I$40))</f>
        <v/>
      </c>
      <c r="K40" s="12" t="str">
        <f>IF(J40="","",VLOOKUP(J40,'Concordance Classmt &amp; Points'!$A$2:$B$32,2,FALSE))</f>
        <v/>
      </c>
      <c r="L40" s="16" t="str">
        <f>IF(ISNUMBER(K40),K40+K40*(MAX(0,$D40-28))*5/100,"")</f>
        <v/>
      </c>
      <c r="M40" s="26"/>
      <c r="N40" s="12" t="str">
        <f>IF(M40="","",RANK(M40,M$3:M$40))</f>
        <v/>
      </c>
      <c r="O40" s="12" t="str">
        <f>IF(N40="","",VLOOKUP(N40,'Concordance Classmt &amp; Points'!$A$2:$B$32,2,FALSE))</f>
        <v/>
      </c>
      <c r="P40" s="13" t="str">
        <f>IF(ISNUMBER(O40),O40+O40*(MAX(0,$D40-28))*5/100,"")</f>
        <v/>
      </c>
      <c r="Q40" s="14" t="str">
        <f>IF(COUNT(H40,L40,P40),SUM(H40,L40,P40),"-")</f>
        <v>-</v>
      </c>
      <c r="R40" s="15" t="str">
        <f>IF(Q40="-","",RANK(Q40,Q$3:Q$40))</f>
        <v/>
      </c>
    </row>
    <row r="41" spans="1:18" x14ac:dyDescent="0.35">
      <c r="A41" s="8" t="str">
        <f>IF(Q41="-","",RANK(Q41,Q$3:Q$40))</f>
        <v/>
      </c>
      <c r="B41" s="24"/>
      <c r="C41" s="24"/>
      <c r="D41" s="25"/>
      <c r="E41" s="26"/>
      <c r="F41" s="12" t="str">
        <f>IF(E41="","",RANK(E41,E$3:E$40))</f>
        <v/>
      </c>
      <c r="G41" s="12" t="str">
        <f>IF(F41="","",VLOOKUP(F41,'Concordance Classmt &amp; Points'!$A$2:$B$32,2,FALSE))</f>
        <v/>
      </c>
      <c r="H41" s="13" t="str">
        <f>IF(ISNUMBER(G41),G41+G41*(MAX(0,$D41-28))*5/100,"")</f>
        <v/>
      </c>
      <c r="I41" s="28"/>
      <c r="J41" s="12" t="str">
        <f>IF(I41="","",RANK(I41,I$3:I$40))</f>
        <v/>
      </c>
      <c r="K41" s="12" t="str">
        <f>IF(J41="","",VLOOKUP(J41,'Concordance Classmt &amp; Points'!$A$2:$B$32,2,FALSE))</f>
        <v/>
      </c>
      <c r="L41" s="16" t="str">
        <f>IF(ISNUMBER(K41),K41+K41*(MAX(0,$D41-28))*5/100,"")</f>
        <v/>
      </c>
      <c r="M41" s="26"/>
      <c r="N41" s="12" t="str">
        <f>IF(M41="","",RANK(M41,M$3:M$40))</f>
        <v/>
      </c>
      <c r="O41" s="12" t="str">
        <f>IF(N41="","",VLOOKUP(N41,'Concordance Classmt &amp; Points'!$A$2:$B$32,2,FALSE))</f>
        <v/>
      </c>
      <c r="P41" s="13" t="str">
        <f>IF(ISNUMBER(O41),O41+O41*(MAX(0,$D41-28))*5/100,"")</f>
        <v/>
      </c>
      <c r="Q41" s="14" t="str">
        <f>IF(COUNT(H41,L41,P41),SUM(H41,L41,P41),"-")</f>
        <v>-</v>
      </c>
      <c r="R41" s="15" t="str">
        <f>IF(Q41="-","",RANK(Q41,Q$3:Q$40))</f>
        <v/>
      </c>
    </row>
    <row r="42" spans="1:18" ht="16.2" customHeight="1" x14ac:dyDescent="0.35">
      <c r="A42" s="8" t="str">
        <f>IF(Q42="-","",RANK(Q42,Q$3:Q$40))</f>
        <v/>
      </c>
      <c r="B42" s="24"/>
      <c r="C42" s="24"/>
      <c r="D42" s="25"/>
      <c r="E42" s="26"/>
      <c r="F42" s="12" t="str">
        <f>IF(E42="","",RANK(E42,E$3:E$40))</f>
        <v/>
      </c>
      <c r="G42" s="12" t="str">
        <f>IF(F42="","",VLOOKUP(F42,'Concordance Classmt &amp; Points'!$A$2:$B$32,2,FALSE))</f>
        <v/>
      </c>
      <c r="H42" s="13" t="str">
        <f>IF(ISNUMBER(G42),G42+G42*(MAX(0,$D42-28))*5/100,"")</f>
        <v/>
      </c>
      <c r="I42" s="28"/>
      <c r="J42" s="12" t="str">
        <f>IF(I42="","",RANK(I42,I$3:I$40))</f>
        <v/>
      </c>
      <c r="K42" s="12" t="str">
        <f>IF(J42="","",VLOOKUP(J42,'Concordance Classmt &amp; Points'!$A$2:$B$32,2,FALSE))</f>
        <v/>
      </c>
      <c r="L42" s="16" t="str">
        <f>IF(ISNUMBER(K42),K42+K42*(MAX(0,$D42-28))*5/100,"")</f>
        <v/>
      </c>
      <c r="M42" s="26"/>
      <c r="N42" s="12" t="str">
        <f>IF(M42="","",RANK(M42,M$3:M$40))</f>
        <v/>
      </c>
      <c r="O42" s="12" t="str">
        <f>IF(N42="","",VLOOKUP(N42,'Concordance Classmt &amp; Points'!$A$2:$B$32,2,FALSE))</f>
        <v/>
      </c>
      <c r="P42" s="13" t="str">
        <f>IF(ISNUMBER(O42),O42+O42*(MAX(0,$D42-28))*5/100,"")</f>
        <v/>
      </c>
      <c r="Q42" s="14" t="str">
        <f>IF(COUNT(H42,L42,P42),SUM(H42,L42,P42),"-")</f>
        <v>-</v>
      </c>
      <c r="R42" s="15" t="str">
        <f>IF(Q42="-","",RANK(Q42,Q$3:Q$40))</f>
        <v/>
      </c>
    </row>
  </sheetData>
  <sheetProtection sheet="1" objects="1" scenarios="1"/>
  <sortState xmlns:xlrd2="http://schemas.microsoft.com/office/spreadsheetml/2017/richdata2" ref="A3:R42">
    <sortCondition ref="R3:R42"/>
  </sortState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7AB0A-584A-4130-B8F0-1AE78F4D1FB3}">
  <sheetPr codeName="Blad2"/>
  <dimension ref="A2:B32"/>
  <sheetViews>
    <sheetView topLeftCell="A8" zoomScaleNormal="100" workbookViewId="0">
      <selection activeCell="A33" sqref="A33:XFD43"/>
    </sheetView>
  </sheetViews>
  <sheetFormatPr baseColWidth="10" defaultColWidth="9.109375" defaultRowHeight="15.6" x14ac:dyDescent="0.3"/>
  <cols>
    <col min="1" max="1" width="16" style="3" customWidth="1"/>
    <col min="2" max="2" width="8.88671875" style="3" customWidth="1"/>
  </cols>
  <sheetData>
    <row r="2" spans="1:2" x14ac:dyDescent="0.3">
      <c r="A2" s="1" t="s">
        <v>8</v>
      </c>
      <c r="B2" s="1" t="s">
        <v>9</v>
      </c>
    </row>
    <row r="3" spans="1:2" x14ac:dyDescent="0.3">
      <c r="A3" s="2">
        <v>1</v>
      </c>
      <c r="B3" s="2">
        <v>90</v>
      </c>
    </row>
    <row r="4" spans="1:2" x14ac:dyDescent="0.3">
      <c r="A4" s="2">
        <v>2</v>
      </c>
      <c r="B4" s="2">
        <v>75</v>
      </c>
    </row>
    <row r="5" spans="1:2" x14ac:dyDescent="0.3">
      <c r="A5" s="2">
        <v>3</v>
      </c>
      <c r="B5" s="2">
        <v>60</v>
      </c>
    </row>
    <row r="6" spans="1:2" x14ac:dyDescent="0.3">
      <c r="A6" s="2">
        <v>4</v>
      </c>
      <c r="B6" s="2">
        <v>50</v>
      </c>
    </row>
    <row r="7" spans="1:2" x14ac:dyDescent="0.3">
      <c r="A7" s="2">
        <v>5</v>
      </c>
      <c r="B7" s="2">
        <v>45</v>
      </c>
    </row>
    <row r="8" spans="1:2" x14ac:dyDescent="0.3">
      <c r="A8" s="2">
        <v>6</v>
      </c>
      <c r="B8" s="2">
        <v>40</v>
      </c>
    </row>
    <row r="9" spans="1:2" x14ac:dyDescent="0.3">
      <c r="A9" s="2">
        <v>7</v>
      </c>
      <c r="B9" s="2">
        <v>36</v>
      </c>
    </row>
    <row r="10" spans="1:2" x14ac:dyDescent="0.3">
      <c r="A10" s="2">
        <v>8</v>
      </c>
      <c r="B10" s="2">
        <v>34</v>
      </c>
    </row>
    <row r="11" spans="1:2" x14ac:dyDescent="0.3">
      <c r="A11" s="2">
        <v>9</v>
      </c>
      <c r="B11" s="2">
        <v>32</v>
      </c>
    </row>
    <row r="12" spans="1:2" x14ac:dyDescent="0.3">
      <c r="A12" s="2">
        <v>10</v>
      </c>
      <c r="B12" s="2">
        <v>31</v>
      </c>
    </row>
    <row r="13" spans="1:2" x14ac:dyDescent="0.3">
      <c r="A13" s="2">
        <v>11</v>
      </c>
      <c r="B13" s="2">
        <v>30</v>
      </c>
    </row>
    <row r="14" spans="1:2" x14ac:dyDescent="0.3">
      <c r="A14" s="2">
        <v>12</v>
      </c>
      <c r="B14" s="2">
        <v>29</v>
      </c>
    </row>
    <row r="15" spans="1:2" x14ac:dyDescent="0.3">
      <c r="A15" s="2">
        <v>13</v>
      </c>
      <c r="B15" s="2">
        <v>28</v>
      </c>
    </row>
    <row r="16" spans="1:2" x14ac:dyDescent="0.3">
      <c r="A16" s="2">
        <v>14</v>
      </c>
      <c r="B16" s="2">
        <v>27</v>
      </c>
    </row>
    <row r="17" spans="1:2" x14ac:dyDescent="0.3">
      <c r="A17" s="2">
        <v>15</v>
      </c>
      <c r="B17" s="2">
        <v>26</v>
      </c>
    </row>
    <row r="18" spans="1:2" x14ac:dyDescent="0.3">
      <c r="A18" s="2">
        <v>16</v>
      </c>
      <c r="B18" s="2">
        <v>25</v>
      </c>
    </row>
    <row r="19" spans="1:2" x14ac:dyDescent="0.3">
      <c r="A19" s="2">
        <v>17</v>
      </c>
      <c r="B19" s="2">
        <v>24</v>
      </c>
    </row>
    <row r="20" spans="1:2" x14ac:dyDescent="0.3">
      <c r="A20" s="2">
        <v>18</v>
      </c>
      <c r="B20" s="2">
        <v>23</v>
      </c>
    </row>
    <row r="21" spans="1:2" x14ac:dyDescent="0.3">
      <c r="A21" s="2">
        <v>19</v>
      </c>
      <c r="B21" s="2">
        <v>22</v>
      </c>
    </row>
    <row r="22" spans="1:2" x14ac:dyDescent="0.3">
      <c r="A22" s="2">
        <v>20</v>
      </c>
      <c r="B22" s="2">
        <v>21</v>
      </c>
    </row>
    <row r="23" spans="1:2" x14ac:dyDescent="0.3">
      <c r="A23" s="2">
        <v>21</v>
      </c>
      <c r="B23" s="2">
        <v>20</v>
      </c>
    </row>
    <row r="24" spans="1:2" x14ac:dyDescent="0.3">
      <c r="A24" s="2">
        <v>22</v>
      </c>
      <c r="B24" s="2">
        <v>18</v>
      </c>
    </row>
    <row r="25" spans="1:2" x14ac:dyDescent="0.3">
      <c r="A25" s="2">
        <v>23</v>
      </c>
      <c r="B25" s="2">
        <v>16</v>
      </c>
    </row>
    <row r="26" spans="1:2" x14ac:dyDescent="0.3">
      <c r="A26" s="2">
        <v>24</v>
      </c>
      <c r="B26" s="2">
        <v>14</v>
      </c>
    </row>
    <row r="27" spans="1:2" x14ac:dyDescent="0.3">
      <c r="A27" s="2">
        <v>25</v>
      </c>
      <c r="B27" s="2">
        <v>12</v>
      </c>
    </row>
    <row r="28" spans="1:2" x14ac:dyDescent="0.3">
      <c r="A28" s="2">
        <v>26</v>
      </c>
      <c r="B28" s="2">
        <v>10</v>
      </c>
    </row>
    <row r="29" spans="1:2" x14ac:dyDescent="0.3">
      <c r="A29" s="2">
        <v>27</v>
      </c>
      <c r="B29" s="2">
        <v>8</v>
      </c>
    </row>
    <row r="30" spans="1:2" x14ac:dyDescent="0.3">
      <c r="A30" s="2">
        <v>28</v>
      </c>
      <c r="B30" s="2">
        <v>6</v>
      </c>
    </row>
    <row r="31" spans="1:2" x14ac:dyDescent="0.3">
      <c r="A31" s="2">
        <v>29</v>
      </c>
      <c r="B31" s="2">
        <v>4</v>
      </c>
    </row>
    <row r="32" spans="1:2" x14ac:dyDescent="0.3">
      <c r="A32" s="2">
        <v>30</v>
      </c>
      <c r="B32" s="2">
        <v>2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 Haltérophilie Hommes</vt:lpstr>
      <vt:lpstr>Concordance Classmt &amp; Points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2024-04-27T17:17:30Z</cp:lastPrinted>
  <dcterms:created xsi:type="dcterms:W3CDTF">2015-06-05T18:19:34Z</dcterms:created>
  <dcterms:modified xsi:type="dcterms:W3CDTF">2024-04-27T17:23:53Z</dcterms:modified>
</cp:coreProperties>
</file>