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\\docs1-cp-marseille\utilisateurs\sebastien.dorveaux\Bureau\Sports proposés\Semaines olympiques 23.07 au 07.06 2024\Haltérophilie\"/>
    </mc:Choice>
  </mc:AlternateContent>
  <xr:revisionPtr revIDLastSave="0" documentId="13_ncr:1_{B318BA04-966F-463F-9483-E2C858645396}" xr6:coauthVersionLast="47" xr6:coauthVersionMax="47" xr10:uidLastSave="{00000000-0000-0000-0000-000000000000}"/>
  <bookViews>
    <workbookView xWindow="0" yWindow="165" windowWidth="13500" windowHeight="14835" xr2:uid="{00000000-000D-0000-FFFF-FFFF00000000}"/>
  </bookViews>
  <sheets>
    <sheet name="Classement Haltérophilie Hommes" sheetId="1" r:id="rId1"/>
    <sheet name="Concordance Classmt &amp; Points" sheetId="2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Q4" i="1" l="1"/>
  <c r="Q5" i="1"/>
  <c r="Q6" i="1"/>
  <c r="Q7" i="1"/>
  <c r="Q8" i="1"/>
  <c r="Q9" i="1"/>
  <c r="Q10" i="1"/>
  <c r="Q3" i="1"/>
  <c r="O10" i="1"/>
  <c r="O18" i="1"/>
  <c r="O26" i="1"/>
  <c r="K14" i="1"/>
  <c r="K22" i="1"/>
  <c r="K38" i="1"/>
  <c r="G4" i="1"/>
  <c r="G7" i="1"/>
  <c r="G19" i="1"/>
  <c r="G21" i="1"/>
  <c r="G23" i="1"/>
  <c r="G30" i="1"/>
  <c r="G31" i="1"/>
  <c r="G38" i="1"/>
  <c r="G39" i="1"/>
  <c r="M4" i="1"/>
  <c r="N4" i="1" s="1"/>
  <c r="O4" i="1" s="1"/>
  <c r="M5" i="1"/>
  <c r="M6" i="1"/>
  <c r="M7" i="1"/>
  <c r="N7" i="1" s="1"/>
  <c r="O7" i="1" s="1"/>
  <c r="M8" i="1"/>
  <c r="N8" i="1" s="1"/>
  <c r="O8" i="1" s="1"/>
  <c r="M9" i="1"/>
  <c r="N9" i="1" s="1"/>
  <c r="O9" i="1" s="1"/>
  <c r="M10" i="1"/>
  <c r="N10" i="1" s="1"/>
  <c r="M11" i="1"/>
  <c r="N11" i="1" s="1"/>
  <c r="O11" i="1" s="1"/>
  <c r="M12" i="1"/>
  <c r="N12" i="1" s="1"/>
  <c r="O12" i="1" s="1"/>
  <c r="M13" i="1"/>
  <c r="N13" i="1" s="1"/>
  <c r="O13" i="1" s="1"/>
  <c r="M14" i="1"/>
  <c r="N14" i="1" s="1"/>
  <c r="O14" i="1" s="1"/>
  <c r="M15" i="1"/>
  <c r="N15" i="1" s="1"/>
  <c r="O15" i="1" s="1"/>
  <c r="M16" i="1"/>
  <c r="N16" i="1" s="1"/>
  <c r="O16" i="1" s="1"/>
  <c r="M17" i="1"/>
  <c r="N17" i="1" s="1"/>
  <c r="O17" i="1" s="1"/>
  <c r="M18" i="1"/>
  <c r="N18" i="1" s="1"/>
  <c r="M19" i="1"/>
  <c r="N19" i="1" s="1"/>
  <c r="O19" i="1" s="1"/>
  <c r="M20" i="1"/>
  <c r="N20" i="1" s="1"/>
  <c r="O20" i="1" s="1"/>
  <c r="M21" i="1"/>
  <c r="N21" i="1" s="1"/>
  <c r="O21" i="1" s="1"/>
  <c r="M22" i="1"/>
  <c r="N22" i="1" s="1"/>
  <c r="O22" i="1" s="1"/>
  <c r="M23" i="1"/>
  <c r="N23" i="1" s="1"/>
  <c r="O23" i="1" s="1"/>
  <c r="M24" i="1"/>
  <c r="N24" i="1" s="1"/>
  <c r="O24" i="1" s="1"/>
  <c r="M25" i="1"/>
  <c r="N25" i="1" s="1"/>
  <c r="O25" i="1" s="1"/>
  <c r="M26" i="1"/>
  <c r="N26" i="1" s="1"/>
  <c r="M27" i="1"/>
  <c r="N27" i="1" s="1"/>
  <c r="O27" i="1" s="1"/>
  <c r="M28" i="1"/>
  <c r="N28" i="1" s="1"/>
  <c r="O28" i="1" s="1"/>
  <c r="M29" i="1"/>
  <c r="N29" i="1" s="1"/>
  <c r="O29" i="1" s="1"/>
  <c r="M30" i="1"/>
  <c r="N30" i="1" s="1"/>
  <c r="O30" i="1" s="1"/>
  <c r="M31" i="1"/>
  <c r="N31" i="1" s="1"/>
  <c r="O31" i="1" s="1"/>
  <c r="M32" i="1"/>
  <c r="N32" i="1" s="1"/>
  <c r="O32" i="1" s="1"/>
  <c r="M33" i="1"/>
  <c r="N33" i="1" s="1"/>
  <c r="O33" i="1" s="1"/>
  <c r="M34" i="1"/>
  <c r="N34" i="1" s="1"/>
  <c r="O34" i="1" s="1"/>
  <c r="M35" i="1"/>
  <c r="N35" i="1" s="1"/>
  <c r="O35" i="1" s="1"/>
  <c r="M36" i="1"/>
  <c r="N36" i="1" s="1"/>
  <c r="O36" i="1" s="1"/>
  <c r="M37" i="1"/>
  <c r="N37" i="1" s="1"/>
  <c r="O37" i="1" s="1"/>
  <c r="M38" i="1"/>
  <c r="N38" i="1" s="1"/>
  <c r="O38" i="1" s="1"/>
  <c r="M39" i="1"/>
  <c r="N39" i="1" s="1"/>
  <c r="O39" i="1" s="1"/>
  <c r="M40" i="1"/>
  <c r="N40" i="1" s="1"/>
  <c r="O40" i="1" s="1"/>
  <c r="M41" i="1"/>
  <c r="N41" i="1" s="1"/>
  <c r="O41" i="1" s="1"/>
  <c r="M42" i="1"/>
  <c r="N42" i="1" s="1"/>
  <c r="O42" i="1" s="1"/>
  <c r="M3" i="1"/>
  <c r="N3" i="1" s="1"/>
  <c r="O3" i="1" s="1"/>
  <c r="I4" i="1"/>
  <c r="I5" i="1"/>
  <c r="I6" i="1"/>
  <c r="I7" i="1"/>
  <c r="J7" i="1" s="1"/>
  <c r="K7" i="1" s="1"/>
  <c r="I8" i="1"/>
  <c r="J8" i="1" s="1"/>
  <c r="K8" i="1" s="1"/>
  <c r="I9" i="1"/>
  <c r="J9" i="1" s="1"/>
  <c r="K9" i="1" s="1"/>
  <c r="I10" i="1"/>
  <c r="J10" i="1" s="1"/>
  <c r="K10" i="1" s="1"/>
  <c r="I11" i="1"/>
  <c r="J11" i="1" s="1"/>
  <c r="K11" i="1" s="1"/>
  <c r="I12" i="1"/>
  <c r="J12" i="1" s="1"/>
  <c r="K12" i="1" s="1"/>
  <c r="I13" i="1"/>
  <c r="J13" i="1" s="1"/>
  <c r="K13" i="1" s="1"/>
  <c r="I14" i="1"/>
  <c r="J14" i="1" s="1"/>
  <c r="I15" i="1"/>
  <c r="J15" i="1" s="1"/>
  <c r="K15" i="1" s="1"/>
  <c r="I16" i="1"/>
  <c r="J16" i="1" s="1"/>
  <c r="K16" i="1" s="1"/>
  <c r="I17" i="1"/>
  <c r="J17" i="1" s="1"/>
  <c r="K17" i="1" s="1"/>
  <c r="I18" i="1"/>
  <c r="J18" i="1" s="1"/>
  <c r="K18" i="1" s="1"/>
  <c r="I19" i="1"/>
  <c r="J19" i="1"/>
  <c r="K19" i="1" s="1"/>
  <c r="I20" i="1"/>
  <c r="J20" i="1" s="1"/>
  <c r="K20" i="1" s="1"/>
  <c r="I21" i="1"/>
  <c r="J21" i="1" s="1"/>
  <c r="K21" i="1" s="1"/>
  <c r="I22" i="1"/>
  <c r="J22" i="1" s="1"/>
  <c r="I23" i="1"/>
  <c r="J23" i="1" s="1"/>
  <c r="K23" i="1" s="1"/>
  <c r="I24" i="1"/>
  <c r="J24" i="1" s="1"/>
  <c r="K24" i="1" s="1"/>
  <c r="I25" i="1"/>
  <c r="J25" i="1" s="1"/>
  <c r="K25" i="1" s="1"/>
  <c r="I26" i="1"/>
  <c r="J26" i="1"/>
  <c r="K26" i="1" s="1"/>
  <c r="I27" i="1"/>
  <c r="J27" i="1" s="1"/>
  <c r="K27" i="1" s="1"/>
  <c r="I28" i="1"/>
  <c r="J28" i="1" s="1"/>
  <c r="K28" i="1" s="1"/>
  <c r="I29" i="1"/>
  <c r="J29" i="1" s="1"/>
  <c r="K29" i="1" s="1"/>
  <c r="I30" i="1"/>
  <c r="J30" i="1" s="1"/>
  <c r="K30" i="1" s="1"/>
  <c r="I31" i="1"/>
  <c r="J31" i="1" s="1"/>
  <c r="K31" i="1" s="1"/>
  <c r="I32" i="1"/>
  <c r="J32" i="1" s="1"/>
  <c r="K32" i="1" s="1"/>
  <c r="I33" i="1"/>
  <c r="J33" i="1" s="1"/>
  <c r="K33" i="1" s="1"/>
  <c r="I34" i="1"/>
  <c r="J34" i="1" s="1"/>
  <c r="K34" i="1" s="1"/>
  <c r="I35" i="1"/>
  <c r="J35" i="1" s="1"/>
  <c r="K35" i="1" s="1"/>
  <c r="I36" i="1"/>
  <c r="J36" i="1" s="1"/>
  <c r="K36" i="1" s="1"/>
  <c r="I37" i="1"/>
  <c r="J37" i="1"/>
  <c r="K37" i="1" s="1"/>
  <c r="I38" i="1"/>
  <c r="J38" i="1" s="1"/>
  <c r="I39" i="1"/>
  <c r="J39" i="1" s="1"/>
  <c r="K39" i="1" s="1"/>
  <c r="I40" i="1"/>
  <c r="J40" i="1" s="1"/>
  <c r="K40" i="1" s="1"/>
  <c r="I41" i="1"/>
  <c r="J41" i="1" s="1"/>
  <c r="K41" i="1" s="1"/>
  <c r="I42" i="1"/>
  <c r="J42" i="1" s="1"/>
  <c r="K42" i="1" s="1"/>
  <c r="I3" i="1"/>
  <c r="J3" i="1" s="1"/>
  <c r="K3" i="1" s="1"/>
  <c r="E8" i="1"/>
  <c r="F8" i="1" s="1"/>
  <c r="G8" i="1" s="1"/>
  <c r="E9" i="1"/>
  <c r="F9" i="1" s="1"/>
  <c r="G9" i="1" s="1"/>
  <c r="E10" i="1"/>
  <c r="F10" i="1" s="1"/>
  <c r="G10" i="1" s="1"/>
  <c r="E11" i="1"/>
  <c r="F11" i="1" s="1"/>
  <c r="G11" i="1" s="1"/>
  <c r="E12" i="1"/>
  <c r="F12" i="1" s="1"/>
  <c r="G12" i="1" s="1"/>
  <c r="E13" i="1"/>
  <c r="F13" i="1" s="1"/>
  <c r="G13" i="1" s="1"/>
  <c r="E14" i="1"/>
  <c r="F14" i="1" s="1"/>
  <c r="G14" i="1" s="1"/>
  <c r="E15" i="1"/>
  <c r="F15" i="1" s="1"/>
  <c r="G15" i="1" s="1"/>
  <c r="E16" i="1"/>
  <c r="F16" i="1" s="1"/>
  <c r="G16" i="1" s="1"/>
  <c r="E17" i="1"/>
  <c r="F17" i="1" s="1"/>
  <c r="G17" i="1" s="1"/>
  <c r="E18" i="1"/>
  <c r="F18" i="1" s="1"/>
  <c r="G18" i="1" s="1"/>
  <c r="E19" i="1"/>
  <c r="F19" i="1"/>
  <c r="E20" i="1"/>
  <c r="F20" i="1" s="1"/>
  <c r="G20" i="1" s="1"/>
  <c r="E21" i="1"/>
  <c r="F21" i="1" s="1"/>
  <c r="E22" i="1"/>
  <c r="F22" i="1" s="1"/>
  <c r="G22" i="1" s="1"/>
  <c r="E23" i="1"/>
  <c r="F23" i="1" s="1"/>
  <c r="E24" i="1"/>
  <c r="F24" i="1" s="1"/>
  <c r="G24" i="1" s="1"/>
  <c r="E25" i="1"/>
  <c r="F25" i="1" s="1"/>
  <c r="G25" i="1" s="1"/>
  <c r="E26" i="1"/>
  <c r="F26" i="1"/>
  <c r="G26" i="1" s="1"/>
  <c r="E27" i="1"/>
  <c r="F27" i="1" s="1"/>
  <c r="G27" i="1" s="1"/>
  <c r="E28" i="1"/>
  <c r="F28" i="1" s="1"/>
  <c r="G28" i="1" s="1"/>
  <c r="E29" i="1"/>
  <c r="F29" i="1" s="1"/>
  <c r="G29" i="1" s="1"/>
  <c r="E30" i="1"/>
  <c r="F30" i="1" s="1"/>
  <c r="E31" i="1"/>
  <c r="F31" i="1" s="1"/>
  <c r="E32" i="1"/>
  <c r="F32" i="1" s="1"/>
  <c r="G32" i="1" s="1"/>
  <c r="E33" i="1"/>
  <c r="F33" i="1" s="1"/>
  <c r="G33" i="1" s="1"/>
  <c r="E34" i="1"/>
  <c r="F34" i="1" s="1"/>
  <c r="G34" i="1" s="1"/>
  <c r="E35" i="1"/>
  <c r="F35" i="1" s="1"/>
  <c r="G35" i="1" s="1"/>
  <c r="E36" i="1"/>
  <c r="F36" i="1" s="1"/>
  <c r="G36" i="1" s="1"/>
  <c r="E37" i="1"/>
  <c r="F37" i="1" s="1"/>
  <c r="G37" i="1" s="1"/>
  <c r="E38" i="1"/>
  <c r="F38" i="1" s="1"/>
  <c r="E39" i="1"/>
  <c r="F39" i="1" s="1"/>
  <c r="E40" i="1"/>
  <c r="F40" i="1" s="1"/>
  <c r="G40" i="1" s="1"/>
  <c r="E41" i="1"/>
  <c r="F41" i="1" s="1"/>
  <c r="G41" i="1" s="1"/>
  <c r="E42" i="1"/>
  <c r="F42" i="1" s="1"/>
  <c r="G42" i="1" s="1"/>
  <c r="E4" i="1"/>
  <c r="E5" i="1"/>
  <c r="E6" i="1"/>
  <c r="F4" i="1" s="1"/>
  <c r="E7" i="1"/>
  <c r="F7" i="1" s="1"/>
  <c r="E3" i="1"/>
  <c r="P8" i="1" l="1"/>
  <c r="P22" i="1"/>
  <c r="Q22" i="1" s="1"/>
  <c r="J6" i="1"/>
  <c r="K6" i="1" s="1"/>
  <c r="J5" i="1"/>
  <c r="K5" i="1" s="1"/>
  <c r="J4" i="1"/>
  <c r="F5" i="1"/>
  <c r="G5" i="1" s="1"/>
  <c r="P16" i="1"/>
  <c r="Q16" i="1" s="1"/>
  <c r="P15" i="1"/>
  <c r="Q15" i="1" s="1"/>
  <c r="P14" i="1"/>
  <c r="Q14" i="1" s="1"/>
  <c r="P30" i="1"/>
  <c r="Q30" i="1" s="1"/>
  <c r="P21" i="1"/>
  <c r="Q21" i="1" s="1"/>
  <c r="P11" i="1"/>
  <c r="Q11" i="1" s="1"/>
  <c r="P23" i="1"/>
  <c r="Q23" i="1" s="1"/>
  <c r="P9" i="1"/>
  <c r="P36" i="1"/>
  <c r="Q36" i="1" s="1"/>
  <c r="P7" i="1"/>
  <c r="P34" i="1"/>
  <c r="Q34" i="1" s="1"/>
  <c r="P19" i="1"/>
  <c r="Q19" i="1" s="1"/>
  <c r="N6" i="1"/>
  <c r="O6" i="1" s="1"/>
  <c r="P33" i="1"/>
  <c r="Q33" i="1" s="1"/>
  <c r="P18" i="1"/>
  <c r="Q18" i="1" s="1"/>
  <c r="N5" i="1"/>
  <c r="O5" i="1" s="1"/>
  <c r="P10" i="1"/>
  <c r="P35" i="1"/>
  <c r="Q35" i="1" s="1"/>
  <c r="P29" i="1"/>
  <c r="Q29" i="1" s="1"/>
  <c r="P37" i="1"/>
  <c r="Q37" i="1" s="1"/>
  <c r="P17" i="1"/>
  <c r="Q17" i="1" s="1"/>
  <c r="P31" i="1"/>
  <c r="Q31" i="1" s="1"/>
  <c r="P38" i="1"/>
  <c r="Q38" i="1" s="1"/>
  <c r="P20" i="1"/>
  <c r="Q20" i="1" s="1"/>
  <c r="P32" i="1"/>
  <c r="Q32" i="1" s="1"/>
  <c r="F3" i="1"/>
  <c r="P13" i="1"/>
  <c r="Q13" i="1" s="1"/>
  <c r="P42" i="1"/>
  <c r="Q42" i="1" s="1"/>
  <c r="P26" i="1"/>
  <c r="Q26" i="1" s="1"/>
  <c r="P40" i="1"/>
  <c r="Q40" i="1" s="1"/>
  <c r="P25" i="1"/>
  <c r="Q25" i="1" s="1"/>
  <c r="F6" i="1"/>
  <c r="G6" i="1" s="1"/>
  <c r="P28" i="1"/>
  <c r="Q28" i="1" s="1"/>
  <c r="P27" i="1"/>
  <c r="Q27" i="1" s="1"/>
  <c r="P41" i="1"/>
  <c r="Q41" i="1" s="1"/>
  <c r="P12" i="1"/>
  <c r="Q12" i="1" s="1"/>
  <c r="P39" i="1"/>
  <c r="Q39" i="1" s="1"/>
  <c r="P24" i="1"/>
  <c r="Q24" i="1" s="1"/>
  <c r="K4" i="1" l="1"/>
  <c r="P4" i="1" s="1"/>
  <c r="G3" i="1"/>
  <c r="P3" i="1" s="1"/>
  <c r="P5" i="1"/>
  <c r="P6" i="1"/>
</calcChain>
</file>

<file path=xl/sharedStrings.xml><?xml version="1.0" encoding="utf-8"?>
<sst xmlns="http://schemas.openxmlformats.org/spreadsheetml/2006/main" count="31" uniqueCount="25">
  <si>
    <t>Clt</t>
  </si>
  <si>
    <t>Pts</t>
  </si>
  <si>
    <t>Prénom</t>
  </si>
  <si>
    <t>Age</t>
  </si>
  <si>
    <t>Arraché de sol 100kg</t>
  </si>
  <si>
    <t>Tirage Buste Penché 100kg</t>
  </si>
  <si>
    <t>Développé-couché 80kg</t>
  </si>
  <si>
    <t>Pts
âge</t>
  </si>
  <si>
    <t>Classmt</t>
  </si>
  <si>
    <t>Points</t>
  </si>
  <si>
    <t>COUSCOUS</t>
  </si>
  <si>
    <t>Fabrice</t>
  </si>
  <si>
    <t>BARPIZ</t>
  </si>
  <si>
    <t>Driss</t>
  </si>
  <si>
    <t>Moussa</t>
  </si>
  <si>
    <t>MBAPPE</t>
  </si>
  <si>
    <t>PTS
Totaux</t>
  </si>
  <si>
    <t>CLT
Final</t>
  </si>
  <si>
    <t>OLD</t>
  </si>
  <si>
    <t>Seb</t>
  </si>
  <si>
    <t>JAIME</t>
  </si>
  <si>
    <t>Lsport</t>
  </si>
  <si>
    <r>
      <rPr>
        <b/>
        <sz val="11"/>
        <color theme="1"/>
        <rFont val="Comic Sans MS"/>
        <family val="4"/>
      </rPr>
      <t>Nom</t>
    </r>
    <r>
      <rPr>
        <sz val="11"/>
        <color theme="1"/>
        <rFont val="Comic Sans MS"/>
        <family val="4"/>
      </rPr>
      <t xml:space="preserve"> </t>
    </r>
  </si>
  <si>
    <t>JAIMEPAS</t>
  </si>
  <si>
    <t>Lesfainéants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</si>
</sst>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"/>
  </numFmts>
  <fonts count="3" x14ac:knownFonts="1">
    <font>
      <sz val="11"/>
      <color theme="1"/>
      <name val="Calibri"/>
      <family val="2"/>
      <scheme val="minor"/>
    </font>
    <font>
      <sz val="11"/>
      <color theme="1"/>
      <name val="Comic Sans MS"/>
      <family val="4"/>
    </font>
    <font>
      <b/>
      <sz val="11"/>
      <color theme="1"/>
      <name val="Comic Sans MS"/>
      <family val="4"/>
    </font>
  </fonts>
  <fills count="3">
    <fill>
      <patternFill patternType="none"/>
    </fill>
    <fill>
      <patternFill patternType="gray125"/>
    </fill>
    <fill>
      <patternFill patternType="solid">
        <fgColor theme="2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4">
    <xf numFmtId="0" fontId="0" fillId="0" borderId="0" xfId="0"/>
    <xf numFmtId="0" fontId="1" fillId="0" borderId="1" xfId="0" applyFont="1" applyBorder="1"/>
    <xf numFmtId="0" fontId="1" fillId="0" borderId="1" xfId="0" applyFont="1" applyBorder="1" applyAlignment="1">
      <alignment horizontal="center" vertical="center" wrapText="1"/>
    </xf>
    <xf numFmtId="0" fontId="1" fillId="0" borderId="1" xfId="0" applyFont="1" applyBorder="1" applyAlignment="1">
      <alignment horizontal="center" vertical="center"/>
    </xf>
    <xf numFmtId="0" fontId="1" fillId="0" borderId="1" xfId="0" applyFont="1" applyBorder="1" applyAlignment="1">
      <alignment vertical="center" wrapText="1"/>
    </xf>
    <xf numFmtId="0" fontId="1" fillId="0" borderId="0" xfId="0" applyFont="1"/>
    <xf numFmtId="0" fontId="1" fillId="0" borderId="0" xfId="0" applyFont="1" applyAlignment="1">
      <alignment horizontal="center" vertical="center"/>
    </xf>
    <xf numFmtId="0" fontId="1" fillId="0" borderId="0" xfId="0" applyFont="1" applyAlignment="1">
      <alignment horizontal="center"/>
    </xf>
    <xf numFmtId="0" fontId="2" fillId="0" borderId="1" xfId="0" applyFont="1" applyBorder="1" applyAlignment="1">
      <alignment vertical="center"/>
    </xf>
    <xf numFmtId="0" fontId="1" fillId="0" borderId="3" xfId="0" applyFont="1" applyBorder="1" applyAlignment="1">
      <alignment horizontal="center" vertical="center" wrapText="1"/>
    </xf>
    <xf numFmtId="49" fontId="1" fillId="0" borderId="1" xfId="0" applyNumberFormat="1" applyFont="1" applyBorder="1" applyProtection="1">
      <protection locked="0"/>
    </xf>
    <xf numFmtId="0" fontId="1" fillId="0" borderId="2" xfId="0" applyNumberFormat="1" applyFont="1" applyBorder="1" applyAlignment="1">
      <alignment horizontal="center" vertical="center"/>
    </xf>
    <xf numFmtId="0" fontId="1" fillId="0" borderId="1" xfId="0" applyNumberFormat="1" applyFont="1" applyBorder="1" applyAlignment="1">
      <alignment horizontal="center" vertical="center"/>
    </xf>
    <xf numFmtId="0" fontId="1" fillId="0" borderId="4" xfId="0" applyFont="1" applyBorder="1" applyAlignment="1">
      <alignment horizontal="center" vertical="center" wrapText="1"/>
    </xf>
    <xf numFmtId="0" fontId="1" fillId="0" borderId="4" xfId="0" applyFont="1" applyBorder="1" applyAlignment="1">
      <alignment horizontal="center" vertical="center"/>
    </xf>
    <xf numFmtId="0" fontId="1" fillId="0" borderId="2" xfId="0" applyFont="1" applyBorder="1" applyAlignment="1">
      <alignment horizontal="center" vertical="center" wrapText="1"/>
    </xf>
    <xf numFmtId="0" fontId="1" fillId="0" borderId="5" xfId="0" applyFont="1" applyBorder="1" applyAlignment="1">
      <alignment horizontal="center" vertical="center" wrapText="1"/>
    </xf>
    <xf numFmtId="0" fontId="1" fillId="0" borderId="2" xfId="0" applyFont="1" applyBorder="1" applyAlignment="1">
      <alignment horizontal="center" vertical="center"/>
    </xf>
    <xf numFmtId="0" fontId="1" fillId="0" borderId="5" xfId="0" applyFont="1" applyBorder="1" applyAlignment="1">
      <alignment horizontal="center" vertical="center"/>
    </xf>
    <xf numFmtId="0" fontId="1" fillId="0" borderId="5" xfId="0" applyFont="1" applyBorder="1" applyAlignment="1">
      <alignment horizontal="center"/>
    </xf>
    <xf numFmtId="0" fontId="2" fillId="2" borderId="2" xfId="0" applyFont="1" applyFill="1" applyBorder="1" applyAlignment="1">
      <alignment horizontal="center" vertical="center" wrapText="1"/>
    </xf>
    <xf numFmtId="0" fontId="2" fillId="2" borderId="1" xfId="0" applyFont="1" applyFill="1" applyBorder="1" applyAlignment="1">
      <alignment horizontal="center" vertical="center" wrapText="1"/>
    </xf>
    <xf numFmtId="164" fontId="1" fillId="0" borderId="3" xfId="0" applyNumberFormat="1" applyFont="1" applyBorder="1" applyAlignment="1">
      <alignment horizontal="center" vertical="center"/>
    </xf>
    <xf numFmtId="164" fontId="1" fillId="0" borderId="5" xfId="0" applyNumberFormat="1" applyFont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9</xdr:col>
      <xdr:colOff>299719</xdr:colOff>
      <xdr:row>42</xdr:row>
      <xdr:rowOff>69082</xdr:rowOff>
    </xdr:from>
    <xdr:to>
      <xdr:col>16</xdr:col>
      <xdr:colOff>439616</xdr:colOff>
      <xdr:row>63</xdr:row>
      <xdr:rowOff>158900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id="{761E64A1-8EFD-4556-88C5-99351BC8C3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19469" y="9791909"/>
          <a:ext cx="3473647" cy="4551914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1</xdr:col>
      <xdr:colOff>326572</xdr:colOff>
      <xdr:row>0</xdr:row>
      <xdr:rowOff>0</xdr:rowOff>
    </xdr:from>
    <xdr:to>
      <xdr:col>14</xdr:col>
      <xdr:colOff>315058</xdr:colOff>
      <xdr:row>0</xdr:row>
      <xdr:rowOff>489856</xdr:rowOff>
    </xdr:to>
    <xdr:sp macro="" textlink="">
      <xdr:nvSpPr>
        <xdr:cNvPr id="3" name="ZoneTexte 2">
          <a:extLst>
            <a:ext uri="{FF2B5EF4-FFF2-40B4-BE49-F238E27FC236}">
              <a16:creationId xmlns:a16="http://schemas.microsoft.com/office/drawing/2014/main" id="{DA201296-6B1A-4E0B-9368-60B044F0880C}"/>
            </a:ext>
          </a:extLst>
        </xdr:cNvPr>
        <xdr:cNvSpPr txBox="1"/>
      </xdr:nvSpPr>
      <xdr:spPr>
        <a:xfrm>
          <a:off x="1689380" y="0"/>
          <a:ext cx="6531428" cy="489856"/>
        </a:xfrm>
        <a:prstGeom prst="rect">
          <a:avLst/>
        </a:prstGeom>
        <a:solidFill>
          <a:srgbClr val="FF0000"/>
        </a:solidFill>
        <a:ln w="9525" cmpd="sng">
          <a:solidFill>
            <a:schemeClr val="bg1">
              <a:lumMod val="95000"/>
            </a:schemeClr>
          </a:solidFill>
        </a:ln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2000" b="1">
              <a:solidFill>
                <a:schemeClr val="bg1"/>
              </a:solidFill>
              <a:latin typeface="Comic Sans MS" panose="030F0702030302020204" pitchFamily="66" charset="0"/>
            </a:rPr>
            <a:t>Résultats Haltérophilie HOMMES, 3 &amp; 4 juin 2024</a:t>
          </a:r>
        </a:p>
      </xdr:txBody>
    </xdr:sp>
    <xdr:clientData/>
  </xdr:twoCellAnchor>
  <xdr:twoCellAnchor>
    <xdr:from>
      <xdr:col>0</xdr:col>
      <xdr:colOff>0</xdr:colOff>
      <xdr:row>43</xdr:row>
      <xdr:rowOff>75364</xdr:rowOff>
    </xdr:from>
    <xdr:to>
      <xdr:col>9</xdr:col>
      <xdr:colOff>207818</xdr:colOff>
      <xdr:row>62</xdr:row>
      <xdr:rowOff>205154</xdr:rowOff>
    </xdr:to>
    <xdr:sp macro="" textlink="">
      <xdr:nvSpPr>
        <xdr:cNvPr id="4" name="ZoneTexte 3">
          <a:extLst>
            <a:ext uri="{FF2B5EF4-FFF2-40B4-BE49-F238E27FC236}">
              <a16:creationId xmlns:a16="http://schemas.microsoft.com/office/drawing/2014/main" id="{BCF9971B-EEC8-4DB4-9721-37CCBB998588}"/>
            </a:ext>
          </a:extLst>
        </xdr:cNvPr>
        <xdr:cNvSpPr txBox="1"/>
      </xdr:nvSpPr>
      <xdr:spPr>
        <a:xfrm>
          <a:off x="0" y="10010672"/>
          <a:ext cx="5827568" cy="4166924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500">
              <a:solidFill>
                <a:schemeClr val="dk1"/>
              </a:solidFill>
              <a:effectLst/>
              <a:latin typeface="Comic Sans MS" panose="030F0702030302020204" pitchFamily="66" charset="0"/>
              <a:ea typeface="+mn-ea"/>
              <a:cs typeface="+mn-cs"/>
            </a:rPr>
            <a:t>On considère souvent qu’un sportif atteint sa plénitude physique (développement musculaire &amp; cardio-vasculaire, explosivité, etc…) vers l’âge de 28 ans.</a:t>
          </a:r>
        </a:p>
        <a:p>
          <a:r>
            <a:rPr lang="fr-FR" sz="1500">
              <a:solidFill>
                <a:schemeClr val="dk1"/>
              </a:solidFill>
              <a:effectLst/>
              <a:latin typeface="Comic Sans MS" panose="030F0702030302020204" pitchFamily="66" charset="0"/>
              <a:ea typeface="+mn-ea"/>
              <a:cs typeface="+mn-cs"/>
            </a:rPr>
            <a:t>Pour cette raison, au-delà de l’âge de 28 ans nous affecterons </a:t>
          </a:r>
          <a:br>
            <a:rPr lang="fr-FR" sz="1500">
              <a:solidFill>
                <a:schemeClr val="dk1"/>
              </a:solidFill>
              <a:effectLst/>
              <a:latin typeface="Comic Sans MS" panose="030F0702030302020204" pitchFamily="66" charset="0"/>
              <a:ea typeface="+mn-ea"/>
              <a:cs typeface="+mn-cs"/>
            </a:rPr>
          </a:br>
          <a:r>
            <a:rPr lang="fr-FR" sz="1500">
              <a:solidFill>
                <a:schemeClr val="dk1"/>
              </a:solidFill>
              <a:effectLst/>
              <a:latin typeface="Comic Sans MS" panose="030F0702030302020204" pitchFamily="66" charset="0"/>
              <a:ea typeface="+mn-ea"/>
              <a:cs typeface="+mn-cs"/>
            </a:rPr>
            <a:t>sur le nombre de points prévus, un coefficient avantageux de 5% par années qui dépassent ces 28 ans.</a:t>
          </a:r>
        </a:p>
        <a:p>
          <a:r>
            <a:rPr lang="fr-FR" sz="1500">
              <a:solidFill>
                <a:schemeClr val="dk1"/>
              </a:solidFill>
              <a:effectLst/>
              <a:latin typeface="Comic Sans MS" panose="030F0702030302020204" pitchFamily="66" charset="0"/>
              <a:ea typeface="+mn-ea"/>
              <a:cs typeface="+mn-cs"/>
            </a:rPr>
            <a:t> </a:t>
          </a:r>
        </a:p>
        <a:p>
          <a:r>
            <a:rPr lang="fr-FR" sz="1500">
              <a:solidFill>
                <a:schemeClr val="dk1"/>
              </a:solidFill>
              <a:effectLst/>
              <a:latin typeface="Comic Sans MS" panose="030F0702030302020204" pitchFamily="66" charset="0"/>
              <a:ea typeface="+mn-ea"/>
              <a:cs typeface="+mn-cs"/>
            </a:rPr>
            <a:t>Exemples :</a:t>
          </a:r>
        </a:p>
        <a:p>
          <a:r>
            <a:rPr lang="fr-FR" sz="1500">
              <a:solidFill>
                <a:schemeClr val="dk1"/>
              </a:solidFill>
              <a:effectLst/>
              <a:latin typeface="Comic Sans MS" panose="030F0702030302020204" pitchFamily="66" charset="0"/>
              <a:ea typeface="+mn-ea"/>
              <a:cs typeface="+mn-cs"/>
            </a:rPr>
            <a:t>COUSCOUS Fabrice, 37 ans, fait une perf qui le situe à la 7</a:t>
          </a:r>
          <a:r>
            <a:rPr lang="fr-FR" sz="1500" baseline="30000">
              <a:solidFill>
                <a:schemeClr val="dk1"/>
              </a:solidFill>
              <a:effectLst/>
              <a:latin typeface="Comic Sans MS" panose="030F0702030302020204" pitchFamily="66" charset="0"/>
              <a:ea typeface="+mn-ea"/>
              <a:cs typeface="+mn-cs"/>
            </a:rPr>
            <a:t>ème</a:t>
          </a:r>
          <a:r>
            <a:rPr lang="fr-FR" sz="1500">
              <a:solidFill>
                <a:schemeClr val="dk1"/>
              </a:solidFill>
              <a:effectLst/>
              <a:latin typeface="Comic Sans MS" panose="030F0702030302020204" pitchFamily="66" charset="0"/>
              <a:ea typeface="+mn-ea"/>
              <a:cs typeface="+mn-cs"/>
            </a:rPr>
            <a:t> place, il aurait selon le tableau ci-contre </a:t>
          </a:r>
          <a:r>
            <a:rPr lang="fr-FR" sz="1500" u="sng">
              <a:solidFill>
                <a:schemeClr val="dk1"/>
              </a:solidFill>
              <a:effectLst/>
              <a:latin typeface="Comic Sans MS" panose="030F0702030302020204" pitchFamily="66" charset="0"/>
              <a:ea typeface="+mn-ea"/>
              <a:cs typeface="+mn-cs"/>
            </a:rPr>
            <a:t>36 points</a:t>
          </a:r>
          <a:r>
            <a:rPr lang="fr-FR" sz="1500">
              <a:solidFill>
                <a:schemeClr val="dk1"/>
              </a:solidFill>
              <a:effectLst/>
              <a:latin typeface="Comic Sans MS" panose="030F0702030302020204" pitchFamily="66" charset="0"/>
              <a:ea typeface="+mn-ea"/>
              <a:cs typeface="+mn-cs"/>
            </a:rPr>
            <a:t>. </a:t>
          </a:r>
        </a:p>
        <a:p>
          <a:r>
            <a:rPr lang="fr-FR" sz="1500">
              <a:solidFill>
                <a:schemeClr val="dk1"/>
              </a:solidFill>
              <a:effectLst/>
              <a:latin typeface="Comic Sans MS" panose="030F0702030302020204" pitchFamily="66" charset="0"/>
              <a:ea typeface="+mn-ea"/>
              <a:cs typeface="+mn-cs"/>
            </a:rPr>
            <a:t>Mais 37-28ans </a:t>
          </a:r>
          <a:r>
            <a:rPr lang="fr-FR" sz="1500">
              <a:solidFill>
                <a:schemeClr val="dk1"/>
              </a:solidFill>
              <a:effectLst/>
              <a:latin typeface="Comic Sans MS" panose="030F0702030302020204" pitchFamily="66" charset="0"/>
              <a:ea typeface="+mn-ea"/>
              <a:cs typeface="+mn-cs"/>
              <a:sym typeface="Wingdings" panose="05000000000000000000" pitchFamily="2" charset="2"/>
            </a:rPr>
            <a:t></a:t>
          </a:r>
          <a:r>
            <a:rPr lang="fr-FR" sz="1500">
              <a:solidFill>
                <a:schemeClr val="dk1"/>
              </a:solidFill>
              <a:effectLst/>
              <a:latin typeface="Comic Sans MS" panose="030F0702030302020204" pitchFamily="66" charset="0"/>
              <a:ea typeface="+mn-ea"/>
              <a:cs typeface="+mn-cs"/>
            </a:rPr>
            <a:t> 9X5%X36pts = 16,2pts soit </a:t>
          </a:r>
          <a:r>
            <a:rPr lang="fr-FR" sz="1500" b="1" u="sng">
              <a:solidFill>
                <a:schemeClr val="dk1"/>
              </a:solidFill>
              <a:effectLst/>
              <a:latin typeface="Comic Sans MS" panose="030F0702030302020204" pitchFamily="66" charset="0"/>
              <a:ea typeface="+mn-ea"/>
              <a:cs typeface="+mn-cs"/>
            </a:rPr>
            <a:t>52,2 points.</a:t>
          </a:r>
          <a:endParaRPr lang="fr-FR" sz="1500">
            <a:solidFill>
              <a:schemeClr val="dk1"/>
            </a:solidFill>
            <a:effectLst/>
            <a:latin typeface="Comic Sans MS" panose="030F0702030302020204" pitchFamily="66" charset="0"/>
            <a:ea typeface="+mn-ea"/>
            <a:cs typeface="+mn-cs"/>
          </a:endParaRPr>
        </a:p>
        <a:p>
          <a:r>
            <a:rPr lang="fr-FR" sz="1500">
              <a:solidFill>
                <a:schemeClr val="dk1"/>
              </a:solidFill>
              <a:effectLst/>
              <a:latin typeface="Comic Sans MS" panose="030F0702030302020204" pitchFamily="66" charset="0"/>
              <a:ea typeface="+mn-ea"/>
              <a:cs typeface="+mn-cs"/>
            </a:rPr>
            <a:t> </a:t>
          </a:r>
        </a:p>
        <a:p>
          <a:r>
            <a:rPr lang="fr-FR" sz="1500">
              <a:solidFill>
                <a:schemeClr val="dk1"/>
              </a:solidFill>
              <a:effectLst/>
              <a:latin typeface="Comic Sans MS" panose="030F0702030302020204" pitchFamily="66" charset="0"/>
              <a:ea typeface="+mn-ea"/>
              <a:cs typeface="+mn-cs"/>
            </a:rPr>
            <a:t>BARPIZ Driss, 29 ans, fait une perf qui le situe à la 5</a:t>
          </a:r>
          <a:r>
            <a:rPr lang="fr-FR" sz="1500" baseline="30000">
              <a:solidFill>
                <a:schemeClr val="dk1"/>
              </a:solidFill>
              <a:effectLst/>
              <a:latin typeface="Comic Sans MS" panose="030F0702030302020204" pitchFamily="66" charset="0"/>
              <a:ea typeface="+mn-ea"/>
              <a:cs typeface="+mn-cs"/>
            </a:rPr>
            <a:t>ème</a:t>
          </a:r>
          <a:r>
            <a:rPr lang="fr-FR" sz="1500">
              <a:solidFill>
                <a:schemeClr val="dk1"/>
              </a:solidFill>
              <a:effectLst/>
              <a:latin typeface="Comic Sans MS" panose="030F0702030302020204" pitchFamily="66" charset="0"/>
              <a:ea typeface="+mn-ea"/>
              <a:cs typeface="+mn-cs"/>
            </a:rPr>
            <a:t> place, </a:t>
          </a:r>
        </a:p>
        <a:p>
          <a:r>
            <a:rPr lang="fr-FR" sz="1500">
              <a:solidFill>
                <a:schemeClr val="dk1"/>
              </a:solidFill>
              <a:effectLst/>
              <a:latin typeface="Comic Sans MS" panose="030F0702030302020204" pitchFamily="66" charset="0"/>
              <a:ea typeface="+mn-ea"/>
              <a:cs typeface="+mn-cs"/>
            </a:rPr>
            <a:t>il aurait selon le tableau ci-contre </a:t>
          </a:r>
          <a:r>
            <a:rPr lang="fr-FR" sz="1500" u="sng">
              <a:solidFill>
                <a:schemeClr val="dk1"/>
              </a:solidFill>
              <a:effectLst/>
              <a:latin typeface="Comic Sans MS" panose="030F0702030302020204" pitchFamily="66" charset="0"/>
              <a:ea typeface="+mn-ea"/>
              <a:cs typeface="+mn-cs"/>
            </a:rPr>
            <a:t>45 points</a:t>
          </a:r>
          <a:r>
            <a:rPr lang="fr-FR" sz="1500">
              <a:solidFill>
                <a:schemeClr val="dk1"/>
              </a:solidFill>
              <a:effectLst/>
              <a:latin typeface="Comic Sans MS" panose="030F0702030302020204" pitchFamily="66" charset="0"/>
              <a:ea typeface="+mn-ea"/>
              <a:cs typeface="+mn-cs"/>
            </a:rPr>
            <a:t>. </a:t>
          </a:r>
        </a:p>
        <a:p>
          <a:r>
            <a:rPr lang="fr-FR" sz="1500">
              <a:solidFill>
                <a:schemeClr val="dk1"/>
              </a:solidFill>
              <a:effectLst/>
              <a:latin typeface="Comic Sans MS" panose="030F0702030302020204" pitchFamily="66" charset="0"/>
              <a:ea typeface="+mn-ea"/>
              <a:cs typeface="+mn-cs"/>
            </a:rPr>
            <a:t>Mais 29-28ans </a:t>
          </a:r>
          <a:r>
            <a:rPr lang="fr-FR" sz="1500">
              <a:solidFill>
                <a:schemeClr val="dk1"/>
              </a:solidFill>
              <a:effectLst/>
              <a:latin typeface="Comic Sans MS" panose="030F0702030302020204" pitchFamily="66" charset="0"/>
              <a:ea typeface="+mn-ea"/>
              <a:cs typeface="+mn-cs"/>
              <a:sym typeface="Wingdings" panose="05000000000000000000" pitchFamily="2" charset="2"/>
            </a:rPr>
            <a:t></a:t>
          </a:r>
          <a:r>
            <a:rPr lang="fr-FR" sz="1500">
              <a:solidFill>
                <a:schemeClr val="dk1"/>
              </a:solidFill>
              <a:effectLst/>
              <a:latin typeface="Comic Sans MS" panose="030F0702030302020204" pitchFamily="66" charset="0"/>
              <a:ea typeface="+mn-ea"/>
              <a:cs typeface="+mn-cs"/>
            </a:rPr>
            <a:t> 1X5%X45pts = 2,25pts soit </a:t>
          </a:r>
          <a:r>
            <a:rPr lang="fr-FR" sz="1500" b="1" u="sng">
              <a:solidFill>
                <a:schemeClr val="dk1"/>
              </a:solidFill>
              <a:effectLst/>
              <a:latin typeface="Comic Sans MS" panose="030F0702030302020204" pitchFamily="66" charset="0"/>
              <a:ea typeface="+mn-ea"/>
              <a:cs typeface="+mn-cs"/>
            </a:rPr>
            <a:t>47,25 points.</a:t>
          </a:r>
          <a:endParaRPr lang="fr-FR" sz="1500">
            <a:solidFill>
              <a:schemeClr val="dk1"/>
            </a:solidFill>
            <a:effectLst/>
            <a:latin typeface="Comic Sans MS" panose="030F0702030302020204" pitchFamily="66" charset="0"/>
            <a:ea typeface="+mn-ea"/>
            <a:cs typeface="+mn-cs"/>
          </a:endParaRP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42</xdr:row>
      <xdr:rowOff>95249</xdr:rowOff>
    </xdr:from>
    <xdr:to>
      <xdr:col>8</xdr:col>
      <xdr:colOff>135581</xdr:colOff>
      <xdr:row>65</xdr:row>
      <xdr:rowOff>123825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id="{4ED461CF-A9EF-4B2F-8766-73F7D9FB32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60645" y="8812529"/>
          <a:ext cx="3884621" cy="4585336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Q42"/>
  <sheetViews>
    <sheetView tabSelected="1" zoomScaleNormal="100" workbookViewId="0">
      <selection activeCell="S4" sqref="S4"/>
    </sheetView>
  </sheetViews>
  <sheetFormatPr baseColWidth="10" defaultColWidth="9.140625" defaultRowHeight="16.5" x14ac:dyDescent="0.3"/>
  <cols>
    <col min="1" max="1" width="20.42578125" style="5" customWidth="1"/>
    <col min="2" max="2" width="17" style="5" customWidth="1"/>
    <col min="3" max="3" width="5.140625" style="7" bestFit="1" customWidth="1"/>
    <col min="4" max="4" width="8.5703125" style="6" bestFit="1" customWidth="1"/>
    <col min="5" max="5" width="4.140625" style="6" bestFit="1" customWidth="1"/>
    <col min="6" max="6" width="4.42578125" style="6" bestFit="1" customWidth="1"/>
    <col min="7" max="7" width="7.5703125" style="6" bestFit="1" customWidth="1"/>
    <col min="8" max="8" width="12.7109375" style="6" bestFit="1" customWidth="1"/>
    <col min="9" max="9" width="4.140625" style="6" bestFit="1" customWidth="1"/>
    <col min="10" max="10" width="5.28515625" style="6" customWidth="1"/>
    <col min="11" max="11" width="7.5703125" style="6" bestFit="1" customWidth="1"/>
    <col min="12" max="12" width="10.5703125" style="6" bestFit="1" customWidth="1"/>
    <col min="13" max="13" width="4.140625" style="6" bestFit="1" customWidth="1"/>
    <col min="14" max="14" width="6.7109375" style="6" bestFit="1" customWidth="1"/>
    <col min="15" max="15" width="7.5703125" style="6" bestFit="1" customWidth="1"/>
    <col min="16" max="16" width="8.140625" style="6" customWidth="1"/>
    <col min="17" max="17" width="6.85546875" style="6" customWidth="1"/>
    <col min="18" max="18" width="1.140625" customWidth="1"/>
  </cols>
  <sheetData>
    <row r="1" spans="1:17" ht="43.5" customHeight="1" x14ac:dyDescent="0.3"/>
    <row r="2" spans="1:17" ht="54.75" customHeight="1" x14ac:dyDescent="0.25">
      <c r="A2" s="4" t="s">
        <v>22</v>
      </c>
      <c r="B2" s="8" t="s">
        <v>2</v>
      </c>
      <c r="C2" s="18" t="s">
        <v>3</v>
      </c>
      <c r="D2" s="13" t="s">
        <v>4</v>
      </c>
      <c r="E2" s="2" t="s">
        <v>0</v>
      </c>
      <c r="F2" s="2" t="s">
        <v>1</v>
      </c>
      <c r="G2" s="9" t="s">
        <v>7</v>
      </c>
      <c r="H2" s="15" t="s">
        <v>5</v>
      </c>
      <c r="I2" s="2" t="s">
        <v>0</v>
      </c>
      <c r="J2" s="2" t="s">
        <v>1</v>
      </c>
      <c r="K2" s="16" t="s">
        <v>7</v>
      </c>
      <c r="L2" s="13" t="s">
        <v>6</v>
      </c>
      <c r="M2" s="2" t="s">
        <v>0</v>
      </c>
      <c r="N2" s="2" t="s">
        <v>1</v>
      </c>
      <c r="O2" s="9" t="s">
        <v>7</v>
      </c>
      <c r="P2" s="20" t="s">
        <v>16</v>
      </c>
      <c r="Q2" s="21" t="s">
        <v>17</v>
      </c>
    </row>
    <row r="3" spans="1:17" x14ac:dyDescent="0.3">
      <c r="A3" s="1" t="s">
        <v>10</v>
      </c>
      <c r="B3" s="1" t="s">
        <v>11</v>
      </c>
      <c r="C3" s="19">
        <v>37</v>
      </c>
      <c r="D3" s="14">
        <v>8</v>
      </c>
      <c r="E3" s="3">
        <f t="shared" ref="E3:E42" si="0">RANK(D3,D$3:D$40)</f>
        <v>8</v>
      </c>
      <c r="F3" s="3">
        <f>VLOOKUP('Classement Haltérophilie Hommes'!E3,'Concordance Classmt &amp; Points'!A$2:B$32,2,FALSE)</f>
        <v>34</v>
      </c>
      <c r="G3" s="22">
        <f>IF(C3&lt;29,F3,F3+F3*(C3-28)*5/100)</f>
        <v>49.3</v>
      </c>
      <c r="H3" s="17">
        <v>15</v>
      </c>
      <c r="I3" s="3">
        <f t="shared" ref="I3:I42" si="1">RANK(H3,H$3:H$40)</f>
        <v>3</v>
      </c>
      <c r="J3" s="3">
        <f>VLOOKUP('Classement Haltérophilie Hommes'!I3,'Concordance Classmt &amp; Points'!A$2:B$32,2,FALSE)</f>
        <v>60</v>
      </c>
      <c r="K3" s="23">
        <f>IF(C3&lt;29,J3,J3+J3*(C3-28)*5/100)</f>
        <v>87</v>
      </c>
      <c r="L3" s="14">
        <v>15</v>
      </c>
      <c r="M3" s="3">
        <f t="shared" ref="M3:M42" si="2">RANK(L3,L$3:L$40)</f>
        <v>2</v>
      </c>
      <c r="N3" s="3">
        <f>VLOOKUP('Classement Haltérophilie Hommes'!M3,'Concordance Classmt &amp; Points'!A$2:B$32,2,FALSE)</f>
        <v>75</v>
      </c>
      <c r="O3" s="22">
        <f>IF(C3&lt;29,N3,N3+N3*(C3-28)*5/100)</f>
        <v>108.75</v>
      </c>
      <c r="P3" s="11">
        <f t="shared" ref="P3:P42" si="3">SUM(G3+K3+O3)</f>
        <v>245.05</v>
      </c>
      <c r="Q3" s="12">
        <f>RANK(P3,P$3:P$10)</f>
        <v>4</v>
      </c>
    </row>
    <row r="4" spans="1:17" x14ac:dyDescent="0.3">
      <c r="A4" s="1" t="s">
        <v>12</v>
      </c>
      <c r="B4" s="1" t="s">
        <v>13</v>
      </c>
      <c r="C4" s="19">
        <v>29</v>
      </c>
      <c r="D4" s="14">
        <v>15</v>
      </c>
      <c r="E4" s="3">
        <f t="shared" si="0"/>
        <v>2</v>
      </c>
      <c r="F4" s="3">
        <f>VLOOKUP('Classement Haltérophilie Hommes'!E4,'Concordance Classmt &amp; Points'!A$2:B$32,2,FALSE)</f>
        <v>75</v>
      </c>
      <c r="G4" s="22">
        <f t="shared" ref="G4:G42" si="4">IF(C4&lt;29,F4,F4+F4*(C4-28)*5/100)</f>
        <v>78.75</v>
      </c>
      <c r="H4" s="17">
        <v>15</v>
      </c>
      <c r="I4" s="3">
        <f t="shared" si="1"/>
        <v>3</v>
      </c>
      <c r="J4" s="3">
        <f>VLOOKUP('Classement Haltérophilie Hommes'!I4,'Concordance Classmt &amp; Points'!A$2:B$32,2,FALSE)</f>
        <v>60</v>
      </c>
      <c r="K4" s="23">
        <f t="shared" ref="K4:K42" si="5">IF(C4&lt;29,J4,J4+J4*(C4-28)*5/100)</f>
        <v>63</v>
      </c>
      <c r="L4" s="14">
        <v>11</v>
      </c>
      <c r="M4" s="3">
        <f t="shared" si="2"/>
        <v>6</v>
      </c>
      <c r="N4" s="3">
        <f>VLOOKUP('Classement Haltérophilie Hommes'!M4,'Concordance Classmt &amp; Points'!A$2:B$32,2,FALSE)</f>
        <v>40</v>
      </c>
      <c r="O4" s="22">
        <f>IF(C4&lt;29,N4,N4+N4*(C4-28)*5/100)</f>
        <v>42</v>
      </c>
      <c r="P4" s="11">
        <f t="shared" si="3"/>
        <v>183.75</v>
      </c>
      <c r="Q4" s="12">
        <f t="shared" ref="Q4:Q10" si="6">RANK(P4,P$3:P$10)</f>
        <v>6</v>
      </c>
    </row>
    <row r="5" spans="1:17" x14ac:dyDescent="0.3">
      <c r="A5" s="10" t="s">
        <v>15</v>
      </c>
      <c r="B5" s="1" t="s">
        <v>14</v>
      </c>
      <c r="C5" s="19">
        <v>50</v>
      </c>
      <c r="D5" s="14">
        <v>14</v>
      </c>
      <c r="E5" s="3">
        <f t="shared" si="0"/>
        <v>4</v>
      </c>
      <c r="F5" s="3">
        <f>VLOOKUP('Classement Haltérophilie Hommes'!E5,'Concordance Classmt &amp; Points'!A$2:B$32,2,FALSE)</f>
        <v>50</v>
      </c>
      <c r="G5" s="22">
        <f t="shared" si="4"/>
        <v>105</v>
      </c>
      <c r="H5" s="17">
        <v>10</v>
      </c>
      <c r="I5" s="3">
        <f t="shared" si="1"/>
        <v>7</v>
      </c>
      <c r="J5" s="3">
        <f>VLOOKUP('Classement Haltérophilie Hommes'!I5,'Concordance Classmt &amp; Points'!A$2:B$32,2,FALSE)</f>
        <v>36</v>
      </c>
      <c r="K5" s="23">
        <f t="shared" si="5"/>
        <v>75.599999999999994</v>
      </c>
      <c r="L5" s="14">
        <v>13</v>
      </c>
      <c r="M5" s="3">
        <f t="shared" si="2"/>
        <v>4</v>
      </c>
      <c r="N5" s="3">
        <f>VLOOKUP('Classement Haltérophilie Hommes'!M5,'Concordance Classmt &amp; Points'!A$2:B$32,2,FALSE)</f>
        <v>50</v>
      </c>
      <c r="O5" s="22">
        <f>IF(C5&lt;29,N5,N5+N5*(C5-28)*5/100)</f>
        <v>105</v>
      </c>
      <c r="P5" s="11">
        <f t="shared" si="3"/>
        <v>285.60000000000002</v>
      </c>
      <c r="Q5" s="12">
        <f t="shared" si="6"/>
        <v>1</v>
      </c>
    </row>
    <row r="6" spans="1:17" x14ac:dyDescent="0.3">
      <c r="A6" s="1" t="s">
        <v>18</v>
      </c>
      <c r="B6" s="1" t="s">
        <v>19</v>
      </c>
      <c r="C6" s="19">
        <v>27</v>
      </c>
      <c r="D6" s="14">
        <v>15</v>
      </c>
      <c r="E6" s="3">
        <f t="shared" si="0"/>
        <v>2</v>
      </c>
      <c r="F6" s="3">
        <f>VLOOKUP('Classement Haltérophilie Hommes'!E6,'Concordance Classmt &amp; Points'!A$2:B$32,2,FALSE)</f>
        <v>75</v>
      </c>
      <c r="G6" s="22">
        <f t="shared" si="4"/>
        <v>75</v>
      </c>
      <c r="H6" s="17">
        <v>12</v>
      </c>
      <c r="I6" s="3">
        <f t="shared" si="1"/>
        <v>5</v>
      </c>
      <c r="J6" s="3">
        <f>VLOOKUP('Classement Haltérophilie Hommes'!I6,'Concordance Classmt &amp; Points'!A$2:B$32,2,FALSE)</f>
        <v>45</v>
      </c>
      <c r="K6" s="23">
        <f t="shared" si="5"/>
        <v>45</v>
      </c>
      <c r="L6" s="14">
        <v>14</v>
      </c>
      <c r="M6" s="3">
        <f t="shared" si="2"/>
        <v>3</v>
      </c>
      <c r="N6" s="3">
        <f>VLOOKUP('Classement Haltérophilie Hommes'!M6,'Concordance Classmt &amp; Points'!A$2:B$32,2,FALSE)</f>
        <v>60</v>
      </c>
      <c r="O6" s="22">
        <f t="shared" ref="O6:O42" si="7">IF(C6&lt;29,N6,N6+N6*(C6-28)*5/100)</f>
        <v>60</v>
      </c>
      <c r="P6" s="11">
        <f t="shared" si="3"/>
        <v>180</v>
      </c>
      <c r="Q6" s="12">
        <f t="shared" si="6"/>
        <v>7</v>
      </c>
    </row>
    <row r="7" spans="1:17" ht="15.6" customHeight="1" x14ac:dyDescent="0.3">
      <c r="A7" s="1" t="s">
        <v>20</v>
      </c>
      <c r="B7" s="1" t="s">
        <v>21</v>
      </c>
      <c r="C7" s="19">
        <v>29</v>
      </c>
      <c r="D7" s="14">
        <v>10</v>
      </c>
      <c r="E7" s="3">
        <f t="shared" si="0"/>
        <v>6</v>
      </c>
      <c r="F7" s="3">
        <f>VLOOKUP('Classement Haltérophilie Hommes'!E7,'Concordance Classmt &amp; Points'!A$2:B$32,2,FALSE)</f>
        <v>40</v>
      </c>
      <c r="G7" s="22">
        <f t="shared" si="4"/>
        <v>42</v>
      </c>
      <c r="H7" s="17">
        <v>18</v>
      </c>
      <c r="I7" s="3">
        <f t="shared" si="1"/>
        <v>2</v>
      </c>
      <c r="J7" s="3">
        <f>VLOOKUP('Classement Haltérophilie Hommes'!I7,'Concordance Classmt &amp; Points'!A$2:B$32,2,FALSE)</f>
        <v>75</v>
      </c>
      <c r="K7" s="23">
        <f t="shared" si="5"/>
        <v>78.75</v>
      </c>
      <c r="L7" s="14">
        <v>12</v>
      </c>
      <c r="M7" s="3">
        <f t="shared" si="2"/>
        <v>5</v>
      </c>
      <c r="N7" s="3">
        <f>VLOOKUP('Classement Haltérophilie Hommes'!M7,'Concordance Classmt &amp; Points'!A$2:B$32,2,FALSE)</f>
        <v>45</v>
      </c>
      <c r="O7" s="22">
        <f t="shared" si="7"/>
        <v>47.25</v>
      </c>
      <c r="P7" s="11">
        <f t="shared" si="3"/>
        <v>168</v>
      </c>
      <c r="Q7" s="12">
        <f t="shared" si="6"/>
        <v>8</v>
      </c>
    </row>
    <row r="8" spans="1:17" x14ac:dyDescent="0.3">
      <c r="A8" s="1" t="s">
        <v>23</v>
      </c>
      <c r="B8" s="1" t="s">
        <v>24</v>
      </c>
      <c r="C8" s="19">
        <v>44</v>
      </c>
      <c r="D8" s="14">
        <v>11</v>
      </c>
      <c r="E8" s="3">
        <f t="shared" si="0"/>
        <v>5</v>
      </c>
      <c r="F8" s="3">
        <f>VLOOKUP('Classement Haltérophilie Hommes'!E8,'Concordance Classmt &amp; Points'!A$2:B$32,2,FALSE)</f>
        <v>45</v>
      </c>
      <c r="G8" s="22">
        <f t="shared" si="4"/>
        <v>81</v>
      </c>
      <c r="H8" s="17">
        <v>10</v>
      </c>
      <c r="I8" s="3">
        <f t="shared" si="1"/>
        <v>7</v>
      </c>
      <c r="J8" s="3">
        <f>VLOOKUP('Classement Haltérophilie Hommes'!I8,'Concordance Classmt &amp; Points'!A$2:B$32,2,FALSE)</f>
        <v>36</v>
      </c>
      <c r="K8" s="23">
        <f t="shared" si="5"/>
        <v>64.8</v>
      </c>
      <c r="L8" s="14">
        <v>11</v>
      </c>
      <c r="M8" s="3">
        <f t="shared" si="2"/>
        <v>6</v>
      </c>
      <c r="N8" s="3">
        <f>VLOOKUP('Classement Haltérophilie Hommes'!M8,'Concordance Classmt &amp; Points'!A$2:B$32,2,FALSE)</f>
        <v>40</v>
      </c>
      <c r="O8" s="22">
        <f t="shared" si="7"/>
        <v>72</v>
      </c>
      <c r="P8" s="11">
        <f t="shared" si="3"/>
        <v>217.8</v>
      </c>
      <c r="Q8" s="12">
        <f t="shared" si="6"/>
        <v>5</v>
      </c>
    </row>
    <row r="9" spans="1:17" x14ac:dyDescent="0.3">
      <c r="A9" s="1"/>
      <c r="B9" s="1"/>
      <c r="C9" s="19">
        <v>56</v>
      </c>
      <c r="D9" s="14">
        <v>9</v>
      </c>
      <c r="E9" s="3">
        <f t="shared" si="0"/>
        <v>7</v>
      </c>
      <c r="F9" s="3">
        <f>VLOOKUP('Classement Haltérophilie Hommes'!E9,'Concordance Classmt &amp; Points'!A$2:B$32,2,FALSE)</f>
        <v>36</v>
      </c>
      <c r="G9" s="22">
        <f t="shared" si="4"/>
        <v>86.4</v>
      </c>
      <c r="H9" s="17">
        <v>12</v>
      </c>
      <c r="I9" s="3">
        <f t="shared" si="1"/>
        <v>5</v>
      </c>
      <c r="J9" s="3">
        <f>VLOOKUP('Classement Haltérophilie Hommes'!I9,'Concordance Classmt &amp; Points'!A$2:B$32,2,FALSE)</f>
        <v>45</v>
      </c>
      <c r="K9" s="23">
        <f t="shared" si="5"/>
        <v>108</v>
      </c>
      <c r="L9" s="14">
        <v>6</v>
      </c>
      <c r="M9" s="3">
        <f t="shared" si="2"/>
        <v>8</v>
      </c>
      <c r="N9" s="3">
        <f>VLOOKUP('Classement Haltérophilie Hommes'!M9,'Concordance Classmt &amp; Points'!A$2:B$32,2,FALSE)</f>
        <v>34</v>
      </c>
      <c r="O9" s="22">
        <f t="shared" si="7"/>
        <v>81.599999999999994</v>
      </c>
      <c r="P9" s="11">
        <f t="shared" si="3"/>
        <v>276</v>
      </c>
      <c r="Q9" s="12">
        <f t="shared" si="6"/>
        <v>2</v>
      </c>
    </row>
    <row r="10" spans="1:17" x14ac:dyDescent="0.3">
      <c r="A10" s="1"/>
      <c r="B10" s="1"/>
      <c r="C10" s="19">
        <v>18</v>
      </c>
      <c r="D10" s="14">
        <v>17</v>
      </c>
      <c r="E10" s="3">
        <f t="shared" si="0"/>
        <v>1</v>
      </c>
      <c r="F10" s="3">
        <f>VLOOKUP('Classement Haltérophilie Hommes'!E10,'Concordance Classmt &amp; Points'!A$2:B$32,2,FALSE)</f>
        <v>90</v>
      </c>
      <c r="G10" s="22">
        <f t="shared" si="4"/>
        <v>90</v>
      </c>
      <c r="H10" s="17">
        <v>21</v>
      </c>
      <c r="I10" s="3">
        <f t="shared" si="1"/>
        <v>1</v>
      </c>
      <c r="J10" s="3">
        <f>VLOOKUP('Classement Haltérophilie Hommes'!I10,'Concordance Classmt &amp; Points'!A$2:B$32,2,FALSE)</f>
        <v>90</v>
      </c>
      <c r="K10" s="23">
        <f t="shared" si="5"/>
        <v>90</v>
      </c>
      <c r="L10" s="14">
        <v>19</v>
      </c>
      <c r="M10" s="3">
        <f t="shared" si="2"/>
        <v>1</v>
      </c>
      <c r="N10" s="3">
        <f>VLOOKUP('Classement Haltérophilie Hommes'!M10,'Concordance Classmt &amp; Points'!A$2:B$32,2,FALSE)</f>
        <v>90</v>
      </c>
      <c r="O10" s="22">
        <f t="shared" si="7"/>
        <v>90</v>
      </c>
      <c r="P10" s="11">
        <f t="shared" si="3"/>
        <v>270</v>
      </c>
      <c r="Q10" s="12">
        <f t="shared" si="6"/>
        <v>3</v>
      </c>
    </row>
    <row r="11" spans="1:17" x14ac:dyDescent="0.3">
      <c r="A11" s="1"/>
      <c r="B11" s="1"/>
      <c r="C11" s="19">
        <v>29</v>
      </c>
      <c r="D11" s="14"/>
      <c r="E11" s="3" t="e">
        <f t="shared" si="0"/>
        <v>#N/A</v>
      </c>
      <c r="F11" s="3" t="e">
        <f>VLOOKUP('Classement Haltérophilie Hommes'!E11,'Concordance Classmt &amp; Points'!A$2:B$32,2,FALSE)</f>
        <v>#N/A</v>
      </c>
      <c r="G11" s="22" t="e">
        <f t="shared" si="4"/>
        <v>#N/A</v>
      </c>
      <c r="H11" s="17"/>
      <c r="I11" s="3" t="e">
        <f t="shared" si="1"/>
        <v>#N/A</v>
      </c>
      <c r="J11" s="3" t="e">
        <f>VLOOKUP('Classement Haltérophilie Hommes'!I11,'Concordance Classmt &amp; Points'!A$2:B$32,2,FALSE)</f>
        <v>#N/A</v>
      </c>
      <c r="K11" s="23" t="e">
        <f t="shared" si="5"/>
        <v>#N/A</v>
      </c>
      <c r="L11" s="14"/>
      <c r="M11" s="3" t="e">
        <f t="shared" si="2"/>
        <v>#N/A</v>
      </c>
      <c r="N11" s="3" t="e">
        <f>VLOOKUP('Classement Haltérophilie Hommes'!M11,'Concordance Classmt &amp; Points'!A$2:B$32,2,FALSE)</f>
        <v>#N/A</v>
      </c>
      <c r="O11" s="22" t="e">
        <f t="shared" si="7"/>
        <v>#N/A</v>
      </c>
      <c r="P11" s="11" t="e">
        <f t="shared" si="3"/>
        <v>#N/A</v>
      </c>
      <c r="Q11" s="12" t="e">
        <f t="shared" ref="Q11:Q42" si="8">RANK(P11,P$3:P$10)</f>
        <v>#N/A</v>
      </c>
    </row>
    <row r="12" spans="1:17" x14ac:dyDescent="0.3">
      <c r="A12" s="1"/>
      <c r="B12" s="1"/>
      <c r="C12" s="19">
        <v>45</v>
      </c>
      <c r="D12" s="14"/>
      <c r="E12" s="3" t="e">
        <f t="shared" si="0"/>
        <v>#N/A</v>
      </c>
      <c r="F12" s="3" t="e">
        <f>VLOOKUP('Classement Haltérophilie Hommes'!E12,'Concordance Classmt &amp; Points'!A$2:B$32,2,FALSE)</f>
        <v>#N/A</v>
      </c>
      <c r="G12" s="22" t="e">
        <f t="shared" si="4"/>
        <v>#N/A</v>
      </c>
      <c r="H12" s="17"/>
      <c r="I12" s="3" t="e">
        <f t="shared" si="1"/>
        <v>#N/A</v>
      </c>
      <c r="J12" s="3" t="e">
        <f>VLOOKUP('Classement Haltérophilie Hommes'!I12,'Concordance Classmt &amp; Points'!A$2:B$32,2,FALSE)</f>
        <v>#N/A</v>
      </c>
      <c r="K12" s="23" t="e">
        <f t="shared" si="5"/>
        <v>#N/A</v>
      </c>
      <c r="L12" s="14"/>
      <c r="M12" s="3" t="e">
        <f t="shared" si="2"/>
        <v>#N/A</v>
      </c>
      <c r="N12" s="3" t="e">
        <f>VLOOKUP('Classement Haltérophilie Hommes'!M12,'Concordance Classmt &amp; Points'!A$2:B$32,2,FALSE)</f>
        <v>#N/A</v>
      </c>
      <c r="O12" s="22" t="e">
        <f t="shared" si="7"/>
        <v>#N/A</v>
      </c>
      <c r="P12" s="11" t="e">
        <f t="shared" si="3"/>
        <v>#N/A</v>
      </c>
      <c r="Q12" s="12" t="e">
        <f t="shared" si="8"/>
        <v>#N/A</v>
      </c>
    </row>
    <row r="13" spans="1:17" x14ac:dyDescent="0.3">
      <c r="A13" s="1"/>
      <c r="B13" s="1"/>
      <c r="C13" s="19"/>
      <c r="D13" s="14"/>
      <c r="E13" s="3" t="e">
        <f t="shared" si="0"/>
        <v>#N/A</v>
      </c>
      <c r="F13" s="3" t="e">
        <f>VLOOKUP('Classement Haltérophilie Hommes'!E13,'Concordance Classmt &amp; Points'!A$2:B$32,2,FALSE)</f>
        <v>#N/A</v>
      </c>
      <c r="G13" s="22" t="e">
        <f t="shared" si="4"/>
        <v>#N/A</v>
      </c>
      <c r="H13" s="17"/>
      <c r="I13" s="3" t="e">
        <f t="shared" si="1"/>
        <v>#N/A</v>
      </c>
      <c r="J13" s="3" t="e">
        <f>VLOOKUP('Classement Haltérophilie Hommes'!I13,'Concordance Classmt &amp; Points'!A$2:B$32,2,FALSE)</f>
        <v>#N/A</v>
      </c>
      <c r="K13" s="23" t="e">
        <f t="shared" si="5"/>
        <v>#N/A</v>
      </c>
      <c r="L13" s="14"/>
      <c r="M13" s="3" t="e">
        <f t="shared" si="2"/>
        <v>#N/A</v>
      </c>
      <c r="N13" s="3" t="e">
        <f>VLOOKUP('Classement Haltérophilie Hommes'!M13,'Concordance Classmt &amp; Points'!A$2:B$32,2,FALSE)</f>
        <v>#N/A</v>
      </c>
      <c r="O13" s="22" t="e">
        <f t="shared" si="7"/>
        <v>#N/A</v>
      </c>
      <c r="P13" s="11" t="e">
        <f t="shared" si="3"/>
        <v>#N/A</v>
      </c>
      <c r="Q13" s="12" t="e">
        <f t="shared" si="8"/>
        <v>#N/A</v>
      </c>
    </row>
    <row r="14" spans="1:17" x14ac:dyDescent="0.3">
      <c r="A14" s="1"/>
      <c r="B14" s="1"/>
      <c r="C14" s="19"/>
      <c r="D14" s="14"/>
      <c r="E14" s="3" t="e">
        <f t="shared" si="0"/>
        <v>#N/A</v>
      </c>
      <c r="F14" s="3" t="e">
        <f>VLOOKUP('Classement Haltérophilie Hommes'!E14,'Concordance Classmt &amp; Points'!A$2:B$32,2,FALSE)</f>
        <v>#N/A</v>
      </c>
      <c r="G14" s="22" t="e">
        <f t="shared" si="4"/>
        <v>#N/A</v>
      </c>
      <c r="H14" s="17"/>
      <c r="I14" s="3" t="e">
        <f t="shared" si="1"/>
        <v>#N/A</v>
      </c>
      <c r="J14" s="3" t="e">
        <f>VLOOKUP('Classement Haltérophilie Hommes'!I14,'Concordance Classmt &amp; Points'!A$2:B$32,2,FALSE)</f>
        <v>#N/A</v>
      </c>
      <c r="K14" s="23" t="e">
        <f t="shared" si="5"/>
        <v>#N/A</v>
      </c>
      <c r="L14" s="14"/>
      <c r="M14" s="3" t="e">
        <f t="shared" si="2"/>
        <v>#N/A</v>
      </c>
      <c r="N14" s="3" t="e">
        <f>VLOOKUP('Classement Haltérophilie Hommes'!M14,'Concordance Classmt &amp; Points'!A$2:B$32,2,FALSE)</f>
        <v>#N/A</v>
      </c>
      <c r="O14" s="22" t="e">
        <f t="shared" si="7"/>
        <v>#N/A</v>
      </c>
      <c r="P14" s="11" t="e">
        <f t="shared" si="3"/>
        <v>#N/A</v>
      </c>
      <c r="Q14" s="12" t="e">
        <f t="shared" si="8"/>
        <v>#N/A</v>
      </c>
    </row>
    <row r="15" spans="1:17" x14ac:dyDescent="0.3">
      <c r="A15" s="1"/>
      <c r="B15" s="1"/>
      <c r="C15" s="19"/>
      <c r="D15" s="14"/>
      <c r="E15" s="3" t="e">
        <f t="shared" si="0"/>
        <v>#N/A</v>
      </c>
      <c r="F15" s="3" t="e">
        <f>VLOOKUP('Classement Haltérophilie Hommes'!E15,'Concordance Classmt &amp; Points'!A$2:B$32,2,FALSE)</f>
        <v>#N/A</v>
      </c>
      <c r="G15" s="22" t="e">
        <f t="shared" si="4"/>
        <v>#N/A</v>
      </c>
      <c r="H15" s="17"/>
      <c r="I15" s="3" t="e">
        <f t="shared" si="1"/>
        <v>#N/A</v>
      </c>
      <c r="J15" s="3" t="e">
        <f>VLOOKUP('Classement Haltérophilie Hommes'!I15,'Concordance Classmt &amp; Points'!A$2:B$32,2,FALSE)</f>
        <v>#N/A</v>
      </c>
      <c r="K15" s="23" t="e">
        <f t="shared" si="5"/>
        <v>#N/A</v>
      </c>
      <c r="L15" s="14"/>
      <c r="M15" s="3" t="e">
        <f t="shared" si="2"/>
        <v>#N/A</v>
      </c>
      <c r="N15" s="3" t="e">
        <f>VLOOKUP('Classement Haltérophilie Hommes'!M15,'Concordance Classmt &amp; Points'!A$2:B$32,2,FALSE)</f>
        <v>#N/A</v>
      </c>
      <c r="O15" s="22" t="e">
        <f t="shared" si="7"/>
        <v>#N/A</v>
      </c>
      <c r="P15" s="11" t="e">
        <f t="shared" si="3"/>
        <v>#N/A</v>
      </c>
      <c r="Q15" s="12" t="e">
        <f t="shared" si="8"/>
        <v>#N/A</v>
      </c>
    </row>
    <row r="16" spans="1:17" x14ac:dyDescent="0.3">
      <c r="A16" s="1"/>
      <c r="B16" s="1"/>
      <c r="C16" s="19"/>
      <c r="D16" s="14"/>
      <c r="E16" s="3" t="e">
        <f t="shared" si="0"/>
        <v>#N/A</v>
      </c>
      <c r="F16" s="3" t="e">
        <f>VLOOKUP('Classement Haltérophilie Hommes'!E16,'Concordance Classmt &amp; Points'!A$2:B$32,2,FALSE)</f>
        <v>#N/A</v>
      </c>
      <c r="G16" s="22" t="e">
        <f t="shared" si="4"/>
        <v>#N/A</v>
      </c>
      <c r="H16" s="17"/>
      <c r="I16" s="3" t="e">
        <f t="shared" si="1"/>
        <v>#N/A</v>
      </c>
      <c r="J16" s="3" t="e">
        <f>VLOOKUP('Classement Haltérophilie Hommes'!I16,'Concordance Classmt &amp; Points'!A$2:B$32,2,FALSE)</f>
        <v>#N/A</v>
      </c>
      <c r="K16" s="23" t="e">
        <f t="shared" si="5"/>
        <v>#N/A</v>
      </c>
      <c r="L16" s="14"/>
      <c r="M16" s="3" t="e">
        <f t="shared" si="2"/>
        <v>#N/A</v>
      </c>
      <c r="N16" s="3" t="e">
        <f>VLOOKUP('Classement Haltérophilie Hommes'!M16,'Concordance Classmt &amp; Points'!A$2:B$32,2,FALSE)</f>
        <v>#N/A</v>
      </c>
      <c r="O16" s="22" t="e">
        <f t="shared" si="7"/>
        <v>#N/A</v>
      </c>
      <c r="P16" s="11" t="e">
        <f t="shared" si="3"/>
        <v>#N/A</v>
      </c>
      <c r="Q16" s="12" t="e">
        <f t="shared" si="8"/>
        <v>#N/A</v>
      </c>
    </row>
    <row r="17" spans="1:17" x14ac:dyDescent="0.3">
      <c r="A17" s="1"/>
      <c r="B17" s="1"/>
      <c r="C17" s="19"/>
      <c r="D17" s="14"/>
      <c r="E17" s="3" t="e">
        <f t="shared" si="0"/>
        <v>#N/A</v>
      </c>
      <c r="F17" s="3" t="e">
        <f>VLOOKUP('Classement Haltérophilie Hommes'!E17,'Concordance Classmt &amp; Points'!A$2:B$32,2,FALSE)</f>
        <v>#N/A</v>
      </c>
      <c r="G17" s="22" t="e">
        <f t="shared" si="4"/>
        <v>#N/A</v>
      </c>
      <c r="H17" s="17"/>
      <c r="I17" s="3" t="e">
        <f t="shared" si="1"/>
        <v>#N/A</v>
      </c>
      <c r="J17" s="3" t="e">
        <f>VLOOKUP('Classement Haltérophilie Hommes'!I17,'Concordance Classmt &amp; Points'!A$2:B$32,2,FALSE)</f>
        <v>#N/A</v>
      </c>
      <c r="K17" s="23" t="e">
        <f t="shared" si="5"/>
        <v>#N/A</v>
      </c>
      <c r="L17" s="14"/>
      <c r="M17" s="3" t="e">
        <f t="shared" si="2"/>
        <v>#N/A</v>
      </c>
      <c r="N17" s="3" t="e">
        <f>VLOOKUP('Classement Haltérophilie Hommes'!M17,'Concordance Classmt &amp; Points'!A$2:B$32,2,FALSE)</f>
        <v>#N/A</v>
      </c>
      <c r="O17" s="22" t="e">
        <f t="shared" si="7"/>
        <v>#N/A</v>
      </c>
      <c r="P17" s="11" t="e">
        <f t="shared" si="3"/>
        <v>#N/A</v>
      </c>
      <c r="Q17" s="12" t="e">
        <f t="shared" si="8"/>
        <v>#N/A</v>
      </c>
    </row>
    <row r="18" spans="1:17" x14ac:dyDescent="0.3">
      <c r="A18" s="1"/>
      <c r="B18" s="1"/>
      <c r="C18" s="19"/>
      <c r="D18" s="14"/>
      <c r="E18" s="3" t="e">
        <f t="shared" si="0"/>
        <v>#N/A</v>
      </c>
      <c r="F18" s="3" t="e">
        <f>VLOOKUP('Classement Haltérophilie Hommes'!E18,'Concordance Classmt &amp; Points'!A$2:B$32,2,FALSE)</f>
        <v>#N/A</v>
      </c>
      <c r="G18" s="22" t="e">
        <f t="shared" si="4"/>
        <v>#N/A</v>
      </c>
      <c r="H18" s="17"/>
      <c r="I18" s="3" t="e">
        <f t="shared" si="1"/>
        <v>#N/A</v>
      </c>
      <c r="J18" s="3" t="e">
        <f>VLOOKUP('Classement Haltérophilie Hommes'!I18,'Concordance Classmt &amp; Points'!A$2:B$32,2,FALSE)</f>
        <v>#N/A</v>
      </c>
      <c r="K18" s="23" t="e">
        <f t="shared" si="5"/>
        <v>#N/A</v>
      </c>
      <c r="L18" s="14"/>
      <c r="M18" s="3" t="e">
        <f t="shared" si="2"/>
        <v>#N/A</v>
      </c>
      <c r="N18" s="3" t="e">
        <f>VLOOKUP('Classement Haltérophilie Hommes'!M18,'Concordance Classmt &amp; Points'!A$2:B$32,2,FALSE)</f>
        <v>#N/A</v>
      </c>
      <c r="O18" s="22" t="e">
        <f t="shared" si="7"/>
        <v>#N/A</v>
      </c>
      <c r="P18" s="11" t="e">
        <f t="shared" si="3"/>
        <v>#N/A</v>
      </c>
      <c r="Q18" s="12" t="e">
        <f t="shared" si="8"/>
        <v>#N/A</v>
      </c>
    </row>
    <row r="19" spans="1:17" x14ac:dyDescent="0.3">
      <c r="A19" s="1"/>
      <c r="B19" s="1"/>
      <c r="C19" s="19"/>
      <c r="D19" s="14"/>
      <c r="E19" s="3" t="e">
        <f t="shared" si="0"/>
        <v>#N/A</v>
      </c>
      <c r="F19" s="3" t="e">
        <f>VLOOKUP('Classement Haltérophilie Hommes'!E19,'Concordance Classmt &amp; Points'!A$2:B$32,2,FALSE)</f>
        <v>#N/A</v>
      </c>
      <c r="G19" s="22" t="e">
        <f t="shared" si="4"/>
        <v>#N/A</v>
      </c>
      <c r="H19" s="17"/>
      <c r="I19" s="3" t="e">
        <f t="shared" si="1"/>
        <v>#N/A</v>
      </c>
      <c r="J19" s="3" t="e">
        <f>VLOOKUP('Classement Haltérophilie Hommes'!I19,'Concordance Classmt &amp; Points'!A$2:B$32,2,FALSE)</f>
        <v>#N/A</v>
      </c>
      <c r="K19" s="23" t="e">
        <f t="shared" si="5"/>
        <v>#N/A</v>
      </c>
      <c r="L19" s="14"/>
      <c r="M19" s="3" t="e">
        <f t="shared" si="2"/>
        <v>#N/A</v>
      </c>
      <c r="N19" s="3" t="e">
        <f>VLOOKUP('Classement Haltérophilie Hommes'!M19,'Concordance Classmt &amp; Points'!A$2:B$32,2,FALSE)</f>
        <v>#N/A</v>
      </c>
      <c r="O19" s="22" t="e">
        <f t="shared" si="7"/>
        <v>#N/A</v>
      </c>
      <c r="P19" s="11" t="e">
        <f t="shared" si="3"/>
        <v>#N/A</v>
      </c>
      <c r="Q19" s="12" t="e">
        <f t="shared" si="8"/>
        <v>#N/A</v>
      </c>
    </row>
    <row r="20" spans="1:17" x14ac:dyDescent="0.3">
      <c r="A20" s="1"/>
      <c r="B20" s="1"/>
      <c r="C20" s="19"/>
      <c r="D20" s="14"/>
      <c r="E20" s="3" t="e">
        <f t="shared" si="0"/>
        <v>#N/A</v>
      </c>
      <c r="F20" s="3" t="e">
        <f>VLOOKUP('Classement Haltérophilie Hommes'!E20,'Concordance Classmt &amp; Points'!A$2:B$32,2,FALSE)</f>
        <v>#N/A</v>
      </c>
      <c r="G20" s="22" t="e">
        <f t="shared" si="4"/>
        <v>#N/A</v>
      </c>
      <c r="H20" s="17"/>
      <c r="I20" s="3" t="e">
        <f t="shared" si="1"/>
        <v>#N/A</v>
      </c>
      <c r="J20" s="3" t="e">
        <f>VLOOKUP('Classement Haltérophilie Hommes'!I20,'Concordance Classmt &amp; Points'!A$2:B$32,2,FALSE)</f>
        <v>#N/A</v>
      </c>
      <c r="K20" s="23" t="e">
        <f t="shared" si="5"/>
        <v>#N/A</v>
      </c>
      <c r="L20" s="14"/>
      <c r="M20" s="3" t="e">
        <f t="shared" si="2"/>
        <v>#N/A</v>
      </c>
      <c r="N20" s="3" t="e">
        <f>VLOOKUP('Classement Haltérophilie Hommes'!M20,'Concordance Classmt &amp; Points'!A$2:B$32,2,FALSE)</f>
        <v>#N/A</v>
      </c>
      <c r="O20" s="22" t="e">
        <f t="shared" si="7"/>
        <v>#N/A</v>
      </c>
      <c r="P20" s="11" t="e">
        <f t="shared" si="3"/>
        <v>#N/A</v>
      </c>
      <c r="Q20" s="12" t="e">
        <f t="shared" si="8"/>
        <v>#N/A</v>
      </c>
    </row>
    <row r="21" spans="1:17" x14ac:dyDescent="0.3">
      <c r="A21" s="1"/>
      <c r="B21" s="1"/>
      <c r="C21" s="19"/>
      <c r="D21" s="14"/>
      <c r="E21" s="3" t="e">
        <f t="shared" si="0"/>
        <v>#N/A</v>
      </c>
      <c r="F21" s="3" t="e">
        <f>VLOOKUP('Classement Haltérophilie Hommes'!E21,'Concordance Classmt &amp; Points'!A$2:B$32,2,FALSE)</f>
        <v>#N/A</v>
      </c>
      <c r="G21" s="22" t="e">
        <f t="shared" si="4"/>
        <v>#N/A</v>
      </c>
      <c r="H21" s="17"/>
      <c r="I21" s="3" t="e">
        <f t="shared" si="1"/>
        <v>#N/A</v>
      </c>
      <c r="J21" s="3" t="e">
        <f>VLOOKUP('Classement Haltérophilie Hommes'!I21,'Concordance Classmt &amp; Points'!A$2:B$32,2,FALSE)</f>
        <v>#N/A</v>
      </c>
      <c r="K21" s="23" t="e">
        <f t="shared" si="5"/>
        <v>#N/A</v>
      </c>
      <c r="L21" s="14"/>
      <c r="M21" s="3" t="e">
        <f t="shared" si="2"/>
        <v>#N/A</v>
      </c>
      <c r="N21" s="3" t="e">
        <f>VLOOKUP('Classement Haltérophilie Hommes'!M21,'Concordance Classmt &amp; Points'!A$2:B$32,2,FALSE)</f>
        <v>#N/A</v>
      </c>
      <c r="O21" s="22" t="e">
        <f t="shared" si="7"/>
        <v>#N/A</v>
      </c>
      <c r="P21" s="11" t="e">
        <f t="shared" si="3"/>
        <v>#N/A</v>
      </c>
      <c r="Q21" s="12" t="e">
        <f t="shared" si="8"/>
        <v>#N/A</v>
      </c>
    </row>
    <row r="22" spans="1:17" x14ac:dyDescent="0.3">
      <c r="A22" s="1"/>
      <c r="B22" s="1"/>
      <c r="C22" s="19"/>
      <c r="D22" s="14"/>
      <c r="E22" s="3" t="e">
        <f t="shared" si="0"/>
        <v>#N/A</v>
      </c>
      <c r="F22" s="3" t="e">
        <f>VLOOKUP('Classement Haltérophilie Hommes'!E22,'Concordance Classmt &amp; Points'!A$2:B$32,2,FALSE)</f>
        <v>#N/A</v>
      </c>
      <c r="G22" s="22" t="e">
        <f t="shared" si="4"/>
        <v>#N/A</v>
      </c>
      <c r="H22" s="17"/>
      <c r="I22" s="3" t="e">
        <f t="shared" si="1"/>
        <v>#N/A</v>
      </c>
      <c r="J22" s="3" t="e">
        <f>VLOOKUP('Classement Haltérophilie Hommes'!I22,'Concordance Classmt &amp; Points'!A$2:B$32,2,FALSE)</f>
        <v>#N/A</v>
      </c>
      <c r="K22" s="23" t="e">
        <f t="shared" si="5"/>
        <v>#N/A</v>
      </c>
      <c r="L22" s="14"/>
      <c r="M22" s="3" t="e">
        <f t="shared" si="2"/>
        <v>#N/A</v>
      </c>
      <c r="N22" s="3" t="e">
        <f>VLOOKUP('Classement Haltérophilie Hommes'!M22,'Concordance Classmt &amp; Points'!A$2:B$32,2,FALSE)</f>
        <v>#N/A</v>
      </c>
      <c r="O22" s="22" t="e">
        <f t="shared" si="7"/>
        <v>#N/A</v>
      </c>
      <c r="P22" s="11" t="e">
        <f t="shared" si="3"/>
        <v>#N/A</v>
      </c>
      <c r="Q22" s="12" t="e">
        <f t="shared" si="8"/>
        <v>#N/A</v>
      </c>
    </row>
    <row r="23" spans="1:17" x14ac:dyDescent="0.3">
      <c r="A23" s="1"/>
      <c r="B23" s="1"/>
      <c r="C23" s="19"/>
      <c r="D23" s="14"/>
      <c r="E23" s="3" t="e">
        <f t="shared" si="0"/>
        <v>#N/A</v>
      </c>
      <c r="F23" s="3" t="e">
        <f>VLOOKUP('Classement Haltérophilie Hommes'!E23,'Concordance Classmt &amp; Points'!A$2:B$32,2,FALSE)</f>
        <v>#N/A</v>
      </c>
      <c r="G23" s="22" t="e">
        <f t="shared" si="4"/>
        <v>#N/A</v>
      </c>
      <c r="H23" s="17"/>
      <c r="I23" s="3" t="e">
        <f t="shared" si="1"/>
        <v>#N/A</v>
      </c>
      <c r="J23" s="3" t="e">
        <f>VLOOKUP('Classement Haltérophilie Hommes'!I23,'Concordance Classmt &amp; Points'!A$2:B$32,2,FALSE)</f>
        <v>#N/A</v>
      </c>
      <c r="K23" s="23" t="e">
        <f t="shared" si="5"/>
        <v>#N/A</v>
      </c>
      <c r="L23" s="14"/>
      <c r="M23" s="3" t="e">
        <f t="shared" si="2"/>
        <v>#N/A</v>
      </c>
      <c r="N23" s="3" t="e">
        <f>VLOOKUP('Classement Haltérophilie Hommes'!M23,'Concordance Classmt &amp; Points'!A$2:B$32,2,FALSE)</f>
        <v>#N/A</v>
      </c>
      <c r="O23" s="22" t="e">
        <f t="shared" si="7"/>
        <v>#N/A</v>
      </c>
      <c r="P23" s="11" t="e">
        <f t="shared" si="3"/>
        <v>#N/A</v>
      </c>
      <c r="Q23" s="12" t="e">
        <f t="shared" si="8"/>
        <v>#N/A</v>
      </c>
    </row>
    <row r="24" spans="1:17" x14ac:dyDescent="0.3">
      <c r="A24" s="1"/>
      <c r="B24" s="1"/>
      <c r="C24" s="19"/>
      <c r="D24" s="14"/>
      <c r="E24" s="3" t="e">
        <f t="shared" si="0"/>
        <v>#N/A</v>
      </c>
      <c r="F24" s="3" t="e">
        <f>VLOOKUP('Classement Haltérophilie Hommes'!E24,'Concordance Classmt &amp; Points'!A$2:B$32,2,FALSE)</f>
        <v>#N/A</v>
      </c>
      <c r="G24" s="22" t="e">
        <f t="shared" si="4"/>
        <v>#N/A</v>
      </c>
      <c r="H24" s="17"/>
      <c r="I24" s="3" t="e">
        <f t="shared" si="1"/>
        <v>#N/A</v>
      </c>
      <c r="J24" s="3" t="e">
        <f>VLOOKUP('Classement Haltérophilie Hommes'!I24,'Concordance Classmt &amp; Points'!A$2:B$32,2,FALSE)</f>
        <v>#N/A</v>
      </c>
      <c r="K24" s="23" t="e">
        <f t="shared" si="5"/>
        <v>#N/A</v>
      </c>
      <c r="L24" s="14"/>
      <c r="M24" s="3" t="e">
        <f t="shared" si="2"/>
        <v>#N/A</v>
      </c>
      <c r="N24" s="3" t="e">
        <f>VLOOKUP('Classement Haltérophilie Hommes'!M24,'Concordance Classmt &amp; Points'!A$2:B$32,2,FALSE)</f>
        <v>#N/A</v>
      </c>
      <c r="O24" s="22" t="e">
        <f t="shared" si="7"/>
        <v>#N/A</v>
      </c>
      <c r="P24" s="11" t="e">
        <f t="shared" si="3"/>
        <v>#N/A</v>
      </c>
      <c r="Q24" s="12" t="e">
        <f t="shared" si="8"/>
        <v>#N/A</v>
      </c>
    </row>
    <row r="25" spans="1:17" x14ac:dyDescent="0.3">
      <c r="A25" s="1"/>
      <c r="B25" s="1"/>
      <c r="C25" s="19"/>
      <c r="D25" s="14"/>
      <c r="E25" s="3" t="e">
        <f t="shared" si="0"/>
        <v>#N/A</v>
      </c>
      <c r="F25" s="3" t="e">
        <f>VLOOKUP('Classement Haltérophilie Hommes'!E25,'Concordance Classmt &amp; Points'!A$2:B$32,2,FALSE)</f>
        <v>#N/A</v>
      </c>
      <c r="G25" s="22" t="e">
        <f t="shared" si="4"/>
        <v>#N/A</v>
      </c>
      <c r="H25" s="17"/>
      <c r="I25" s="3" t="e">
        <f t="shared" si="1"/>
        <v>#N/A</v>
      </c>
      <c r="J25" s="3" t="e">
        <f>VLOOKUP('Classement Haltérophilie Hommes'!I25,'Concordance Classmt &amp; Points'!A$2:B$32,2,FALSE)</f>
        <v>#N/A</v>
      </c>
      <c r="K25" s="23" t="e">
        <f t="shared" si="5"/>
        <v>#N/A</v>
      </c>
      <c r="L25" s="14"/>
      <c r="M25" s="3" t="e">
        <f t="shared" si="2"/>
        <v>#N/A</v>
      </c>
      <c r="N25" s="3" t="e">
        <f>VLOOKUP('Classement Haltérophilie Hommes'!M25,'Concordance Classmt &amp; Points'!A$2:B$32,2,FALSE)</f>
        <v>#N/A</v>
      </c>
      <c r="O25" s="22" t="e">
        <f t="shared" si="7"/>
        <v>#N/A</v>
      </c>
      <c r="P25" s="11" t="e">
        <f t="shared" si="3"/>
        <v>#N/A</v>
      </c>
      <c r="Q25" s="12" t="e">
        <f t="shared" si="8"/>
        <v>#N/A</v>
      </c>
    </row>
    <row r="26" spans="1:17" x14ac:dyDescent="0.3">
      <c r="A26" s="1"/>
      <c r="B26" s="1"/>
      <c r="C26" s="19"/>
      <c r="D26" s="14"/>
      <c r="E26" s="3" t="e">
        <f t="shared" si="0"/>
        <v>#N/A</v>
      </c>
      <c r="F26" s="3" t="e">
        <f>VLOOKUP('Classement Haltérophilie Hommes'!E26,'Concordance Classmt &amp; Points'!A$2:B$32,2,FALSE)</f>
        <v>#N/A</v>
      </c>
      <c r="G26" s="22" t="e">
        <f t="shared" si="4"/>
        <v>#N/A</v>
      </c>
      <c r="H26" s="17"/>
      <c r="I26" s="3" t="e">
        <f t="shared" si="1"/>
        <v>#N/A</v>
      </c>
      <c r="J26" s="3" t="e">
        <f>VLOOKUP('Classement Haltérophilie Hommes'!I26,'Concordance Classmt &amp; Points'!A$2:B$32,2,FALSE)</f>
        <v>#N/A</v>
      </c>
      <c r="K26" s="23" t="e">
        <f t="shared" si="5"/>
        <v>#N/A</v>
      </c>
      <c r="L26" s="14"/>
      <c r="M26" s="3" t="e">
        <f t="shared" si="2"/>
        <v>#N/A</v>
      </c>
      <c r="N26" s="3" t="e">
        <f>VLOOKUP('Classement Haltérophilie Hommes'!M26,'Concordance Classmt &amp; Points'!A$2:B$32,2,FALSE)</f>
        <v>#N/A</v>
      </c>
      <c r="O26" s="22" t="e">
        <f t="shared" si="7"/>
        <v>#N/A</v>
      </c>
      <c r="P26" s="11" t="e">
        <f t="shared" si="3"/>
        <v>#N/A</v>
      </c>
      <c r="Q26" s="12" t="e">
        <f t="shared" si="8"/>
        <v>#N/A</v>
      </c>
    </row>
    <row r="27" spans="1:17" x14ac:dyDescent="0.3">
      <c r="A27" s="1"/>
      <c r="B27" s="1"/>
      <c r="C27" s="19"/>
      <c r="D27" s="14"/>
      <c r="E27" s="3" t="e">
        <f t="shared" si="0"/>
        <v>#N/A</v>
      </c>
      <c r="F27" s="3" t="e">
        <f>VLOOKUP('Classement Haltérophilie Hommes'!E27,'Concordance Classmt &amp; Points'!A$2:B$32,2,FALSE)</f>
        <v>#N/A</v>
      </c>
      <c r="G27" s="22" t="e">
        <f t="shared" si="4"/>
        <v>#N/A</v>
      </c>
      <c r="H27" s="17"/>
      <c r="I27" s="3" t="e">
        <f t="shared" si="1"/>
        <v>#N/A</v>
      </c>
      <c r="J27" s="3" t="e">
        <f>VLOOKUP('Classement Haltérophilie Hommes'!I27,'Concordance Classmt &amp; Points'!A$2:B$32,2,FALSE)</f>
        <v>#N/A</v>
      </c>
      <c r="K27" s="23" t="e">
        <f t="shared" si="5"/>
        <v>#N/A</v>
      </c>
      <c r="L27" s="14"/>
      <c r="M27" s="3" t="e">
        <f t="shared" si="2"/>
        <v>#N/A</v>
      </c>
      <c r="N27" s="3" t="e">
        <f>VLOOKUP('Classement Haltérophilie Hommes'!M27,'Concordance Classmt &amp; Points'!A$2:B$32,2,FALSE)</f>
        <v>#N/A</v>
      </c>
      <c r="O27" s="22" t="e">
        <f t="shared" si="7"/>
        <v>#N/A</v>
      </c>
      <c r="P27" s="11" t="e">
        <f t="shared" si="3"/>
        <v>#N/A</v>
      </c>
      <c r="Q27" s="12" t="e">
        <f t="shared" si="8"/>
        <v>#N/A</v>
      </c>
    </row>
    <row r="28" spans="1:17" x14ac:dyDescent="0.3">
      <c r="A28" s="1"/>
      <c r="B28" s="1"/>
      <c r="C28" s="19"/>
      <c r="D28" s="14"/>
      <c r="E28" s="3" t="e">
        <f t="shared" si="0"/>
        <v>#N/A</v>
      </c>
      <c r="F28" s="3" t="e">
        <f>VLOOKUP('Classement Haltérophilie Hommes'!E28,'Concordance Classmt &amp; Points'!A$2:B$32,2,FALSE)</f>
        <v>#N/A</v>
      </c>
      <c r="G28" s="22" t="e">
        <f t="shared" si="4"/>
        <v>#N/A</v>
      </c>
      <c r="H28" s="17"/>
      <c r="I28" s="3" t="e">
        <f t="shared" si="1"/>
        <v>#N/A</v>
      </c>
      <c r="J28" s="3" t="e">
        <f>VLOOKUP('Classement Haltérophilie Hommes'!I28,'Concordance Classmt &amp; Points'!A$2:B$32,2,FALSE)</f>
        <v>#N/A</v>
      </c>
      <c r="K28" s="23" t="e">
        <f t="shared" si="5"/>
        <v>#N/A</v>
      </c>
      <c r="L28" s="14"/>
      <c r="M28" s="3" t="e">
        <f t="shared" si="2"/>
        <v>#N/A</v>
      </c>
      <c r="N28" s="3" t="e">
        <f>VLOOKUP('Classement Haltérophilie Hommes'!M28,'Concordance Classmt &amp; Points'!A$2:B$32,2,FALSE)</f>
        <v>#N/A</v>
      </c>
      <c r="O28" s="22" t="e">
        <f t="shared" si="7"/>
        <v>#N/A</v>
      </c>
      <c r="P28" s="11" t="e">
        <f t="shared" si="3"/>
        <v>#N/A</v>
      </c>
      <c r="Q28" s="12" t="e">
        <f t="shared" si="8"/>
        <v>#N/A</v>
      </c>
    </row>
    <row r="29" spans="1:17" x14ac:dyDescent="0.3">
      <c r="A29" s="1"/>
      <c r="B29" s="1"/>
      <c r="C29" s="19"/>
      <c r="D29" s="14"/>
      <c r="E29" s="3" t="e">
        <f t="shared" si="0"/>
        <v>#N/A</v>
      </c>
      <c r="F29" s="3" t="e">
        <f>VLOOKUP('Classement Haltérophilie Hommes'!E29,'Concordance Classmt &amp; Points'!A$2:B$32,2,FALSE)</f>
        <v>#N/A</v>
      </c>
      <c r="G29" s="22" t="e">
        <f t="shared" si="4"/>
        <v>#N/A</v>
      </c>
      <c r="H29" s="17"/>
      <c r="I29" s="3" t="e">
        <f t="shared" si="1"/>
        <v>#N/A</v>
      </c>
      <c r="J29" s="3" t="e">
        <f>VLOOKUP('Classement Haltérophilie Hommes'!I29,'Concordance Classmt &amp; Points'!A$2:B$32,2,FALSE)</f>
        <v>#N/A</v>
      </c>
      <c r="K29" s="23" t="e">
        <f t="shared" si="5"/>
        <v>#N/A</v>
      </c>
      <c r="L29" s="14"/>
      <c r="M29" s="3" t="e">
        <f t="shared" si="2"/>
        <v>#N/A</v>
      </c>
      <c r="N29" s="3" t="e">
        <f>VLOOKUP('Classement Haltérophilie Hommes'!M29,'Concordance Classmt &amp; Points'!A$2:B$32,2,FALSE)</f>
        <v>#N/A</v>
      </c>
      <c r="O29" s="22" t="e">
        <f t="shared" si="7"/>
        <v>#N/A</v>
      </c>
      <c r="P29" s="11" t="e">
        <f t="shared" si="3"/>
        <v>#N/A</v>
      </c>
      <c r="Q29" s="12" t="e">
        <f t="shared" si="8"/>
        <v>#N/A</v>
      </c>
    </row>
    <row r="30" spans="1:17" x14ac:dyDescent="0.3">
      <c r="A30" s="1"/>
      <c r="B30" s="1"/>
      <c r="C30" s="19"/>
      <c r="D30" s="14"/>
      <c r="E30" s="3" t="e">
        <f t="shared" si="0"/>
        <v>#N/A</v>
      </c>
      <c r="F30" s="3" t="e">
        <f>VLOOKUP('Classement Haltérophilie Hommes'!E30,'Concordance Classmt &amp; Points'!A$2:B$32,2,FALSE)</f>
        <v>#N/A</v>
      </c>
      <c r="G30" s="22" t="e">
        <f t="shared" si="4"/>
        <v>#N/A</v>
      </c>
      <c r="H30" s="17"/>
      <c r="I30" s="3" t="e">
        <f t="shared" si="1"/>
        <v>#N/A</v>
      </c>
      <c r="J30" s="3" t="e">
        <f>VLOOKUP('Classement Haltérophilie Hommes'!I30,'Concordance Classmt &amp; Points'!A$2:B$32,2,FALSE)</f>
        <v>#N/A</v>
      </c>
      <c r="K30" s="23" t="e">
        <f t="shared" si="5"/>
        <v>#N/A</v>
      </c>
      <c r="L30" s="14"/>
      <c r="M30" s="3" t="e">
        <f t="shared" si="2"/>
        <v>#N/A</v>
      </c>
      <c r="N30" s="3" t="e">
        <f>VLOOKUP('Classement Haltérophilie Hommes'!M30,'Concordance Classmt &amp; Points'!A$2:B$32,2,FALSE)</f>
        <v>#N/A</v>
      </c>
      <c r="O30" s="22" t="e">
        <f t="shared" si="7"/>
        <v>#N/A</v>
      </c>
      <c r="P30" s="11" t="e">
        <f t="shared" si="3"/>
        <v>#N/A</v>
      </c>
      <c r="Q30" s="12" t="e">
        <f t="shared" si="8"/>
        <v>#N/A</v>
      </c>
    </row>
    <row r="31" spans="1:17" x14ac:dyDescent="0.3">
      <c r="A31" s="1"/>
      <c r="B31" s="1"/>
      <c r="C31" s="19"/>
      <c r="D31" s="14"/>
      <c r="E31" s="3" t="e">
        <f t="shared" si="0"/>
        <v>#N/A</v>
      </c>
      <c r="F31" s="3" t="e">
        <f>VLOOKUP('Classement Haltérophilie Hommes'!E31,'Concordance Classmt &amp; Points'!A$2:B$32,2,FALSE)</f>
        <v>#N/A</v>
      </c>
      <c r="G31" s="22" t="e">
        <f t="shared" si="4"/>
        <v>#N/A</v>
      </c>
      <c r="H31" s="17"/>
      <c r="I31" s="3" t="e">
        <f t="shared" si="1"/>
        <v>#N/A</v>
      </c>
      <c r="J31" s="3" t="e">
        <f>VLOOKUP('Classement Haltérophilie Hommes'!I31,'Concordance Classmt &amp; Points'!A$2:B$32,2,FALSE)</f>
        <v>#N/A</v>
      </c>
      <c r="K31" s="23" t="e">
        <f t="shared" si="5"/>
        <v>#N/A</v>
      </c>
      <c r="L31" s="14"/>
      <c r="M31" s="3" t="e">
        <f t="shared" si="2"/>
        <v>#N/A</v>
      </c>
      <c r="N31" s="3" t="e">
        <f>VLOOKUP('Classement Haltérophilie Hommes'!M31,'Concordance Classmt &amp; Points'!A$2:B$32,2,FALSE)</f>
        <v>#N/A</v>
      </c>
      <c r="O31" s="22" t="e">
        <f t="shared" si="7"/>
        <v>#N/A</v>
      </c>
      <c r="P31" s="11" t="e">
        <f t="shared" si="3"/>
        <v>#N/A</v>
      </c>
      <c r="Q31" s="12" t="e">
        <f t="shared" si="8"/>
        <v>#N/A</v>
      </c>
    </row>
    <row r="32" spans="1:17" x14ac:dyDescent="0.3">
      <c r="A32" s="1"/>
      <c r="B32" s="1"/>
      <c r="C32" s="19"/>
      <c r="D32" s="14"/>
      <c r="E32" s="3" t="e">
        <f t="shared" si="0"/>
        <v>#N/A</v>
      </c>
      <c r="F32" s="3" t="e">
        <f>VLOOKUP('Classement Haltérophilie Hommes'!E32,'Concordance Classmt &amp; Points'!A$2:B$32,2,FALSE)</f>
        <v>#N/A</v>
      </c>
      <c r="G32" s="22" t="e">
        <f t="shared" si="4"/>
        <v>#N/A</v>
      </c>
      <c r="H32" s="17"/>
      <c r="I32" s="3" t="e">
        <f t="shared" si="1"/>
        <v>#N/A</v>
      </c>
      <c r="J32" s="3" t="e">
        <f>VLOOKUP('Classement Haltérophilie Hommes'!I32,'Concordance Classmt &amp; Points'!A$2:B$32,2,FALSE)</f>
        <v>#N/A</v>
      </c>
      <c r="K32" s="23" t="e">
        <f t="shared" si="5"/>
        <v>#N/A</v>
      </c>
      <c r="L32" s="14"/>
      <c r="M32" s="3" t="e">
        <f t="shared" si="2"/>
        <v>#N/A</v>
      </c>
      <c r="N32" s="3" t="e">
        <f>VLOOKUP('Classement Haltérophilie Hommes'!M32,'Concordance Classmt &amp; Points'!A$2:B$32,2,FALSE)</f>
        <v>#N/A</v>
      </c>
      <c r="O32" s="22" t="e">
        <f t="shared" si="7"/>
        <v>#N/A</v>
      </c>
      <c r="P32" s="11" t="e">
        <f t="shared" si="3"/>
        <v>#N/A</v>
      </c>
      <c r="Q32" s="12" t="e">
        <f t="shared" si="8"/>
        <v>#N/A</v>
      </c>
    </row>
    <row r="33" spans="1:17" x14ac:dyDescent="0.3">
      <c r="A33" s="1"/>
      <c r="B33" s="1"/>
      <c r="C33" s="19"/>
      <c r="D33" s="14"/>
      <c r="E33" s="3" t="e">
        <f t="shared" si="0"/>
        <v>#N/A</v>
      </c>
      <c r="F33" s="3" t="e">
        <f>VLOOKUP('Classement Haltérophilie Hommes'!E33,'Concordance Classmt &amp; Points'!A$2:B$32,2,FALSE)</f>
        <v>#N/A</v>
      </c>
      <c r="G33" s="22" t="e">
        <f t="shared" si="4"/>
        <v>#N/A</v>
      </c>
      <c r="H33" s="17"/>
      <c r="I33" s="3" t="e">
        <f t="shared" si="1"/>
        <v>#N/A</v>
      </c>
      <c r="J33" s="3" t="e">
        <f>VLOOKUP('Classement Haltérophilie Hommes'!I33,'Concordance Classmt &amp; Points'!A$2:B$32,2,FALSE)</f>
        <v>#N/A</v>
      </c>
      <c r="K33" s="23" t="e">
        <f t="shared" si="5"/>
        <v>#N/A</v>
      </c>
      <c r="L33" s="14"/>
      <c r="M33" s="3" t="e">
        <f t="shared" si="2"/>
        <v>#N/A</v>
      </c>
      <c r="N33" s="3" t="e">
        <f>VLOOKUP('Classement Haltérophilie Hommes'!M33,'Concordance Classmt &amp; Points'!A$2:B$32,2,FALSE)</f>
        <v>#N/A</v>
      </c>
      <c r="O33" s="22" t="e">
        <f t="shared" si="7"/>
        <v>#N/A</v>
      </c>
      <c r="P33" s="11" t="e">
        <f t="shared" si="3"/>
        <v>#N/A</v>
      </c>
      <c r="Q33" s="12" t="e">
        <f t="shared" si="8"/>
        <v>#N/A</v>
      </c>
    </row>
    <row r="34" spans="1:17" x14ac:dyDescent="0.3">
      <c r="A34" s="1"/>
      <c r="B34" s="1"/>
      <c r="C34" s="19"/>
      <c r="D34" s="14"/>
      <c r="E34" s="3" t="e">
        <f t="shared" si="0"/>
        <v>#N/A</v>
      </c>
      <c r="F34" s="3" t="e">
        <f>VLOOKUP('Classement Haltérophilie Hommes'!E34,'Concordance Classmt &amp; Points'!A$2:B$32,2,FALSE)</f>
        <v>#N/A</v>
      </c>
      <c r="G34" s="22" t="e">
        <f t="shared" si="4"/>
        <v>#N/A</v>
      </c>
      <c r="H34" s="17"/>
      <c r="I34" s="3" t="e">
        <f t="shared" si="1"/>
        <v>#N/A</v>
      </c>
      <c r="J34" s="3" t="e">
        <f>VLOOKUP('Classement Haltérophilie Hommes'!I34,'Concordance Classmt &amp; Points'!A$2:B$32,2,FALSE)</f>
        <v>#N/A</v>
      </c>
      <c r="K34" s="23" t="e">
        <f t="shared" si="5"/>
        <v>#N/A</v>
      </c>
      <c r="L34" s="14"/>
      <c r="M34" s="3" t="e">
        <f t="shared" si="2"/>
        <v>#N/A</v>
      </c>
      <c r="N34" s="3" t="e">
        <f>VLOOKUP('Classement Haltérophilie Hommes'!M34,'Concordance Classmt &amp; Points'!A$2:B$32,2,FALSE)</f>
        <v>#N/A</v>
      </c>
      <c r="O34" s="22" t="e">
        <f t="shared" si="7"/>
        <v>#N/A</v>
      </c>
      <c r="P34" s="11" t="e">
        <f t="shared" si="3"/>
        <v>#N/A</v>
      </c>
      <c r="Q34" s="12" t="e">
        <f t="shared" si="8"/>
        <v>#N/A</v>
      </c>
    </row>
    <row r="35" spans="1:17" x14ac:dyDescent="0.3">
      <c r="A35" s="1"/>
      <c r="B35" s="1"/>
      <c r="C35" s="19"/>
      <c r="D35" s="14"/>
      <c r="E35" s="3" t="e">
        <f t="shared" si="0"/>
        <v>#N/A</v>
      </c>
      <c r="F35" s="3" t="e">
        <f>VLOOKUP('Classement Haltérophilie Hommes'!E35,'Concordance Classmt &amp; Points'!A$2:B$32,2,FALSE)</f>
        <v>#N/A</v>
      </c>
      <c r="G35" s="22" t="e">
        <f t="shared" si="4"/>
        <v>#N/A</v>
      </c>
      <c r="H35" s="17"/>
      <c r="I35" s="3" t="e">
        <f t="shared" si="1"/>
        <v>#N/A</v>
      </c>
      <c r="J35" s="3" t="e">
        <f>VLOOKUP('Classement Haltérophilie Hommes'!I35,'Concordance Classmt &amp; Points'!A$2:B$32,2,FALSE)</f>
        <v>#N/A</v>
      </c>
      <c r="K35" s="23" t="e">
        <f t="shared" si="5"/>
        <v>#N/A</v>
      </c>
      <c r="L35" s="14"/>
      <c r="M35" s="3" t="e">
        <f t="shared" si="2"/>
        <v>#N/A</v>
      </c>
      <c r="N35" s="3" t="e">
        <f>VLOOKUP('Classement Haltérophilie Hommes'!M35,'Concordance Classmt &amp; Points'!A$2:B$32,2,FALSE)</f>
        <v>#N/A</v>
      </c>
      <c r="O35" s="22" t="e">
        <f t="shared" si="7"/>
        <v>#N/A</v>
      </c>
      <c r="P35" s="11" t="e">
        <f t="shared" si="3"/>
        <v>#N/A</v>
      </c>
      <c r="Q35" s="12" t="e">
        <f t="shared" si="8"/>
        <v>#N/A</v>
      </c>
    </row>
    <row r="36" spans="1:17" x14ac:dyDescent="0.3">
      <c r="A36" s="1"/>
      <c r="B36" s="1"/>
      <c r="C36" s="19"/>
      <c r="D36" s="14"/>
      <c r="E36" s="3" t="e">
        <f t="shared" si="0"/>
        <v>#N/A</v>
      </c>
      <c r="F36" s="3" t="e">
        <f>VLOOKUP('Classement Haltérophilie Hommes'!E36,'Concordance Classmt &amp; Points'!A$2:B$32,2,FALSE)</f>
        <v>#N/A</v>
      </c>
      <c r="G36" s="22" t="e">
        <f t="shared" si="4"/>
        <v>#N/A</v>
      </c>
      <c r="H36" s="17"/>
      <c r="I36" s="3" t="e">
        <f t="shared" si="1"/>
        <v>#N/A</v>
      </c>
      <c r="J36" s="3" t="e">
        <f>VLOOKUP('Classement Haltérophilie Hommes'!I36,'Concordance Classmt &amp; Points'!A$2:B$32,2,FALSE)</f>
        <v>#N/A</v>
      </c>
      <c r="K36" s="23" t="e">
        <f t="shared" si="5"/>
        <v>#N/A</v>
      </c>
      <c r="L36" s="14"/>
      <c r="M36" s="3" t="e">
        <f t="shared" si="2"/>
        <v>#N/A</v>
      </c>
      <c r="N36" s="3" t="e">
        <f>VLOOKUP('Classement Haltérophilie Hommes'!M36,'Concordance Classmt &amp; Points'!A$2:B$32,2,FALSE)</f>
        <v>#N/A</v>
      </c>
      <c r="O36" s="22" t="e">
        <f t="shared" si="7"/>
        <v>#N/A</v>
      </c>
      <c r="P36" s="11" t="e">
        <f t="shared" si="3"/>
        <v>#N/A</v>
      </c>
      <c r="Q36" s="12" t="e">
        <f t="shared" si="8"/>
        <v>#N/A</v>
      </c>
    </row>
    <row r="37" spans="1:17" x14ac:dyDescent="0.3">
      <c r="A37" s="1"/>
      <c r="B37" s="1"/>
      <c r="C37" s="19"/>
      <c r="D37" s="14"/>
      <c r="E37" s="3" t="e">
        <f t="shared" si="0"/>
        <v>#N/A</v>
      </c>
      <c r="F37" s="3" t="e">
        <f>VLOOKUP('Classement Haltérophilie Hommes'!E37,'Concordance Classmt &amp; Points'!A$2:B$32,2,FALSE)</f>
        <v>#N/A</v>
      </c>
      <c r="G37" s="22" t="e">
        <f t="shared" si="4"/>
        <v>#N/A</v>
      </c>
      <c r="H37" s="17"/>
      <c r="I37" s="3" t="e">
        <f t="shared" si="1"/>
        <v>#N/A</v>
      </c>
      <c r="J37" s="3" t="e">
        <f>VLOOKUP('Classement Haltérophilie Hommes'!I37,'Concordance Classmt &amp; Points'!A$2:B$32,2,FALSE)</f>
        <v>#N/A</v>
      </c>
      <c r="K37" s="23" t="e">
        <f t="shared" si="5"/>
        <v>#N/A</v>
      </c>
      <c r="L37" s="14"/>
      <c r="M37" s="3" t="e">
        <f t="shared" si="2"/>
        <v>#N/A</v>
      </c>
      <c r="N37" s="3" t="e">
        <f>VLOOKUP('Classement Haltérophilie Hommes'!M37,'Concordance Classmt &amp; Points'!A$2:B$32,2,FALSE)</f>
        <v>#N/A</v>
      </c>
      <c r="O37" s="22" t="e">
        <f t="shared" si="7"/>
        <v>#N/A</v>
      </c>
      <c r="P37" s="11" t="e">
        <f t="shared" si="3"/>
        <v>#N/A</v>
      </c>
      <c r="Q37" s="12" t="e">
        <f t="shared" si="8"/>
        <v>#N/A</v>
      </c>
    </row>
    <row r="38" spans="1:17" x14ac:dyDescent="0.3">
      <c r="A38" s="1"/>
      <c r="B38" s="1"/>
      <c r="C38" s="19"/>
      <c r="D38" s="14"/>
      <c r="E38" s="3" t="e">
        <f t="shared" si="0"/>
        <v>#N/A</v>
      </c>
      <c r="F38" s="3" t="e">
        <f>VLOOKUP('Classement Haltérophilie Hommes'!E38,'Concordance Classmt &amp; Points'!A$2:B$32,2,FALSE)</f>
        <v>#N/A</v>
      </c>
      <c r="G38" s="22" t="e">
        <f t="shared" si="4"/>
        <v>#N/A</v>
      </c>
      <c r="H38" s="17"/>
      <c r="I38" s="3" t="e">
        <f t="shared" si="1"/>
        <v>#N/A</v>
      </c>
      <c r="J38" s="3" t="e">
        <f>VLOOKUP('Classement Haltérophilie Hommes'!I38,'Concordance Classmt &amp; Points'!A$2:B$32,2,FALSE)</f>
        <v>#N/A</v>
      </c>
      <c r="K38" s="23" t="e">
        <f t="shared" si="5"/>
        <v>#N/A</v>
      </c>
      <c r="L38" s="14"/>
      <c r="M38" s="3" t="e">
        <f t="shared" si="2"/>
        <v>#N/A</v>
      </c>
      <c r="N38" s="3" t="e">
        <f>VLOOKUP('Classement Haltérophilie Hommes'!M38,'Concordance Classmt &amp; Points'!A$2:B$32,2,FALSE)</f>
        <v>#N/A</v>
      </c>
      <c r="O38" s="22" t="e">
        <f t="shared" si="7"/>
        <v>#N/A</v>
      </c>
      <c r="P38" s="11" t="e">
        <f t="shared" si="3"/>
        <v>#N/A</v>
      </c>
      <c r="Q38" s="12" t="e">
        <f t="shared" si="8"/>
        <v>#N/A</v>
      </c>
    </row>
    <row r="39" spans="1:17" x14ac:dyDescent="0.3">
      <c r="A39" s="1"/>
      <c r="B39" s="1"/>
      <c r="C39" s="19"/>
      <c r="D39" s="14"/>
      <c r="E39" s="3" t="e">
        <f t="shared" si="0"/>
        <v>#N/A</v>
      </c>
      <c r="F39" s="3" t="e">
        <f>VLOOKUP('Classement Haltérophilie Hommes'!E39,'Concordance Classmt &amp; Points'!A$2:B$32,2,FALSE)</f>
        <v>#N/A</v>
      </c>
      <c r="G39" s="22" t="e">
        <f t="shared" si="4"/>
        <v>#N/A</v>
      </c>
      <c r="H39" s="17"/>
      <c r="I39" s="3" t="e">
        <f t="shared" si="1"/>
        <v>#N/A</v>
      </c>
      <c r="J39" s="3" t="e">
        <f>VLOOKUP('Classement Haltérophilie Hommes'!I39,'Concordance Classmt &amp; Points'!A$2:B$32,2,FALSE)</f>
        <v>#N/A</v>
      </c>
      <c r="K39" s="23" t="e">
        <f t="shared" si="5"/>
        <v>#N/A</v>
      </c>
      <c r="L39" s="14"/>
      <c r="M39" s="3" t="e">
        <f t="shared" si="2"/>
        <v>#N/A</v>
      </c>
      <c r="N39" s="3" t="e">
        <f>VLOOKUP('Classement Haltérophilie Hommes'!M39,'Concordance Classmt &amp; Points'!A$2:B$32,2,FALSE)</f>
        <v>#N/A</v>
      </c>
      <c r="O39" s="22" t="e">
        <f t="shared" si="7"/>
        <v>#N/A</v>
      </c>
      <c r="P39" s="11" t="e">
        <f t="shared" si="3"/>
        <v>#N/A</v>
      </c>
      <c r="Q39" s="12" t="e">
        <f t="shared" si="8"/>
        <v>#N/A</v>
      </c>
    </row>
    <row r="40" spans="1:17" x14ac:dyDescent="0.3">
      <c r="A40" s="1"/>
      <c r="B40" s="1"/>
      <c r="C40" s="19"/>
      <c r="D40" s="14"/>
      <c r="E40" s="3" t="e">
        <f t="shared" si="0"/>
        <v>#N/A</v>
      </c>
      <c r="F40" s="3" t="e">
        <f>VLOOKUP('Classement Haltérophilie Hommes'!E40,'Concordance Classmt &amp; Points'!A$2:B$32,2,FALSE)</f>
        <v>#N/A</v>
      </c>
      <c r="G40" s="22" t="e">
        <f t="shared" si="4"/>
        <v>#N/A</v>
      </c>
      <c r="H40" s="17"/>
      <c r="I40" s="3" t="e">
        <f t="shared" si="1"/>
        <v>#N/A</v>
      </c>
      <c r="J40" s="3" t="e">
        <f>VLOOKUP('Classement Haltérophilie Hommes'!I40,'Concordance Classmt &amp; Points'!A$2:B$32,2,FALSE)</f>
        <v>#N/A</v>
      </c>
      <c r="K40" s="23" t="e">
        <f t="shared" si="5"/>
        <v>#N/A</v>
      </c>
      <c r="L40" s="14"/>
      <c r="M40" s="3" t="e">
        <f t="shared" si="2"/>
        <v>#N/A</v>
      </c>
      <c r="N40" s="3" t="e">
        <f>VLOOKUP('Classement Haltérophilie Hommes'!M40,'Concordance Classmt &amp; Points'!A$2:B$32,2,FALSE)</f>
        <v>#N/A</v>
      </c>
      <c r="O40" s="22" t="e">
        <f t="shared" si="7"/>
        <v>#N/A</v>
      </c>
      <c r="P40" s="11" t="e">
        <f t="shared" si="3"/>
        <v>#N/A</v>
      </c>
      <c r="Q40" s="12" t="e">
        <f t="shared" si="8"/>
        <v>#N/A</v>
      </c>
    </row>
    <row r="41" spans="1:17" x14ac:dyDescent="0.3">
      <c r="A41" s="1"/>
      <c r="B41" s="1"/>
      <c r="C41" s="19"/>
      <c r="D41" s="14"/>
      <c r="E41" s="3" t="e">
        <f t="shared" si="0"/>
        <v>#N/A</v>
      </c>
      <c r="F41" s="3" t="e">
        <f>VLOOKUP('Classement Haltérophilie Hommes'!E41,'Concordance Classmt &amp; Points'!A$2:B$32,2,FALSE)</f>
        <v>#N/A</v>
      </c>
      <c r="G41" s="22" t="e">
        <f t="shared" si="4"/>
        <v>#N/A</v>
      </c>
      <c r="H41" s="17"/>
      <c r="I41" s="3" t="e">
        <f t="shared" si="1"/>
        <v>#N/A</v>
      </c>
      <c r="J41" s="3" t="e">
        <f>VLOOKUP('Classement Haltérophilie Hommes'!I41,'Concordance Classmt &amp; Points'!A$2:B$32,2,FALSE)</f>
        <v>#N/A</v>
      </c>
      <c r="K41" s="23" t="e">
        <f t="shared" si="5"/>
        <v>#N/A</v>
      </c>
      <c r="L41" s="14"/>
      <c r="M41" s="3" t="e">
        <f t="shared" si="2"/>
        <v>#N/A</v>
      </c>
      <c r="N41" s="3" t="e">
        <f>VLOOKUP('Classement Haltérophilie Hommes'!M41,'Concordance Classmt &amp; Points'!A$2:B$32,2,FALSE)</f>
        <v>#N/A</v>
      </c>
      <c r="O41" s="22" t="e">
        <f t="shared" si="7"/>
        <v>#N/A</v>
      </c>
      <c r="P41" s="11" t="e">
        <f t="shared" si="3"/>
        <v>#N/A</v>
      </c>
      <c r="Q41" s="12" t="e">
        <f t="shared" si="8"/>
        <v>#N/A</v>
      </c>
    </row>
    <row r="42" spans="1:17" x14ac:dyDescent="0.3">
      <c r="A42" s="1"/>
      <c r="B42" s="1"/>
      <c r="C42" s="19"/>
      <c r="D42" s="14"/>
      <c r="E42" s="3" t="e">
        <f t="shared" si="0"/>
        <v>#N/A</v>
      </c>
      <c r="F42" s="3" t="e">
        <f>VLOOKUP('Classement Haltérophilie Hommes'!E42,'Concordance Classmt &amp; Points'!A$2:B$32,2,FALSE)</f>
        <v>#N/A</v>
      </c>
      <c r="G42" s="22" t="e">
        <f t="shared" si="4"/>
        <v>#N/A</v>
      </c>
      <c r="H42" s="17"/>
      <c r="I42" s="3" t="e">
        <f t="shared" si="1"/>
        <v>#N/A</v>
      </c>
      <c r="J42" s="3" t="e">
        <f>VLOOKUP('Classement Haltérophilie Hommes'!I42,'Concordance Classmt &amp; Points'!A$2:B$32,2,FALSE)</f>
        <v>#N/A</v>
      </c>
      <c r="K42" s="23" t="e">
        <f t="shared" si="5"/>
        <v>#N/A</v>
      </c>
      <c r="L42" s="14"/>
      <c r="M42" s="3" t="e">
        <f t="shared" si="2"/>
        <v>#N/A</v>
      </c>
      <c r="N42" s="3" t="e">
        <f>VLOOKUP('Classement Haltérophilie Hommes'!M42,'Concordance Classmt &amp; Points'!A$2:B$32,2,FALSE)</f>
        <v>#N/A</v>
      </c>
      <c r="O42" s="22" t="e">
        <f t="shared" si="7"/>
        <v>#N/A</v>
      </c>
      <c r="P42" s="11" t="e">
        <f t="shared" si="3"/>
        <v>#N/A</v>
      </c>
      <c r="Q42" s="12" t="e">
        <f t="shared" si="8"/>
        <v>#N/A</v>
      </c>
    </row>
  </sheetData>
  <pageMargins left="0.27559055118110237" right="0.27559055118110237" top="0.27559055118110237" bottom="0.27559055118110237" header="0" footer="0"/>
  <pageSetup paperSize="9" orientation="landscape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D37AB0A-584A-4130-B8F0-1AE78F4D1FB3}">
  <dimension ref="A2:B42"/>
  <sheetViews>
    <sheetView zoomScaleNormal="100" workbookViewId="0">
      <selection activeCell="C22" sqref="C22"/>
    </sheetView>
  </sheetViews>
  <sheetFormatPr baseColWidth="10" defaultColWidth="9.140625" defaultRowHeight="16.5" x14ac:dyDescent="0.25"/>
  <cols>
    <col min="1" max="1" width="16" style="6" customWidth="1"/>
    <col min="2" max="2" width="8.85546875" style="6" customWidth="1"/>
  </cols>
  <sheetData>
    <row r="2" spans="1:2" x14ac:dyDescent="0.25">
      <c r="A2" s="2" t="s">
        <v>8</v>
      </c>
      <c r="B2" s="2" t="s">
        <v>9</v>
      </c>
    </row>
    <row r="3" spans="1:2" x14ac:dyDescent="0.25">
      <c r="A3" s="3">
        <v>1</v>
      </c>
      <c r="B3" s="3">
        <v>90</v>
      </c>
    </row>
    <row r="4" spans="1:2" x14ac:dyDescent="0.25">
      <c r="A4" s="3">
        <v>2</v>
      </c>
      <c r="B4" s="3">
        <v>75</v>
      </c>
    </row>
    <row r="5" spans="1:2" x14ac:dyDescent="0.25">
      <c r="A5" s="3">
        <v>3</v>
      </c>
      <c r="B5" s="3">
        <v>60</v>
      </c>
    </row>
    <row r="6" spans="1:2" x14ac:dyDescent="0.25">
      <c r="A6" s="3">
        <v>4</v>
      </c>
      <c r="B6" s="3">
        <v>50</v>
      </c>
    </row>
    <row r="7" spans="1:2" x14ac:dyDescent="0.25">
      <c r="A7" s="3">
        <v>5</v>
      </c>
      <c r="B7" s="3">
        <v>45</v>
      </c>
    </row>
    <row r="8" spans="1:2" x14ac:dyDescent="0.25">
      <c r="A8" s="3">
        <v>6</v>
      </c>
      <c r="B8" s="3">
        <v>40</v>
      </c>
    </row>
    <row r="9" spans="1:2" x14ac:dyDescent="0.25">
      <c r="A9" s="3">
        <v>7</v>
      </c>
      <c r="B9" s="3">
        <v>36</v>
      </c>
    </row>
    <row r="10" spans="1:2" x14ac:dyDescent="0.25">
      <c r="A10" s="3">
        <v>8</v>
      </c>
      <c r="B10" s="3">
        <v>34</v>
      </c>
    </row>
    <row r="11" spans="1:2" x14ac:dyDescent="0.25">
      <c r="A11" s="3">
        <v>9</v>
      </c>
      <c r="B11" s="3">
        <v>32</v>
      </c>
    </row>
    <row r="12" spans="1:2" x14ac:dyDescent="0.25">
      <c r="A12" s="3">
        <v>10</v>
      </c>
      <c r="B12" s="3">
        <v>31</v>
      </c>
    </row>
    <row r="13" spans="1:2" x14ac:dyDescent="0.25">
      <c r="A13" s="3">
        <v>11</v>
      </c>
      <c r="B13" s="3">
        <v>30</v>
      </c>
    </row>
    <row r="14" spans="1:2" x14ac:dyDescent="0.25">
      <c r="A14" s="3">
        <v>12</v>
      </c>
      <c r="B14" s="3">
        <v>29</v>
      </c>
    </row>
    <row r="15" spans="1:2" x14ac:dyDescent="0.25">
      <c r="A15" s="3">
        <v>13</v>
      </c>
      <c r="B15" s="3">
        <v>28</v>
      </c>
    </row>
    <row r="16" spans="1:2" x14ac:dyDescent="0.25">
      <c r="A16" s="3">
        <v>14</v>
      </c>
      <c r="B16" s="3">
        <v>27</v>
      </c>
    </row>
    <row r="17" spans="1:2" x14ac:dyDescent="0.25">
      <c r="A17" s="3">
        <v>15</v>
      </c>
      <c r="B17" s="3">
        <v>26</v>
      </c>
    </row>
    <row r="18" spans="1:2" x14ac:dyDescent="0.25">
      <c r="A18" s="3">
        <v>16</v>
      </c>
      <c r="B18" s="3">
        <v>25</v>
      </c>
    </row>
    <row r="19" spans="1:2" x14ac:dyDescent="0.25">
      <c r="A19" s="3">
        <v>17</v>
      </c>
      <c r="B19" s="3">
        <v>24</v>
      </c>
    </row>
    <row r="20" spans="1:2" x14ac:dyDescent="0.25">
      <c r="A20" s="3">
        <v>18</v>
      </c>
      <c r="B20" s="3">
        <v>23</v>
      </c>
    </row>
    <row r="21" spans="1:2" x14ac:dyDescent="0.25">
      <c r="A21" s="3">
        <v>19</v>
      </c>
      <c r="B21" s="3">
        <v>22</v>
      </c>
    </row>
    <row r="22" spans="1:2" x14ac:dyDescent="0.25">
      <c r="A22" s="3">
        <v>20</v>
      </c>
      <c r="B22" s="3">
        <v>21</v>
      </c>
    </row>
    <row r="23" spans="1:2" x14ac:dyDescent="0.25">
      <c r="A23" s="3">
        <v>21</v>
      </c>
      <c r="B23" s="3">
        <v>20</v>
      </c>
    </row>
    <row r="24" spans="1:2" x14ac:dyDescent="0.25">
      <c r="A24" s="3">
        <v>22</v>
      </c>
      <c r="B24" s="3">
        <v>18</v>
      </c>
    </row>
    <row r="25" spans="1:2" x14ac:dyDescent="0.25">
      <c r="A25" s="3">
        <v>23</v>
      </c>
      <c r="B25" s="3">
        <v>16</v>
      </c>
    </row>
    <row r="26" spans="1:2" x14ac:dyDescent="0.25">
      <c r="A26" s="3">
        <v>24</v>
      </c>
      <c r="B26" s="3">
        <v>14</v>
      </c>
    </row>
    <row r="27" spans="1:2" x14ac:dyDescent="0.25">
      <c r="A27" s="3">
        <v>25</v>
      </c>
      <c r="B27" s="3">
        <v>12</v>
      </c>
    </row>
    <row r="28" spans="1:2" x14ac:dyDescent="0.25">
      <c r="A28" s="3">
        <v>26</v>
      </c>
      <c r="B28" s="3">
        <v>10</v>
      </c>
    </row>
    <row r="29" spans="1:2" x14ac:dyDescent="0.25">
      <c r="A29" s="3">
        <v>27</v>
      </c>
      <c r="B29" s="3">
        <v>8</v>
      </c>
    </row>
    <row r="30" spans="1:2" x14ac:dyDescent="0.25">
      <c r="A30" s="3">
        <v>28</v>
      </c>
      <c r="B30" s="3">
        <v>6</v>
      </c>
    </row>
    <row r="31" spans="1:2" x14ac:dyDescent="0.25">
      <c r="A31" s="3">
        <v>29</v>
      </c>
      <c r="B31" s="3">
        <v>4</v>
      </c>
    </row>
    <row r="32" spans="1:2" x14ac:dyDescent="0.25">
      <c r="A32" s="3">
        <v>30</v>
      </c>
      <c r="B32" s="3">
        <v>2</v>
      </c>
    </row>
    <row r="33" spans="1:2" x14ac:dyDescent="0.25">
      <c r="A33" s="3"/>
      <c r="B33" s="3"/>
    </row>
    <row r="34" spans="1:2" x14ac:dyDescent="0.25">
      <c r="A34" s="3"/>
      <c r="B34" s="3"/>
    </row>
    <row r="35" spans="1:2" x14ac:dyDescent="0.25">
      <c r="A35" s="3"/>
      <c r="B35" s="3"/>
    </row>
    <row r="36" spans="1:2" x14ac:dyDescent="0.25">
      <c r="A36" s="3"/>
      <c r="B36" s="3"/>
    </row>
    <row r="37" spans="1:2" x14ac:dyDescent="0.25">
      <c r="A37" s="3"/>
      <c r="B37" s="3"/>
    </row>
    <row r="38" spans="1:2" x14ac:dyDescent="0.25">
      <c r="A38" s="3"/>
      <c r="B38" s="3"/>
    </row>
    <row r="39" spans="1:2" x14ac:dyDescent="0.25">
      <c r="A39" s="3"/>
      <c r="B39" s="3"/>
    </row>
    <row r="40" spans="1:2" x14ac:dyDescent="0.25">
      <c r="A40" s="3"/>
      <c r="B40" s="3"/>
    </row>
    <row r="41" spans="1:2" x14ac:dyDescent="0.25">
      <c r="A41" s="3"/>
      <c r="B41" s="3"/>
    </row>
    <row r="42" spans="1:2" x14ac:dyDescent="0.25">
      <c r="A42" s="3"/>
      <c r="B42" s="3"/>
    </row>
  </sheetData>
  <pageMargins left="0.27559055118110237" right="0.27559055118110237" top="0.27559055118110237" bottom="0.27559055118110237" header="0" footer="0"/>
  <pageSetup paperSize="9" orientation="landscape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Classement Haltérophilie Hommes</vt:lpstr>
      <vt:lpstr>Concordance Classmt &amp; Points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DORVEAUX Sebastien</dc:creator>
  <cp:lastModifiedBy>DORVEAUX Sebastien</cp:lastModifiedBy>
  <cp:lastPrinted>2024-04-26T10:09:24Z</cp:lastPrinted>
  <dcterms:created xsi:type="dcterms:W3CDTF">2015-06-05T18:19:34Z</dcterms:created>
  <dcterms:modified xsi:type="dcterms:W3CDTF">2024-04-26T14:34:11Z</dcterms:modified>
</cp:coreProperties>
</file>