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ALDASCALLER-31571\Desktop\DOCS\Projet\"/>
    </mc:Choice>
  </mc:AlternateContent>
  <bookViews>
    <workbookView xWindow="0" yWindow="0" windowWidth="20490" windowHeight="7095" activeTab="2"/>
  </bookViews>
  <sheets>
    <sheet name="Feuil1" sheetId="1" r:id="rId1"/>
    <sheet name="Param" sheetId="4" r:id="rId2"/>
    <sheet name="Charts" sheetId="5" r:id="rId3"/>
    <sheet name="Jalons_tdb" sheetId="3" r:id="rId4"/>
    <sheet name="Tbd" sheetId="2" r:id="rId5"/>
  </sheets>
  <definedNames>
    <definedName name="_xlnm._FilterDatabase" localSheetId="3" hidden="1">Jalons_tdb!$H$1:$K$34</definedName>
    <definedName name="_xlcn.WorksheetConnection_Classeur1Tableau31" hidden="1">Tableau3[]</definedName>
    <definedName name="Segment_Nom_du_Fichier_MSP">#N/A</definedName>
    <definedName name="Segment_Nom_du_Fichier_MSP1">#N/A</definedName>
    <definedName name="Segment_Responsable">#N/A</definedName>
    <definedName name="Segment_Responsable1">#N/A</definedName>
  </definedNames>
  <calcPr calcId="162913"/>
  <pivotCaches>
    <pivotCache cacheId="147" r:id="rId6"/>
    <pivotCache cacheId="172" r:id="rId7"/>
    <pivotCache cacheId="175" r:id="rId8"/>
    <pivotCache cacheId="178" r:id="rId9"/>
  </pivotCaches>
  <extLst>
    <ext xmlns:x14="http://schemas.microsoft.com/office/spreadsheetml/2009/9/main" uri="{876F7934-8845-4945-9796-88D515C7AA90}">
      <x14:pivotCaches>
        <pivotCache cacheId="151" r:id="rId10"/>
      </x14:pivotCaches>
    </ext>
    <ext xmlns:x14="http://schemas.microsoft.com/office/spreadsheetml/2009/9/main" uri="{BBE1A952-AA13-448e-AADC-164F8A28A991}">
      <x14:slicerCaches>
        <x14:slicerCache r:id="rId11"/>
        <x14:slicerCache r:id="rId12"/>
        <x14:slicerCache r:id="rId13"/>
        <x14:slicerCache r:id="rId1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3" name="Tableau3" connection="WorksheetConnection_Classeur1!Tableau3"/>
        </x15:modelTables>
      </x15:dataModel>
    </ext>
  </extLst>
</workbook>
</file>

<file path=xl/calcChain.xml><?xml version="1.0" encoding="utf-8"?>
<calcChain xmlns="http://schemas.openxmlformats.org/spreadsheetml/2006/main">
  <c r="D27" i="2" l="1"/>
  <c r="D25" i="2"/>
  <c r="D26" i="2"/>
  <c r="B18" i="2"/>
  <c r="C18" i="2"/>
  <c r="D18" i="2"/>
  <c r="E18" i="2"/>
  <c r="B19" i="2"/>
  <c r="C19" i="2"/>
  <c r="D19" i="2"/>
  <c r="E19" i="2"/>
  <c r="B20" i="2"/>
  <c r="C20" i="2"/>
  <c r="D20" i="2"/>
  <c r="E20" i="2"/>
  <c r="E17" i="2"/>
  <c r="D17" i="2"/>
  <c r="C17" i="2"/>
  <c r="B17" i="2"/>
  <c r="C21" i="2" l="1"/>
  <c r="D21" i="2"/>
  <c r="E21" i="2"/>
  <c r="C22" i="2" l="1"/>
  <c r="D22" i="2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lasseur1!Tableau3" type="102" refreshedVersion="6" minRefreshableVersion="5">
    <extLst>
      <ext xmlns:x15="http://schemas.microsoft.com/office/spreadsheetml/2010/11/main" uri="{DE250136-89BD-433C-8126-D09CA5730AF9}">
        <x15:connection id="Tableau3" autoDelete="1">
          <x15:rangePr sourceName="_xlcn.WorksheetConnection_Classeur1Tableau31"/>
        </x15:connection>
      </ext>
    </extLst>
  </connection>
</connections>
</file>

<file path=xl/sharedStrings.xml><?xml version="1.0" encoding="utf-8"?>
<sst xmlns="http://schemas.openxmlformats.org/spreadsheetml/2006/main" count="336" uniqueCount="84">
  <si>
    <t>J2.2</t>
  </si>
  <si>
    <t>Dév</t>
  </si>
  <si>
    <t>J2.1.3</t>
  </si>
  <si>
    <t>Pjt-2022_4</t>
  </si>
  <si>
    <t>SAR</t>
  </si>
  <si>
    <t>MEP</t>
  </si>
  <si>
    <t>J2.1</t>
  </si>
  <si>
    <t xml:space="preserve">Pjt-2023_8                                                                                                                         </t>
  </si>
  <si>
    <t>Pjt-2021_4</t>
  </si>
  <si>
    <t>NICO</t>
  </si>
  <si>
    <t>J1.3</t>
  </si>
  <si>
    <t>Fab</t>
  </si>
  <si>
    <t>J1.2</t>
  </si>
  <si>
    <t xml:space="preserve">Pjt-2023_7                                                                                          </t>
  </si>
  <si>
    <t>MEU</t>
  </si>
  <si>
    <t>Cadre</t>
  </si>
  <si>
    <t>J1</t>
  </si>
  <si>
    <t xml:space="preserve">Pjt-2023_6                                                                                                                       </t>
  </si>
  <si>
    <t xml:space="preserve">Pjt-2023_5                                                                                                                       </t>
  </si>
  <si>
    <t>LOU</t>
  </si>
  <si>
    <t>J0.2</t>
  </si>
  <si>
    <t>Pjt-2024_6</t>
  </si>
  <si>
    <t>ISCH</t>
  </si>
  <si>
    <t>J0</t>
  </si>
  <si>
    <t>Pjt-2022_3</t>
  </si>
  <si>
    <t xml:space="preserve">Pjt-2023_4                                                                                                                              </t>
  </si>
  <si>
    <t>HALL</t>
  </si>
  <si>
    <t>J1.2.5</t>
  </si>
  <si>
    <t>Pjt-2021_3</t>
  </si>
  <si>
    <t>CHEB</t>
  </si>
  <si>
    <t>J1.4</t>
  </si>
  <si>
    <t>Pjt-2022_2</t>
  </si>
  <si>
    <t xml:space="preserve">Pjt-2023_3                                                                                                              </t>
  </si>
  <si>
    <t xml:space="preserve">Pjt-2023_2                                                                                                        </t>
  </si>
  <si>
    <t xml:space="preserve">Pjt-2023_1                                                                                                                              </t>
  </si>
  <si>
    <t>Pjt-2021_2</t>
  </si>
  <si>
    <t>CHAU</t>
  </si>
  <si>
    <t>J0.8</t>
  </si>
  <si>
    <t xml:space="preserve">Pjt-2020_1                                                                                                                                             </t>
  </si>
  <si>
    <t>Pjt-2022_1</t>
  </si>
  <si>
    <t>J1.1</t>
  </si>
  <si>
    <t>Pjt-2024_5</t>
  </si>
  <si>
    <t>Pjt-2021_1</t>
  </si>
  <si>
    <t>BOI</t>
  </si>
  <si>
    <t>Rec</t>
  </si>
  <si>
    <t>Pjt-2024_4</t>
  </si>
  <si>
    <t>Pjt-2024_3</t>
  </si>
  <si>
    <t>Pjt-2024_2</t>
  </si>
  <si>
    <t>AND</t>
  </si>
  <si>
    <t>Pjt-2024_1</t>
  </si>
  <si>
    <t>ABA</t>
  </si>
  <si>
    <t>Jalon_Phase_Prochain</t>
  </si>
  <si>
    <t>Phase</t>
  </si>
  <si>
    <t>Jalon F</t>
  </si>
  <si>
    <t>Nom du Fichier MSP</t>
  </si>
  <si>
    <t>Responsable</t>
  </si>
  <si>
    <t>Catégorie Budget</t>
  </si>
  <si>
    <t>Externe</t>
  </si>
  <si>
    <t>Interne</t>
  </si>
  <si>
    <t xml:space="preserve"> Conso JH</t>
  </si>
  <si>
    <t xml:space="preserve"> RAF JH</t>
  </si>
  <si>
    <t xml:space="preserve"> RAC JH</t>
  </si>
  <si>
    <t>Étiquettes de lignes</t>
  </si>
  <si>
    <t>Coût</t>
  </si>
  <si>
    <t>Délai</t>
  </si>
  <si>
    <t>Qualité</t>
  </si>
  <si>
    <t>Total général</t>
  </si>
  <si>
    <t>Nombre de Gravité</t>
  </si>
  <si>
    <t xml:space="preserve"> </t>
  </si>
  <si>
    <t>Étiquettes de colonnes</t>
  </si>
  <si>
    <t>Valeurs</t>
  </si>
  <si>
    <t>Total</t>
  </si>
  <si>
    <t>RAF JH</t>
  </si>
  <si>
    <t>Conso JH</t>
  </si>
  <si>
    <t>RAC JH</t>
  </si>
  <si>
    <t>Feu Global</t>
  </si>
  <si>
    <t>Orage</t>
  </si>
  <si>
    <t>Nuage</t>
  </si>
  <si>
    <t>Soleil</t>
  </si>
  <si>
    <t>Tendance</t>
  </si>
  <si>
    <t>Amélioration</t>
  </si>
  <si>
    <t>Dégradation</t>
  </si>
  <si>
    <t>Stabilité</t>
  </si>
  <si>
    <t>Total distinct de Nom du Fichier MSP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</si>
</sst>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Fill="1"/>
    <xf numFmtId="0" fontId="2" fillId="2" borderId="1" xfId="0" applyFont="1" applyFill="1" applyBorder="1"/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NumberFormat="1"/>
    <xf numFmtId="0" fontId="3" fillId="3" borderId="2" xfId="0" applyFont="1" applyFill="1" applyBorder="1"/>
    <xf numFmtId="0" fontId="0" fillId="0" borderId="0" xfId="0" applyNumberFormat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9" fontId="0" fillId="0" borderId="0" xfId="1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6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microsoft.com/office/2007/relationships/slicerCache" Target="slicerCaches/slicerCache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pivotCacheDefinition" Target="pivotCache/pivotCacheDefinition2.xml"/><Relationship Id="rId12" Type="http://schemas.microsoft.com/office/2007/relationships/slicerCache" Target="slicerCaches/slicerCache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pivotCacheDefinition" Target="pivotCache/pivotCacheDefinition5.xml"/><Relationship Id="rId19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4.xml"/><Relationship Id="rId14" Type="http://schemas.microsoft.com/office/2007/relationships/slicerCache" Target="slicerCaches/slicerCache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[Test_Charts.xlsm]Tbd!Tableau croisé dynamique5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38761123339572506"/>
          <c:y val="2.2840812575396038E-2"/>
          <c:w val="0.50781354938682999"/>
          <c:h val="0.87437553083532182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Tbd!$C$3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Tbd!$B$4:$B$7</c:f>
              <c:strCache>
                <c:ptCount val="3"/>
                <c:pt idx="0">
                  <c:v>Délai</c:v>
                </c:pt>
                <c:pt idx="1">
                  <c:v>Coût</c:v>
                </c:pt>
                <c:pt idx="2">
                  <c:v>Qualité</c:v>
                </c:pt>
              </c:strCache>
            </c:strRef>
          </c:cat>
          <c:val>
            <c:numRef>
              <c:f>Tbd!$C$4:$C$7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4BA-4198-9596-44EA1BA073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381233040"/>
        <c:axId val="381238032"/>
      </c:barChart>
      <c:catAx>
        <c:axId val="38123304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1238032"/>
        <c:crosses val="autoZero"/>
        <c:auto val="1"/>
        <c:lblAlgn val="ctr"/>
        <c:lblOffset val="100"/>
        <c:noMultiLvlLbl val="0"/>
      </c:catAx>
      <c:valAx>
        <c:axId val="38123803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3812330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[Test_Charts.xlsm]Tbd!Tableau croisé dynamique10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9.8765432098765427E-2"/>
              <c:y val="6.191776027996500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layout>
                <c:manualLayout>
                  <c:w val="0.45925925925925926"/>
                  <c:h val="0.22857142857142856"/>
                </c:manualLayout>
              </c15:layout>
            </c:ext>
          </c:extLst>
        </c:dLbl>
      </c:pivotFmt>
      <c:pivotFmt>
        <c:idx val="2"/>
        <c:spPr>
          <a:solidFill>
            <a:srgbClr val="FF0000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4.4444444444444488E-2"/>
              <c:y val="-9.523809523809523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layout>
                <c:manualLayout>
                  <c:w val="0.3"/>
                  <c:h val="0.22380952380952382"/>
                </c:manualLayout>
              </c15:layout>
            </c:ext>
          </c:extLst>
        </c:dLbl>
      </c:pivotFmt>
      <c:pivotFmt>
        <c:idx val="3"/>
        <c:spPr>
          <a:solidFill>
            <a:srgbClr val="92D050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0.19012384563040727"/>
              <c:y val="4.564579427571553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no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layout>
                <c:manualLayout>
                  <c:w val="0.3012345679012346"/>
                  <c:h val="0.27142857142857141"/>
                </c:manualLayout>
              </c15:layout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5.0370393873616269E-2"/>
          <c:y val="0"/>
          <c:w val="0.94907434194195017"/>
          <c:h val="1"/>
        </c:manualLayout>
      </c:layout>
      <c:pieChart>
        <c:varyColors val="1"/>
        <c:ser>
          <c:idx val="0"/>
          <c:order val="0"/>
          <c:tx>
            <c:strRef>
              <c:f>Tbd!$C$31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7235-4894-8C36-1B0AA71AC388}"/>
              </c:ext>
            </c:extLst>
          </c:dPt>
          <c:dPt>
            <c:idx val="1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7235-4894-8C36-1B0AA71AC38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7235-4894-8C36-1B0AA71AC388}"/>
              </c:ext>
            </c:extLst>
          </c:dPt>
          <c:dLbls>
            <c:dLbl>
              <c:idx val="0"/>
              <c:layout>
                <c:manualLayout>
                  <c:x val="-9.8765432098765427E-2"/>
                  <c:y val="6.1917760279965005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layout>
                    <c:manualLayout>
                      <c:w val="0.45925925925925926"/>
                      <c:h val="0.22857142857142856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2-7235-4894-8C36-1B0AA71AC388}"/>
                </c:ext>
              </c:extLst>
            </c:dLbl>
            <c:dLbl>
              <c:idx val="1"/>
              <c:layout>
                <c:manualLayout>
                  <c:x val="0.19012384563040727"/>
                  <c:y val="4.5645794275715537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layout>
                    <c:manualLayout>
                      <c:w val="0.3012345679012346"/>
                      <c:h val="0.27142857142857141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7235-4894-8C36-1B0AA71AC38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Tbd!$B$32:$B$34</c:f>
              <c:strCache>
                <c:ptCount val="2"/>
                <c:pt idx="0">
                  <c:v>Amélioration</c:v>
                </c:pt>
                <c:pt idx="1">
                  <c:v>Stabilité</c:v>
                </c:pt>
              </c:strCache>
            </c:strRef>
          </c:cat>
          <c:val>
            <c:numRef>
              <c:f>Tbd!$C$32:$C$34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235-4894-8C36-1B0AA71AC388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Externe</a:t>
            </a:r>
          </a:p>
        </c:rich>
      </c:tx>
      <c:layout>
        <c:manualLayout>
          <c:xMode val="edge"/>
          <c:yMode val="edge"/>
          <c:x val="0.22458168495341999"/>
          <c:y val="0.3847697819385428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9358177992384552E-2"/>
          <c:y val="2.6721386113783125E-2"/>
          <c:w val="0.85717301237286581"/>
          <c:h val="0.97429187464180311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7A6C-4674-ACE9-20ABDBF89D9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7A6C-4674-ACE9-20ABDBF89D90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7A6C-4674-ACE9-20ABDBF89D90}"/>
              </c:ext>
            </c:extLst>
          </c:dPt>
          <c:dPt>
            <c:idx val="3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CCBB-4307-803B-CBDE06F71228}"/>
              </c:ext>
            </c:extLst>
          </c:dPt>
          <c:dLbls>
            <c:delete val="1"/>
          </c:dLbls>
          <c:cat>
            <c:strRef>
              <c:f>Tbd!$B$18:$B$20</c:f>
              <c:strCache>
                <c:ptCount val="3"/>
                <c:pt idx="0">
                  <c:v>Conso JH</c:v>
                </c:pt>
                <c:pt idx="1">
                  <c:v>RAF JH</c:v>
                </c:pt>
                <c:pt idx="2">
                  <c:v>RAC JH</c:v>
                </c:pt>
              </c:strCache>
            </c:strRef>
          </c:cat>
          <c:val>
            <c:numRef>
              <c:f>Tbd!$C$18:$C$21</c:f>
              <c:numCache>
                <c:formatCode>General</c:formatCode>
                <c:ptCount val="4"/>
                <c:pt idx="0">
                  <c:v>45</c:v>
                </c:pt>
                <c:pt idx="1">
                  <c:v>65</c:v>
                </c:pt>
                <c:pt idx="2">
                  <c:v>65</c:v>
                </c:pt>
                <c:pt idx="3">
                  <c:v>175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CBB-4307-803B-CBDE06F7122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270"/>
        <c:holeSize val="57"/>
      </c:doughnut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6.8221782654245333E-2"/>
          <c:y val="0.6800258869608321"/>
          <c:w val="0.91067029829617119"/>
          <c:h val="9.018104882587148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Interne</a:t>
            </a:r>
          </a:p>
        </c:rich>
      </c:tx>
      <c:layout>
        <c:manualLayout>
          <c:xMode val="edge"/>
          <c:yMode val="edge"/>
          <c:x val="0.37920512604963519"/>
          <c:y val="0.3756613756613756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169622925248221E-2"/>
          <c:y val="0"/>
          <c:w val="0.90948935653505947"/>
          <c:h val="1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DF25-47D3-9FA7-0F4BDF6FAEC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DF25-47D3-9FA7-0F4BDF6FAEC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DF25-47D3-9FA7-0F4BDF6FAECE}"/>
              </c:ext>
            </c:extLst>
          </c:dPt>
          <c:dPt>
            <c:idx val="3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12F4-4C63-A8D5-7281F645871E}"/>
              </c:ext>
            </c:extLst>
          </c:dPt>
          <c:cat>
            <c:strRef>
              <c:f>Tbd!$B$18:$B$20</c:f>
              <c:strCache>
                <c:ptCount val="3"/>
                <c:pt idx="0">
                  <c:v>Conso JH</c:v>
                </c:pt>
                <c:pt idx="1">
                  <c:v>RAF JH</c:v>
                </c:pt>
                <c:pt idx="2">
                  <c:v>RAC JH</c:v>
                </c:pt>
              </c:strCache>
            </c:strRef>
          </c:cat>
          <c:val>
            <c:numRef>
              <c:f>Tbd!$D$18:$D$21</c:f>
              <c:numCache>
                <c:formatCode>General</c:formatCode>
                <c:ptCount val="4"/>
                <c:pt idx="0">
                  <c:v>90</c:v>
                </c:pt>
                <c:pt idx="1">
                  <c:v>130</c:v>
                </c:pt>
                <c:pt idx="2">
                  <c:v>0</c:v>
                </c:pt>
                <c:pt idx="3">
                  <c:v>220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F4-4C63-A8D5-7281F645871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7"/>
      </c:doughnut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7.8469657484985203E-2"/>
          <c:y val="0.66400241636462121"/>
          <c:w val="0.89999981319061095"/>
          <c:h val="0.108484356122151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0381174221188362E-2"/>
          <c:y val="4.8929663608562692E-2"/>
          <c:w val="0.93888888888888888"/>
          <c:h val="0.84097859327217128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Tbd!$C$17</c:f>
              <c:strCache>
                <c:ptCount val="1"/>
                <c:pt idx="0">
                  <c:v>Externe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Tbd!$C$22</c:f>
              <c:numCache>
                <c:formatCode>0%</c:formatCode>
                <c:ptCount val="1"/>
                <c:pt idx="0">
                  <c:v>0.44303797468354428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718-4015-B094-25D809A43225}"/>
            </c:ext>
          </c:extLst>
        </c:ser>
        <c:ser>
          <c:idx val="1"/>
          <c:order val="1"/>
          <c:tx>
            <c:strRef>
              <c:f>Tbd!$D$17</c:f>
              <c:strCache>
                <c:ptCount val="1"/>
                <c:pt idx="0">
                  <c:v>Interne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Tbd!$D$22</c:f>
              <c:numCache>
                <c:formatCode>0%</c:formatCode>
                <c:ptCount val="1"/>
                <c:pt idx="0">
                  <c:v>0.55696202531645567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718-4015-B094-25D809A43225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33"/>
        <c:overlap val="100"/>
        <c:axId val="342799280"/>
        <c:axId val="342798864"/>
      </c:barChart>
      <c:catAx>
        <c:axId val="34279928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342798864"/>
        <c:crosses val="autoZero"/>
        <c:auto val="1"/>
        <c:lblAlgn val="ctr"/>
        <c:lblOffset val="100"/>
        <c:noMultiLvlLbl val="0"/>
      </c:catAx>
      <c:valAx>
        <c:axId val="342798864"/>
        <c:scaling>
          <c:orientation val="minMax"/>
        </c:scaling>
        <c:delete val="1"/>
        <c:axPos val="b"/>
        <c:numFmt formatCode="0%" sourceLinked="1"/>
        <c:majorTickMark val="none"/>
        <c:minorTickMark val="none"/>
        <c:tickLblPos val="nextTo"/>
        <c:crossAx val="3427992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5.xml"/><Relationship Id="rId3" Type="http://schemas.openxmlformats.org/officeDocument/2006/relationships/image" Target="../media/image3.PNG"/><Relationship Id="rId7" Type="http://schemas.openxmlformats.org/officeDocument/2006/relationships/chart" Target="../charts/chart4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3.xml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200027</xdr:colOff>
      <xdr:row>1</xdr:row>
      <xdr:rowOff>123824</xdr:rowOff>
    </xdr:from>
    <xdr:to>
      <xdr:col>4</xdr:col>
      <xdr:colOff>228601</xdr:colOff>
      <xdr:row>16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228602</xdr:colOff>
      <xdr:row>6</xdr:row>
      <xdr:rowOff>47626</xdr:rowOff>
    </xdr:from>
    <xdr:to>
      <xdr:col>7</xdr:col>
      <xdr:colOff>114301</xdr:colOff>
      <xdr:row>16</xdr:row>
      <xdr:rowOff>133350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4</xdr:col>
      <xdr:colOff>552451</xdr:colOff>
      <xdr:row>1</xdr:row>
      <xdr:rowOff>84836</xdr:rowOff>
    </xdr:from>
    <xdr:to>
      <xdr:col>5</xdr:col>
      <xdr:colOff>152400</xdr:colOff>
      <xdr:row>3</xdr:row>
      <xdr:rowOff>14663</xdr:rowOff>
    </xdr:to>
    <xdr:pic>
      <xdr:nvPicPr>
        <xdr:cNvPr id="4" name="Soleil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05251" y="275336"/>
          <a:ext cx="361949" cy="310827"/>
        </a:xfrm>
        <a:prstGeom prst="rect">
          <a:avLst/>
        </a:prstGeom>
      </xdr:spPr>
    </xdr:pic>
    <xdr:clientData/>
  </xdr:twoCellAnchor>
  <xdr:twoCellAnchor editAs="oneCell">
    <xdr:from>
      <xdr:col>5</xdr:col>
      <xdr:colOff>257176</xdr:colOff>
      <xdr:row>1</xdr:row>
      <xdr:rowOff>102974</xdr:rowOff>
    </xdr:from>
    <xdr:to>
      <xdr:col>5</xdr:col>
      <xdr:colOff>612636</xdr:colOff>
      <xdr:row>2</xdr:row>
      <xdr:rowOff>174465</xdr:rowOff>
    </xdr:to>
    <xdr:pic>
      <xdr:nvPicPr>
        <xdr:cNvPr id="5" name="Nuage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71976" y="293474"/>
          <a:ext cx="355460" cy="261991"/>
        </a:xfrm>
        <a:prstGeom prst="rect">
          <a:avLst/>
        </a:prstGeom>
      </xdr:spPr>
    </xdr:pic>
    <xdr:clientData/>
  </xdr:twoCellAnchor>
  <xdr:twoCellAnchor editAs="oneCell">
    <xdr:from>
      <xdr:col>6</xdr:col>
      <xdr:colOff>13609</xdr:colOff>
      <xdr:row>1</xdr:row>
      <xdr:rowOff>114090</xdr:rowOff>
    </xdr:from>
    <xdr:to>
      <xdr:col>6</xdr:col>
      <xdr:colOff>377645</xdr:colOff>
      <xdr:row>3</xdr:row>
      <xdr:rowOff>58181</xdr:rowOff>
    </xdr:to>
    <xdr:pic>
      <xdr:nvPicPr>
        <xdr:cNvPr id="6" name="Orage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42784" y="304590"/>
          <a:ext cx="364036" cy="325091"/>
        </a:xfrm>
        <a:prstGeom prst="rect">
          <a:avLst/>
        </a:prstGeom>
      </xdr:spPr>
    </xdr:pic>
    <xdr:clientData/>
  </xdr:twoCellAnchor>
  <xdr:twoCellAnchor>
    <xdr:from>
      <xdr:col>4</xdr:col>
      <xdr:colOff>390525</xdr:colOff>
      <xdr:row>3</xdr:row>
      <xdr:rowOff>39361</xdr:rowOff>
    </xdr:from>
    <xdr:to>
      <xdr:col>5</xdr:col>
      <xdr:colOff>238125</xdr:colOff>
      <xdr:row>4</xdr:row>
      <xdr:rowOff>123825</xdr:rowOff>
    </xdr:to>
    <xdr:sp macro="" textlink="Tbd!D27">
      <xdr:nvSpPr>
        <xdr:cNvPr id="7" name="Rectangle 6"/>
        <xdr:cNvSpPr/>
      </xdr:nvSpPr>
      <xdr:spPr>
        <a:xfrm>
          <a:off x="3743325" y="610861"/>
          <a:ext cx="609600" cy="274964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4EA1B544-2325-4DC7-963B-B76EA7D133FD}" type="TxLink">
            <a:rPr lang="en-US" sz="1800" b="1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1</a:t>
          </a:fld>
          <a:endParaRPr lang="en-US" sz="1800" b="1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5</xdr:col>
      <xdr:colOff>133350</xdr:colOff>
      <xdr:row>3</xdr:row>
      <xdr:rowOff>39361</xdr:rowOff>
    </xdr:from>
    <xdr:to>
      <xdr:col>6</xdr:col>
      <xdr:colOff>28575</xdr:colOff>
      <xdr:row>4</xdr:row>
      <xdr:rowOff>123825</xdr:rowOff>
    </xdr:to>
    <xdr:sp macro="" textlink="Tbd!D25">
      <xdr:nvSpPr>
        <xdr:cNvPr id="8" name="Rectangle 7"/>
        <xdr:cNvSpPr/>
      </xdr:nvSpPr>
      <xdr:spPr>
        <a:xfrm>
          <a:off x="4248150" y="610861"/>
          <a:ext cx="609600" cy="274964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6388A4DF-E503-49A1-AF83-C5A83EB92D90}" type="TxLink">
            <a:rPr lang="en-US" sz="1800" b="1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1</a:t>
          </a:fld>
          <a:endParaRPr lang="en-US" sz="1800" b="1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5</xdr:col>
      <xdr:colOff>638175</xdr:colOff>
      <xdr:row>3</xdr:row>
      <xdr:rowOff>39361</xdr:rowOff>
    </xdr:from>
    <xdr:to>
      <xdr:col>6</xdr:col>
      <xdr:colOff>533400</xdr:colOff>
      <xdr:row>4</xdr:row>
      <xdr:rowOff>123825</xdr:rowOff>
    </xdr:to>
    <xdr:sp macro="" textlink="Tbd!D26">
      <xdr:nvSpPr>
        <xdr:cNvPr id="9" name="Rectangle 8"/>
        <xdr:cNvSpPr/>
      </xdr:nvSpPr>
      <xdr:spPr>
        <a:xfrm>
          <a:off x="4752975" y="610861"/>
          <a:ext cx="609600" cy="274964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AC295907-7C0F-482A-A639-9A7FC18F6247}" type="TxLink">
            <a:rPr lang="en-US" sz="1800" b="1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 </a:t>
          </a:fld>
          <a:endParaRPr lang="en-US" sz="1800" b="1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7</xdr:col>
      <xdr:colOff>180975</xdr:colOff>
      <xdr:row>6</xdr:row>
      <xdr:rowOff>57150</xdr:rowOff>
    </xdr:from>
    <xdr:to>
      <xdr:col>10</xdr:col>
      <xdr:colOff>590551</xdr:colOff>
      <xdr:row>18</xdr:row>
      <xdr:rowOff>147636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10</xdr:col>
      <xdr:colOff>619124</xdr:colOff>
      <xdr:row>6</xdr:row>
      <xdr:rowOff>57150</xdr:rowOff>
    </xdr:from>
    <xdr:to>
      <xdr:col>14</xdr:col>
      <xdr:colOff>247649</xdr:colOff>
      <xdr:row>18</xdr:row>
      <xdr:rowOff>171450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7</xdr:col>
      <xdr:colOff>523875</xdr:colOff>
      <xdr:row>15</xdr:row>
      <xdr:rowOff>144136</xdr:rowOff>
    </xdr:from>
    <xdr:to>
      <xdr:col>8</xdr:col>
      <xdr:colOff>371475</xdr:colOff>
      <xdr:row>17</xdr:row>
      <xdr:rowOff>38100</xdr:rowOff>
    </xdr:to>
    <xdr:sp macro="" textlink="Tbd!C18">
      <xdr:nvSpPr>
        <xdr:cNvPr id="12" name="Rectangle 11"/>
        <xdr:cNvSpPr/>
      </xdr:nvSpPr>
      <xdr:spPr>
        <a:xfrm>
          <a:off x="6134100" y="3001636"/>
          <a:ext cx="609600" cy="274964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3B3AA8C5-1BE0-40C9-BCCB-078AF3A748ED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45</a:t>
          </a:fld>
          <a:endParaRPr lang="en-US" sz="1800" b="1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8</xdr:col>
      <xdr:colOff>457200</xdr:colOff>
      <xdr:row>15</xdr:row>
      <xdr:rowOff>163186</xdr:rowOff>
    </xdr:from>
    <xdr:to>
      <xdr:col>9</xdr:col>
      <xdr:colOff>304800</xdr:colOff>
      <xdr:row>17</xdr:row>
      <xdr:rowOff>57150</xdr:rowOff>
    </xdr:to>
    <xdr:sp macro="" textlink="Tbd!C19">
      <xdr:nvSpPr>
        <xdr:cNvPr id="13" name="Rectangle 12"/>
        <xdr:cNvSpPr/>
      </xdr:nvSpPr>
      <xdr:spPr>
        <a:xfrm>
          <a:off x="6829425" y="3020686"/>
          <a:ext cx="609600" cy="274964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B2C3AA7B-94C3-4DFD-8C2A-636563343773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65</a:t>
          </a:fld>
          <a:endParaRPr lang="en-US" sz="1800" b="1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9</xdr:col>
      <xdr:colOff>438150</xdr:colOff>
      <xdr:row>15</xdr:row>
      <xdr:rowOff>153661</xdr:rowOff>
    </xdr:from>
    <xdr:to>
      <xdr:col>10</xdr:col>
      <xdr:colOff>285750</xdr:colOff>
      <xdr:row>17</xdr:row>
      <xdr:rowOff>47625</xdr:rowOff>
    </xdr:to>
    <xdr:sp macro="" textlink="Tbd!C20">
      <xdr:nvSpPr>
        <xdr:cNvPr id="14" name="Rectangle 13"/>
        <xdr:cNvSpPr/>
      </xdr:nvSpPr>
      <xdr:spPr>
        <a:xfrm>
          <a:off x="7572375" y="3011161"/>
          <a:ext cx="609600" cy="274964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ADE3C7E5-A705-4771-B388-EECE172C6C24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65</a:t>
          </a:fld>
          <a:endParaRPr lang="en-US" sz="1800" b="1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11</xdr:col>
      <xdr:colOff>228600</xdr:colOff>
      <xdr:row>15</xdr:row>
      <xdr:rowOff>153661</xdr:rowOff>
    </xdr:from>
    <xdr:to>
      <xdr:col>12</xdr:col>
      <xdr:colOff>76200</xdr:colOff>
      <xdr:row>17</xdr:row>
      <xdr:rowOff>47625</xdr:rowOff>
    </xdr:to>
    <xdr:sp macro="" textlink="Tbd!D18">
      <xdr:nvSpPr>
        <xdr:cNvPr id="15" name="Rectangle 14"/>
        <xdr:cNvSpPr/>
      </xdr:nvSpPr>
      <xdr:spPr>
        <a:xfrm>
          <a:off x="8886825" y="3011161"/>
          <a:ext cx="609600" cy="274964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F4278ED6-4C05-47E7-8AC7-6115BE6E27FE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90</a:t>
          </a:fld>
          <a:endParaRPr lang="en-US" sz="1800" b="1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12</xdr:col>
      <xdr:colOff>133350</xdr:colOff>
      <xdr:row>15</xdr:row>
      <xdr:rowOff>163186</xdr:rowOff>
    </xdr:from>
    <xdr:to>
      <xdr:col>12</xdr:col>
      <xdr:colOff>742950</xdr:colOff>
      <xdr:row>17</xdr:row>
      <xdr:rowOff>57150</xdr:rowOff>
    </xdr:to>
    <xdr:sp macro="" textlink="Tbd!D19">
      <xdr:nvSpPr>
        <xdr:cNvPr id="16" name="Rectangle 15"/>
        <xdr:cNvSpPr/>
      </xdr:nvSpPr>
      <xdr:spPr>
        <a:xfrm>
          <a:off x="9553575" y="3020686"/>
          <a:ext cx="609600" cy="274964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15DB94D1-BDC6-4ED7-A9FE-E04849978321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130</a:t>
          </a:fld>
          <a:endParaRPr lang="en-US" sz="1800" b="1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13</xdr:col>
      <xdr:colOff>95250</xdr:colOff>
      <xdr:row>15</xdr:row>
      <xdr:rowOff>125086</xdr:rowOff>
    </xdr:from>
    <xdr:to>
      <xdr:col>13</xdr:col>
      <xdr:colOff>704850</xdr:colOff>
      <xdr:row>17</xdr:row>
      <xdr:rowOff>19050</xdr:rowOff>
    </xdr:to>
    <xdr:sp macro="" textlink="Tbd!D20">
      <xdr:nvSpPr>
        <xdr:cNvPr id="17" name="Rectangle 16"/>
        <xdr:cNvSpPr/>
      </xdr:nvSpPr>
      <xdr:spPr>
        <a:xfrm>
          <a:off x="10277475" y="2982586"/>
          <a:ext cx="609600" cy="274964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D98E7006-048A-4059-B2F1-C1ECD57FE21F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0</a:t>
          </a:fld>
          <a:endParaRPr lang="en-US" sz="1800" b="1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7</xdr:col>
      <xdr:colOff>214312</xdr:colOff>
      <xdr:row>0</xdr:row>
      <xdr:rowOff>123825</xdr:rowOff>
    </xdr:from>
    <xdr:to>
      <xdr:col>12</xdr:col>
      <xdr:colOff>228600</xdr:colOff>
      <xdr:row>6</xdr:row>
      <xdr:rowOff>19050</xdr:rowOff>
    </xdr:to>
    <xdr:graphicFrame macro="">
      <xdr:nvGraphicFramePr>
        <xdr:cNvPr id="18" name="Graphique 1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 editAs="oneCell">
    <xdr:from>
      <xdr:col>3</xdr:col>
      <xdr:colOff>609600</xdr:colOff>
      <xdr:row>17</xdr:row>
      <xdr:rowOff>142875</xdr:rowOff>
    </xdr:from>
    <xdr:to>
      <xdr:col>6</xdr:col>
      <xdr:colOff>200025</xdr:colOff>
      <xdr:row>31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9" name="Responsab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sponsab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09975" y="33813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742950</xdr:colOff>
      <xdr:row>17</xdr:row>
      <xdr:rowOff>9525</xdr:rowOff>
    </xdr:from>
    <xdr:to>
      <xdr:col>3</xdr:col>
      <xdr:colOff>381000</xdr:colOff>
      <xdr:row>30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0" name="Responsabl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sponsabl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52575" y="3248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4</xdr:row>
          <xdr:rowOff>57150</xdr:rowOff>
        </xdr:from>
        <xdr:to>
          <xdr:col>1</xdr:col>
          <xdr:colOff>1000125</xdr:colOff>
          <xdr:row>6</xdr:row>
          <xdr:rowOff>104775</xdr:rowOff>
        </xdr:to>
        <xdr:sp macro="" textlink="">
          <xdr:nvSpPr>
            <xdr:cNvPr id="5121" name="ComboBox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8</xdr:row>
          <xdr:rowOff>104775</xdr:rowOff>
        </xdr:from>
        <xdr:to>
          <xdr:col>1</xdr:col>
          <xdr:colOff>971550</xdr:colOff>
          <xdr:row>11</xdr:row>
          <xdr:rowOff>0</xdr:rowOff>
        </xdr:to>
        <xdr:sp macro="" textlink="">
          <xdr:nvSpPr>
            <xdr:cNvPr id="5122" name="ComboBox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66675</xdr:colOff>
      <xdr:row>2</xdr:row>
      <xdr:rowOff>142875</xdr:rowOff>
    </xdr:from>
    <xdr:to>
      <xdr:col>1</xdr:col>
      <xdr:colOff>1000125</xdr:colOff>
      <xdr:row>4</xdr:row>
      <xdr:rowOff>28575</xdr:rowOff>
    </xdr:to>
    <xdr:sp macro="" textlink="">
      <xdr:nvSpPr>
        <xdr:cNvPr id="21" name="ZoneTexte 20"/>
        <xdr:cNvSpPr txBox="1"/>
      </xdr:nvSpPr>
      <xdr:spPr>
        <a:xfrm>
          <a:off x="66675" y="523875"/>
          <a:ext cx="1743075" cy="266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600" b="1"/>
            <a:t>CP</a:t>
          </a:r>
        </a:p>
      </xdr:txBody>
    </xdr:sp>
    <xdr:clientData/>
  </xdr:twoCellAnchor>
  <xdr:twoCellAnchor>
    <xdr:from>
      <xdr:col>0</xdr:col>
      <xdr:colOff>19050</xdr:colOff>
      <xdr:row>7</xdr:row>
      <xdr:rowOff>19050</xdr:rowOff>
    </xdr:from>
    <xdr:to>
      <xdr:col>1</xdr:col>
      <xdr:colOff>952500</xdr:colOff>
      <xdr:row>8</xdr:row>
      <xdr:rowOff>95250</xdr:rowOff>
    </xdr:to>
    <xdr:sp macro="" textlink="">
      <xdr:nvSpPr>
        <xdr:cNvPr id="24" name="ZoneTexte 23"/>
        <xdr:cNvSpPr txBox="1"/>
      </xdr:nvSpPr>
      <xdr:spPr>
        <a:xfrm>
          <a:off x="19050" y="1352550"/>
          <a:ext cx="1743075" cy="266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600" b="1"/>
            <a:t>PROJET</a:t>
          </a:r>
        </a:p>
      </xdr:txBody>
    </xdr:sp>
    <xdr:clientData/>
  </xdr:twoCellAnchor>
  <xdr:twoCellAnchor editAs="oneCell">
    <xdr:from>
      <xdr:col>7</xdr:col>
      <xdr:colOff>323850</xdr:colOff>
      <xdr:row>19</xdr:row>
      <xdr:rowOff>76200</xdr:rowOff>
    </xdr:from>
    <xdr:to>
      <xdr:col>9</xdr:col>
      <xdr:colOff>628650</xdr:colOff>
      <xdr:row>32</xdr:row>
      <xdr:rowOff>123825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2" name="Nom du Fichier MSP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du Fichier MSP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43650" y="36957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714375</xdr:colOff>
      <xdr:row>19</xdr:row>
      <xdr:rowOff>76200</xdr:rowOff>
    </xdr:from>
    <xdr:to>
      <xdr:col>12</xdr:col>
      <xdr:colOff>257175</xdr:colOff>
      <xdr:row>32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3" name="Nom du Fichier MSP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du Fichier MSP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848600" y="36957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test-1-lrd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LDAS CALLER NEDDA EMILY (CNAM / Lyon)" refreshedDate="45419.632139467591" createdVersion="6" refreshedVersion="6" minRefreshableVersion="3" recordCount="33">
  <cacheSource type="worksheet">
    <worksheetSource ref="A1:D34" sheet="Liste_de_Alertes" r:id="rId2"/>
  </cacheSource>
  <cacheFields count="4">
    <cacheField name="Responsable" numFmtId="0">
      <sharedItems count="11">
        <s v="ABA"/>
        <s v="AND"/>
        <s v="BOI"/>
        <s v="CHAU"/>
        <s v="CHEB"/>
        <s v="HALL"/>
        <s v="ISCH"/>
        <s v="LOU"/>
        <s v="MEU"/>
        <s v="NICO"/>
        <s v="SAR"/>
      </sharedItems>
    </cacheField>
    <cacheField name="Nom du Fichier MSP" numFmtId="0">
      <sharedItems count="23">
        <s v="Pjt-2023_1                                                                                                                              "/>
        <s v="Pjt-2024_1"/>
        <s v="Pjt-2024_2"/>
        <s v="Pjt-2024_3"/>
        <s v="Pjt-2024_4"/>
        <s v="Pjt-2021_1"/>
        <s v="Pjt-2024_5"/>
        <s v="Pjt-2022_1"/>
        <s v="Pjt-2020_1                                                                                                                                             "/>
        <s v="Pjt-2021_2"/>
        <s v="Pjt-2023_2                                                                                                        "/>
        <s v="Pjt-2023_3                                                                                                              "/>
        <s v="Pjt-2022_2"/>
        <s v="Pjt-2021_3"/>
        <s v="Pjt-2023_4                                                                                                                              "/>
        <s v="Pjt-2022_3"/>
        <s v="Pjt-2024_6"/>
        <s v="Pjt-2023_5                                                                                                                       "/>
        <s v="Pjt-2023_6                                                                                                                       "/>
        <s v="Pjt-2023_7                                                                                          "/>
        <s v="Pjt-2021_4"/>
        <s v="Pjt-2023_8                                                                                                                         "/>
        <s v="Pjt-2022_4"/>
      </sharedItems>
    </cacheField>
    <cacheField name="Gravité" numFmtId="0">
      <sharedItems count="3">
        <s v="Faible"/>
        <s v="Moyenne"/>
        <s v="Forte"/>
      </sharedItems>
    </cacheField>
    <cacheField name="Catégories d'impact" numFmtId="0">
      <sharedItems count="4">
        <s v="Délai, Qualité"/>
        <s v="Coût"/>
        <s v="Qualité"/>
        <s v="Délai"/>
      </sharedItems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CALDAS CALLER NEDDA EMILY (CNAM / Lyon)" refreshedDate="45433.427708680552" backgroundQuery="1" createdVersion="6" refreshedVersion="6" minRefreshableVersion="3" recordCount="0" supportSubquery="1" supportAdvancedDrill="1">
  <cacheSource type="external" connectionId="1"/>
  <cacheFields count="3">
    <cacheField name="[Measures].[Total distinct de Nom du Fichier MSP]" caption="Total distinct de Nom du Fichier MSP" numFmtId="0" hierarchy="17" level="32767"/>
    <cacheField name="[Tableau3].[Tendance].[Tendance]" caption="Tendance" numFmtId="0" hierarchy="6" level="1">
      <sharedItems count="3">
        <s v="Amélioration"/>
        <s v="Stabilité"/>
        <s v="Dégradation" u="1"/>
      </sharedItems>
    </cacheField>
    <cacheField name="[Tableau3].[Responsable].[Responsable]" caption="Responsable" numFmtId="0" level="1">
      <sharedItems containsSemiMixedTypes="0" containsNonDate="0" containsString="0"/>
    </cacheField>
  </cacheFields>
  <cacheHierarchies count="18">
    <cacheHierarchy uniqueName="[Tableau3].[Responsable]" caption="Responsable" attribute="1" defaultMemberUniqueName="[Tableau3].[Responsable].[All]" allUniqueName="[Tableau3].[Responsable].[All]" dimensionUniqueName="[Tableau3]" displayFolder="" count="2" memberValueDatatype="130" unbalanced="0">
      <fieldsUsage count="2">
        <fieldUsage x="-1"/>
        <fieldUsage x="2"/>
      </fieldsUsage>
    </cacheHierarchy>
    <cacheHierarchy uniqueName="[Tableau3].[Nom du Fichier MSP]" caption="Nom du Fichier MSP" attribute="1" defaultMemberUniqueName="[Tableau3].[Nom du Fichier MSP].[All]" allUniqueName="[Tableau3].[Nom du Fichier MSP].[All]" dimensionUniqueName="[Tableau3]" displayFolder="" count="2" memberValueDatatype="130" unbalanced="0"/>
    <cacheHierarchy uniqueName="[Tableau3].[Jalon F]" caption="Jalon F" attribute="1" defaultMemberUniqueName="[Tableau3].[Jalon F].[All]" allUniqueName="[Tableau3].[Jalon F].[All]" dimensionUniqueName="[Tableau3]" displayFolder="" count="2" memberValueDatatype="130" unbalanced="0"/>
    <cacheHierarchy uniqueName="[Tableau3].[Phase]" caption="Phase" attribute="1" defaultMemberUniqueName="[Tableau3].[Phase].[All]" allUniqueName="[Tableau3].[Phase].[All]" dimensionUniqueName="[Tableau3]" displayFolder="" count="2" memberValueDatatype="130" unbalanced="0"/>
    <cacheHierarchy uniqueName="[Tableau3].[Jalon_Phase_Prochain]" caption="Jalon_Phase_Prochain" attribute="1" defaultMemberUniqueName="[Tableau3].[Jalon_Phase_Prochain].[All]" allUniqueName="[Tableau3].[Jalon_Phase_Prochain].[All]" dimensionUniqueName="[Tableau3]" displayFolder="" count="2" memberValueDatatype="130" unbalanced="0"/>
    <cacheHierarchy uniqueName="[Tableau3].[Feu Global]" caption="Feu Global" attribute="1" defaultMemberUniqueName="[Tableau3].[Feu Global].[All]" allUniqueName="[Tableau3].[Feu Global].[All]" dimensionUniqueName="[Tableau3]" displayFolder="" count="2" memberValueDatatype="130" unbalanced="0"/>
    <cacheHierarchy uniqueName="[Tableau3].[Tendance]" caption="Tendance" attribute="1" defaultMemberUniqueName="[Tableau3].[Tendance].[All]" allUniqueName="[Tableau3].[Tendance].[All]" dimensionUniqueName="[Tableau3]" displayFolder="" count="2" memberValueDatatype="130" unbalanced="0">
      <fieldsUsage count="2">
        <fieldUsage x="-1"/>
        <fieldUsage x="1"/>
      </fieldsUsage>
    </cacheHierarchy>
    <cacheHierarchy uniqueName="[Tableau3].[Catégorie Budget]" caption="Catégorie Budget" attribute="1" defaultMemberUniqueName="[Tableau3].[Catégorie Budget].[All]" allUniqueName="[Tableau3].[Catégorie Budget].[All]" dimensionUniqueName="[Tableau3]" displayFolder="" count="2" memberValueDatatype="130" unbalanced="0"/>
    <cacheHierarchy uniqueName="[Tableau3].[Conso JH]" caption="Conso JH" attribute="1" defaultMemberUniqueName="[Tableau3].[Conso JH].[All]" allUniqueName="[Tableau3].[Conso JH].[All]" dimensionUniqueName="[Tableau3]" displayFolder="" count="2" memberValueDatatype="20" unbalanced="0"/>
    <cacheHierarchy uniqueName="[Tableau3].[RAF JH]" caption="RAF JH" attribute="1" defaultMemberUniqueName="[Tableau3].[RAF JH].[All]" allUniqueName="[Tableau3].[RAF JH].[All]" dimensionUniqueName="[Tableau3]" displayFolder="" count="2" memberValueDatatype="20" unbalanced="0"/>
    <cacheHierarchy uniqueName="[Tableau3].[RAC JH]" caption="RAC JH" attribute="1" defaultMemberUniqueName="[Tableau3].[RAC JH].[All]" allUniqueName="[Tableau3].[RAC JH].[All]" dimensionUniqueName="[Tableau3]" displayFolder="" count="2" memberValueDatatype="20" unbalanced="0"/>
    <cacheHierarchy uniqueName="[Measures].[__XL_Count Tableau3]" caption="__XL_Count Tableau3" measure="1" displayFolder="" measureGroup="Tableau3" count="0" hidden="1"/>
    <cacheHierarchy uniqueName="[Measures].[__No measures defined]" caption="__No measures defined" measure="1" displayFolder="" count="0" hidden="1"/>
    <cacheHierarchy uniqueName="[Measures].[Somme de Conso JH]" caption="Somme de Conso JH" measure="1" displayFolder="" measureGroup="Tableau3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RAF JH]" caption="Somme de RAF JH" measure="1" displayFolder="" measureGroup="Tableau3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Somme de RAC JH]" caption="Somme de RAC JH" measure="1" displayFolder="" measureGroup="Tableau3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Nom du Fichier MSP]" caption="Nombre de Nom du Fichier MSP" measure="1" displayFolder="" measureGroup="Tableau3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Nom du Fichier MSP]" caption="Total distinct de Nom du Fichier MSP" measure="1" displayFolder="" measureGroup="Tableau3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au3" uniqueName="[Tableau3]" caption="Tableau3"/>
  </dimensions>
  <measureGroups count="1">
    <measureGroup name="Tableau3" caption="Tableau3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saveData="0" refreshedBy="CALDAS CALLER NEDDA EMILY (CNAM / Lyon)" refreshedDate="45433.427709143521" backgroundQuery="1" createdVersion="6" refreshedVersion="6" minRefreshableVersion="3" recordCount="0" supportSubquery="1" supportAdvancedDrill="1">
  <cacheSource type="external" connectionId="1"/>
  <cacheFields count="3">
    <cacheField name="[Tableau3].[Feu Global].[Feu Global]" caption="Feu Global" numFmtId="0" hierarchy="5" level="1">
      <sharedItems count="2">
        <s v="Nuage"/>
        <s v="Soleil"/>
      </sharedItems>
    </cacheField>
    <cacheField name="[Measures].[Total distinct de Nom du Fichier MSP]" caption="Total distinct de Nom du Fichier MSP" numFmtId="0" hierarchy="17" level="32767"/>
    <cacheField name="[Tableau3].[Responsable].[Responsable]" caption="Responsable" numFmtId="0" level="1">
      <sharedItems containsSemiMixedTypes="0" containsNonDate="0" containsString="0"/>
    </cacheField>
  </cacheFields>
  <cacheHierarchies count="18">
    <cacheHierarchy uniqueName="[Tableau3].[Responsable]" caption="Responsable" attribute="1" defaultMemberUniqueName="[Tableau3].[Responsable].[All]" allUniqueName="[Tableau3].[Responsable].[All]" dimensionUniqueName="[Tableau3]" displayFolder="" count="2" memberValueDatatype="130" unbalanced="0">
      <fieldsUsage count="2">
        <fieldUsage x="-1"/>
        <fieldUsage x="2"/>
      </fieldsUsage>
    </cacheHierarchy>
    <cacheHierarchy uniqueName="[Tableau3].[Nom du Fichier MSP]" caption="Nom du Fichier MSP" attribute="1" defaultMemberUniqueName="[Tableau3].[Nom du Fichier MSP].[All]" allUniqueName="[Tableau3].[Nom du Fichier MSP].[All]" dimensionUniqueName="[Tableau3]" displayFolder="" count="2" memberValueDatatype="130" unbalanced="0"/>
    <cacheHierarchy uniqueName="[Tableau3].[Jalon F]" caption="Jalon F" attribute="1" defaultMemberUniqueName="[Tableau3].[Jalon F].[All]" allUniqueName="[Tableau3].[Jalon F].[All]" dimensionUniqueName="[Tableau3]" displayFolder="" count="0" memberValueDatatype="130" unbalanced="0"/>
    <cacheHierarchy uniqueName="[Tableau3].[Phase]" caption="Phase" attribute="1" defaultMemberUniqueName="[Tableau3].[Phase].[All]" allUniqueName="[Tableau3].[Phase].[All]" dimensionUniqueName="[Tableau3]" displayFolder="" count="0" memberValueDatatype="130" unbalanced="0"/>
    <cacheHierarchy uniqueName="[Tableau3].[Jalon_Phase_Prochain]" caption="Jalon_Phase_Prochain" attribute="1" defaultMemberUniqueName="[Tableau3].[Jalon_Phase_Prochain].[All]" allUniqueName="[Tableau3].[Jalon_Phase_Prochain].[All]" dimensionUniqueName="[Tableau3]" displayFolder="" count="0" memberValueDatatype="130" unbalanced="0"/>
    <cacheHierarchy uniqueName="[Tableau3].[Feu Global]" caption="Feu Global" attribute="1" defaultMemberUniqueName="[Tableau3].[Feu Global].[All]" allUniqueName="[Tableau3].[Feu Global].[All]" dimensionUniqueName="[Tableau3]" displayFolder="" count="2" memberValueDatatype="130" unbalanced="0">
      <fieldsUsage count="2">
        <fieldUsage x="-1"/>
        <fieldUsage x="0"/>
      </fieldsUsage>
    </cacheHierarchy>
    <cacheHierarchy uniqueName="[Tableau3].[Tendance]" caption="Tendance" attribute="1" defaultMemberUniqueName="[Tableau3].[Tendance].[All]" allUniqueName="[Tableau3].[Tendance].[All]" dimensionUniqueName="[Tableau3]" displayFolder="" count="0" memberValueDatatype="130" unbalanced="0"/>
    <cacheHierarchy uniqueName="[Tableau3].[Catégorie Budget]" caption="Catégorie Budget" attribute="1" defaultMemberUniqueName="[Tableau3].[Catégorie Budget].[All]" allUniqueName="[Tableau3].[Catégorie Budget].[All]" dimensionUniqueName="[Tableau3]" displayFolder="" count="0" memberValueDatatype="130" unbalanced="0"/>
    <cacheHierarchy uniqueName="[Tableau3].[Conso JH]" caption="Conso JH" attribute="1" defaultMemberUniqueName="[Tableau3].[Conso JH].[All]" allUniqueName="[Tableau3].[Conso JH].[All]" dimensionUniqueName="[Tableau3]" displayFolder="" count="0" memberValueDatatype="20" unbalanced="0"/>
    <cacheHierarchy uniqueName="[Tableau3].[RAF JH]" caption="RAF JH" attribute="1" defaultMemberUniqueName="[Tableau3].[RAF JH].[All]" allUniqueName="[Tableau3].[RAF JH].[All]" dimensionUniqueName="[Tableau3]" displayFolder="" count="0" memberValueDatatype="20" unbalanced="0"/>
    <cacheHierarchy uniqueName="[Tableau3].[RAC JH]" caption="RAC JH" attribute="1" defaultMemberUniqueName="[Tableau3].[RAC JH].[All]" allUniqueName="[Tableau3].[RAC JH].[All]" dimensionUniqueName="[Tableau3]" displayFolder="" count="0" memberValueDatatype="20" unbalanced="0"/>
    <cacheHierarchy uniqueName="[Measures].[__XL_Count Tableau3]" caption="__XL_Count Tableau3" measure="1" displayFolder="" measureGroup="Tableau3" count="0" hidden="1"/>
    <cacheHierarchy uniqueName="[Measures].[__No measures defined]" caption="__No measures defined" measure="1" displayFolder="" count="0" hidden="1"/>
    <cacheHierarchy uniqueName="[Measures].[Somme de Conso JH]" caption="Somme de Conso JH" measure="1" displayFolder="" measureGroup="Tableau3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RAF JH]" caption="Somme de RAF JH" measure="1" displayFolder="" measureGroup="Tableau3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Somme de RAC JH]" caption="Somme de RAC JH" measure="1" displayFolder="" measureGroup="Tableau3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Nom du Fichier MSP]" caption="Nombre de Nom du Fichier MSP" measure="1" displayFolder="" measureGroup="Tableau3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Nom du Fichier MSP]" caption="Total distinct de Nom du Fichier MSP" measure="1" displayFolder="" measureGroup="Tableau3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au3" uniqueName="[Tableau3]" caption="Tableau3"/>
  </dimensions>
  <measureGroups count="1">
    <measureGroup name="Tableau3" caption="Tableau3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saveData="0" refreshedBy="CALDAS CALLER NEDDA EMILY (CNAM / Lyon)" refreshedDate="45433.427709722222" backgroundQuery="1" createdVersion="6" refreshedVersion="6" minRefreshableVersion="3" recordCount="0" supportSubquery="1" supportAdvancedDrill="1">
  <cacheSource type="external" connectionId="1"/>
  <cacheFields count="5">
    <cacheField name="[Tableau3].[Catégorie Budget].[Catégorie Budget]" caption="Catégorie Budget" numFmtId="0" hierarchy="7" level="1">
      <sharedItems count="2">
        <s v="Externe"/>
        <s v="Interne"/>
      </sharedItems>
    </cacheField>
    <cacheField name="[Measures].[Somme de Conso JH]" caption="Somme de Conso JH" numFmtId="0" hierarchy="13" level="32767"/>
    <cacheField name="[Measures].[Somme de RAF JH]" caption="Somme de RAF JH" numFmtId="0" hierarchy="14" level="32767"/>
    <cacheField name="[Measures].[Somme de RAC JH]" caption="Somme de RAC JH" numFmtId="0" hierarchy="15" level="32767"/>
    <cacheField name="[Tableau3].[Responsable].[Responsable]" caption="Responsable" numFmtId="0" level="1">
      <sharedItems containsSemiMixedTypes="0" containsNonDate="0" containsString="0"/>
    </cacheField>
  </cacheFields>
  <cacheHierarchies count="18">
    <cacheHierarchy uniqueName="[Tableau3].[Responsable]" caption="Responsable" attribute="1" defaultMemberUniqueName="[Tableau3].[Responsable].[All]" allUniqueName="[Tableau3].[Responsable].[All]" dimensionUniqueName="[Tableau3]" displayFolder="" count="2" memberValueDatatype="130" unbalanced="0">
      <fieldsUsage count="2">
        <fieldUsage x="-1"/>
        <fieldUsage x="4"/>
      </fieldsUsage>
    </cacheHierarchy>
    <cacheHierarchy uniqueName="[Tableau3].[Nom du Fichier MSP]" caption="Nom du Fichier MSP" attribute="1" defaultMemberUniqueName="[Tableau3].[Nom du Fichier MSP].[All]" allUniqueName="[Tableau3].[Nom du Fichier MSP].[All]" dimensionUniqueName="[Tableau3]" displayFolder="" count="2" memberValueDatatype="130" unbalanced="0"/>
    <cacheHierarchy uniqueName="[Tableau3].[Jalon F]" caption="Jalon F" attribute="1" defaultMemberUniqueName="[Tableau3].[Jalon F].[All]" allUniqueName="[Tableau3].[Jalon F].[All]" dimensionUniqueName="[Tableau3]" displayFolder="" count="0" memberValueDatatype="130" unbalanced="0"/>
    <cacheHierarchy uniqueName="[Tableau3].[Phase]" caption="Phase" attribute="1" defaultMemberUniqueName="[Tableau3].[Phase].[All]" allUniqueName="[Tableau3].[Phase].[All]" dimensionUniqueName="[Tableau3]" displayFolder="" count="0" memberValueDatatype="130" unbalanced="0"/>
    <cacheHierarchy uniqueName="[Tableau3].[Jalon_Phase_Prochain]" caption="Jalon_Phase_Prochain" attribute="1" defaultMemberUniqueName="[Tableau3].[Jalon_Phase_Prochain].[All]" allUniqueName="[Tableau3].[Jalon_Phase_Prochain].[All]" dimensionUniqueName="[Tableau3]" displayFolder="" count="0" memberValueDatatype="130" unbalanced="0"/>
    <cacheHierarchy uniqueName="[Tableau3].[Feu Global]" caption="Feu Global" attribute="1" defaultMemberUniqueName="[Tableau3].[Feu Global].[All]" allUniqueName="[Tableau3].[Feu Global].[All]" dimensionUniqueName="[Tableau3]" displayFolder="" count="0" memberValueDatatype="130" unbalanced="0"/>
    <cacheHierarchy uniqueName="[Tableau3].[Tendance]" caption="Tendance" attribute="1" defaultMemberUniqueName="[Tableau3].[Tendance].[All]" allUniqueName="[Tableau3].[Tendance].[All]" dimensionUniqueName="[Tableau3]" displayFolder="" count="0" memberValueDatatype="130" unbalanced="0"/>
    <cacheHierarchy uniqueName="[Tableau3].[Catégorie Budget]" caption="Catégorie Budget" attribute="1" defaultMemberUniqueName="[Tableau3].[Catégorie Budget].[All]" allUniqueName="[Tableau3].[Catégorie Budget].[All]" dimensionUniqueName="[Tableau3]" displayFolder="" count="2" memberValueDatatype="130" unbalanced="0">
      <fieldsUsage count="2">
        <fieldUsage x="-1"/>
        <fieldUsage x="0"/>
      </fieldsUsage>
    </cacheHierarchy>
    <cacheHierarchy uniqueName="[Tableau3].[Conso JH]" caption="Conso JH" attribute="1" defaultMemberUniqueName="[Tableau3].[Conso JH].[All]" allUniqueName="[Tableau3].[Conso JH].[All]" dimensionUniqueName="[Tableau3]" displayFolder="" count="0" memberValueDatatype="20" unbalanced="0"/>
    <cacheHierarchy uniqueName="[Tableau3].[RAF JH]" caption="RAF JH" attribute="1" defaultMemberUniqueName="[Tableau3].[RAF JH].[All]" allUniqueName="[Tableau3].[RAF JH].[All]" dimensionUniqueName="[Tableau3]" displayFolder="" count="0" memberValueDatatype="20" unbalanced="0"/>
    <cacheHierarchy uniqueName="[Tableau3].[RAC JH]" caption="RAC JH" attribute="1" defaultMemberUniqueName="[Tableau3].[RAC JH].[All]" allUniqueName="[Tableau3].[RAC JH].[All]" dimensionUniqueName="[Tableau3]" displayFolder="" count="0" memberValueDatatype="20" unbalanced="0"/>
    <cacheHierarchy uniqueName="[Measures].[__XL_Count Tableau3]" caption="__XL_Count Tableau3" measure="1" displayFolder="" measureGroup="Tableau3" count="0" hidden="1"/>
    <cacheHierarchy uniqueName="[Measures].[__No measures defined]" caption="__No measures defined" measure="1" displayFolder="" count="0" hidden="1"/>
    <cacheHierarchy uniqueName="[Measures].[Somme de Conso JH]" caption="Somme de Conso JH" measure="1" displayFolder="" measureGroup="Tableau3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RAF JH]" caption="Somme de RAF JH" measure="1" displayFolder="" measureGroup="Tableau3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Somme de RAC JH]" caption="Somme de RAC JH" measure="1" displayFolder="" measureGroup="Tableau3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Nom du Fichier MSP]" caption="Nombre de Nom du Fichier MSP" measure="1" displayFolder="" measureGroup="Tableau3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Nom du Fichier MSP]" caption="Total distinct de Nom du Fichier MSP" measure="1" displayFolder="" measureGroup="Tableau3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au3" uniqueName="[Tableau3]" caption="Tableau3"/>
  </dimensions>
  <measureGroups count="1">
    <measureGroup name="Tableau3" caption="Tableau3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saveData="0" refreshedBy="CALDAS CALLER NEDDA EMILY (CNAM / Lyon)" refreshedDate="45419.662518055557" backgroundQuery="1" createdVersion="3" refreshedVersion="6" minRefreshableVersion="3" recordCount="0" supportSubquery="1" supportAdvancedDrill="1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8">
    <cacheHierarchy uniqueName="[Tableau3].[Responsable]" caption="Responsable" attribute="1" defaultMemberUniqueName="[Tableau3].[Responsable].[All]" allUniqueName="[Tableau3].[Responsable].[All]" dimensionUniqueName="[Tableau3]" displayFolder="" count="2" memberValueDatatype="130" unbalanced="0"/>
    <cacheHierarchy uniqueName="[Tableau3].[Nom du Fichier MSP]" caption="Nom du Fichier MSP" attribute="1" defaultMemberUniqueName="[Tableau3].[Nom du Fichier MSP].[All]" allUniqueName="[Tableau3].[Nom du Fichier MSP].[All]" dimensionUniqueName="[Tableau3]" displayFolder="" count="2" memberValueDatatype="130" unbalanced="0"/>
    <cacheHierarchy uniqueName="[Tableau3].[Jalon F]" caption="Jalon F" attribute="1" defaultMemberUniqueName="[Tableau3].[Jalon F].[All]" allUniqueName="[Tableau3].[Jalon F].[All]" dimensionUniqueName="[Tableau3]" displayFolder="" count="0" memberValueDatatype="130" unbalanced="0"/>
    <cacheHierarchy uniqueName="[Tableau3].[Phase]" caption="Phase" attribute="1" defaultMemberUniqueName="[Tableau3].[Phase].[All]" allUniqueName="[Tableau3].[Phase].[All]" dimensionUniqueName="[Tableau3]" displayFolder="" count="0" memberValueDatatype="130" unbalanced="0"/>
    <cacheHierarchy uniqueName="[Tableau3].[Jalon_Phase_Prochain]" caption="Jalon_Phase_Prochain" attribute="1" defaultMemberUniqueName="[Tableau3].[Jalon_Phase_Prochain].[All]" allUniqueName="[Tableau3].[Jalon_Phase_Prochain].[All]" dimensionUniqueName="[Tableau3]" displayFolder="" count="0" memberValueDatatype="130" unbalanced="0"/>
    <cacheHierarchy uniqueName="[Tableau3].[Feu Global]" caption="Feu Global" attribute="1" defaultMemberUniqueName="[Tableau3].[Feu Global].[All]" allUniqueName="[Tableau3].[Feu Global].[All]" dimensionUniqueName="[Tableau3]" displayFolder="" count="0" memberValueDatatype="130" unbalanced="0"/>
    <cacheHierarchy uniqueName="[Tableau3].[Tendance]" caption="Tendance" attribute="1" defaultMemberUniqueName="[Tableau3].[Tendance].[All]" allUniqueName="[Tableau3].[Tendance].[All]" dimensionUniqueName="[Tableau3]" displayFolder="" count="0" memberValueDatatype="130" unbalanced="0"/>
    <cacheHierarchy uniqueName="[Tableau3].[Catégorie Budget]" caption="Catégorie Budget" attribute="1" defaultMemberUniqueName="[Tableau3].[Catégorie Budget].[All]" allUniqueName="[Tableau3].[Catégorie Budget].[All]" dimensionUniqueName="[Tableau3]" displayFolder="" count="0" memberValueDatatype="130" unbalanced="0"/>
    <cacheHierarchy uniqueName="[Tableau3].[Conso JH]" caption="Conso JH" attribute="1" defaultMemberUniqueName="[Tableau3].[Conso JH].[All]" allUniqueName="[Tableau3].[Conso JH].[All]" dimensionUniqueName="[Tableau3]" displayFolder="" count="0" memberValueDatatype="20" unbalanced="0"/>
    <cacheHierarchy uniqueName="[Tableau3].[RAF JH]" caption="RAF JH" attribute="1" defaultMemberUniqueName="[Tableau3].[RAF JH].[All]" allUniqueName="[Tableau3].[RAF JH].[All]" dimensionUniqueName="[Tableau3]" displayFolder="" count="0" memberValueDatatype="20" unbalanced="0"/>
    <cacheHierarchy uniqueName="[Tableau3].[RAC JH]" caption="RAC JH" attribute="1" defaultMemberUniqueName="[Tableau3].[RAC JH].[All]" allUniqueName="[Tableau3].[RAC JH].[All]" dimensionUniqueName="[Tableau3]" displayFolder="" count="0" memberValueDatatype="20" unbalanced="0"/>
    <cacheHierarchy uniqueName="[Measures].[__XL_Count Tableau3]" caption="__XL_Count Tableau3" measure="1" displayFolder="" measureGroup="Tableau3" count="0" hidden="1"/>
    <cacheHierarchy uniqueName="[Measures].[__No measures defined]" caption="__No measures defined" measure="1" displayFolder="" count="0" hidden="1"/>
    <cacheHierarchy uniqueName="[Measures].[Somme de Conso JH]" caption="Somme de Conso JH" measure="1" displayFolder="" measureGroup="Tableau3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RAF JH]" caption="Somme de RAF JH" measure="1" displayFolder="" measureGroup="Tableau3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Somme de RAC JH]" caption="Somme de RAC JH" measure="1" displayFolder="" measureGroup="Tableau3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Nom du Fichier MSP]" caption="Nombre de Nom du Fichier MSP" measure="1" displayFolder="" measureGroup="Tableau3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Nom du Fichier MSP]" caption="Total distinct de Nom du Fichier MSP" measure="1" displayFolder="" measureGroup="Tableau3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"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x v="0"/>
    <x v="0"/>
    <x v="0"/>
    <x v="0"/>
  </r>
  <r>
    <x v="1"/>
    <x v="1"/>
    <x v="1"/>
    <x v="1"/>
  </r>
  <r>
    <x v="1"/>
    <x v="1"/>
    <x v="1"/>
    <x v="2"/>
  </r>
  <r>
    <x v="1"/>
    <x v="2"/>
    <x v="1"/>
    <x v="3"/>
  </r>
  <r>
    <x v="2"/>
    <x v="3"/>
    <x v="2"/>
    <x v="3"/>
  </r>
  <r>
    <x v="2"/>
    <x v="3"/>
    <x v="2"/>
    <x v="2"/>
  </r>
  <r>
    <x v="2"/>
    <x v="4"/>
    <x v="2"/>
    <x v="1"/>
  </r>
  <r>
    <x v="2"/>
    <x v="4"/>
    <x v="2"/>
    <x v="2"/>
  </r>
  <r>
    <x v="2"/>
    <x v="5"/>
    <x v="1"/>
    <x v="1"/>
  </r>
  <r>
    <x v="3"/>
    <x v="6"/>
    <x v="1"/>
    <x v="1"/>
  </r>
  <r>
    <x v="3"/>
    <x v="6"/>
    <x v="1"/>
    <x v="2"/>
  </r>
  <r>
    <x v="3"/>
    <x v="7"/>
    <x v="2"/>
    <x v="1"/>
  </r>
  <r>
    <x v="3"/>
    <x v="7"/>
    <x v="2"/>
    <x v="2"/>
  </r>
  <r>
    <x v="3"/>
    <x v="8"/>
    <x v="2"/>
    <x v="2"/>
  </r>
  <r>
    <x v="3"/>
    <x v="9"/>
    <x v="1"/>
    <x v="2"/>
  </r>
  <r>
    <x v="4"/>
    <x v="0"/>
    <x v="1"/>
    <x v="1"/>
  </r>
  <r>
    <x v="4"/>
    <x v="0"/>
    <x v="1"/>
    <x v="1"/>
  </r>
  <r>
    <x v="4"/>
    <x v="10"/>
    <x v="1"/>
    <x v="0"/>
  </r>
  <r>
    <x v="4"/>
    <x v="11"/>
    <x v="2"/>
    <x v="0"/>
  </r>
  <r>
    <x v="4"/>
    <x v="12"/>
    <x v="1"/>
    <x v="0"/>
  </r>
  <r>
    <x v="4"/>
    <x v="12"/>
    <x v="1"/>
    <x v="0"/>
  </r>
  <r>
    <x v="4"/>
    <x v="13"/>
    <x v="2"/>
    <x v="0"/>
  </r>
  <r>
    <x v="5"/>
    <x v="14"/>
    <x v="1"/>
    <x v="1"/>
  </r>
  <r>
    <x v="5"/>
    <x v="14"/>
    <x v="1"/>
    <x v="1"/>
  </r>
  <r>
    <x v="6"/>
    <x v="15"/>
    <x v="1"/>
    <x v="3"/>
  </r>
  <r>
    <x v="6"/>
    <x v="16"/>
    <x v="2"/>
    <x v="2"/>
  </r>
  <r>
    <x v="7"/>
    <x v="17"/>
    <x v="1"/>
    <x v="3"/>
  </r>
  <r>
    <x v="7"/>
    <x v="17"/>
    <x v="1"/>
    <x v="2"/>
  </r>
  <r>
    <x v="8"/>
    <x v="18"/>
    <x v="2"/>
    <x v="3"/>
  </r>
  <r>
    <x v="8"/>
    <x v="19"/>
    <x v="2"/>
    <x v="3"/>
  </r>
  <r>
    <x v="9"/>
    <x v="20"/>
    <x v="2"/>
    <x v="3"/>
  </r>
  <r>
    <x v="10"/>
    <x v="21"/>
    <x v="2"/>
    <x v="2"/>
  </r>
  <r>
    <x v="10"/>
    <x v="22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pivotTable1.xml><?xml version="1.0" encoding="utf-8"?>
<pivotTableDefinition xmlns="http://schemas.openxmlformats.org/spreadsheetml/2006/main" name="Tableau croisé dynamique8" cacheId="175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24:C27" firstHeaderRow="1" firstDataRow="1" firstDataCol="1"/>
  <pivotFields count="3">
    <pivotField axis="axisRow" allDrilled="1" showAll="0" dataSourceSort="1" defaultAttributeDrillState="1">
      <items count="3">
        <item x="0"/>
        <item x="1"/>
        <item t="default"/>
      </items>
    </pivotField>
    <pivotField dataField="1" showAll="0"/>
    <pivotField allDrilled="1" showAll="0" dataSourceSort="1" defaultAttributeDrillState="1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Total distinct de Nom du Fichier MSP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18">
    <pivotHierarchy multipleItemSelectionAllowed="1" dragToData="1">
      <members count="1" level="1">
        <member name="[Tableau3].[Responsable].&amp;[AND]"/>
      </members>
    </pivotHierarchy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 caption="Total distinct de Nom du Fichier MSP"/>
  </pivotHierarchies>
  <pivotTableStyleInfo name="PivotStyleLight16" showRowHeaders="1" showColHeaders="1" showRowStripes="0" showColStripes="0" showLastColumn="1"/>
  <rowHierarchiesUsage count="1">
    <rowHierarchyUsage hierarchyUsage="5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Classeur1!Tableau3">
        <x15:activeTabTopLevelEntity name="[Tableau3]"/>
      </x15:pivotTableUISettings>
    </ext>
  </extLst>
</pivotTableDefinition>
</file>

<file path=xl/pivotTables/pivotTable2.xml><?xml version="1.0" encoding="utf-8"?>
<pivotTableDefinition xmlns="http://schemas.openxmlformats.org/spreadsheetml/2006/main" name="Tableau croisé dynamique5" cacheId="147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1" rowHeaderCaption=" ">
  <location ref="B3:C7" firstHeaderRow="1" firstDataRow="1" firstDataCol="1"/>
  <pivotFields count="4">
    <pivotField showAll="0">
      <items count="12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t="default"/>
      </items>
    </pivotField>
    <pivotField showAll="0">
      <items count="24">
        <item x="8"/>
        <item x="5"/>
        <item x="9"/>
        <item x="13"/>
        <item x="20"/>
        <item x="7"/>
        <item x="12"/>
        <item x="15"/>
        <item x="22"/>
        <item x="0"/>
        <item x="10"/>
        <item x="11"/>
        <item x="14"/>
        <item x="17"/>
        <item x="18"/>
        <item x="19"/>
        <item x="21"/>
        <item x="1"/>
        <item x="2"/>
        <item x="3"/>
        <item x="4"/>
        <item x="6"/>
        <item x="16"/>
        <item t="default"/>
      </items>
    </pivotField>
    <pivotField dataField="1" showAll="0"/>
    <pivotField axis="axisRow" showAll="0" sortType="ascending">
      <items count="5">
        <item x="1"/>
        <item x="3"/>
        <item x="0"/>
        <item x="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3"/>
  </rowFields>
  <rowItems count="4">
    <i>
      <x v="1"/>
    </i>
    <i>
      <x/>
    </i>
    <i>
      <x v="3"/>
    </i>
    <i t="grand">
      <x/>
    </i>
  </rowItems>
  <colItems count="1">
    <i/>
  </colItems>
  <dataFields count="1">
    <dataField name="Nombre de Gravité" fld="2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0" cacheId="172" dataOnRows="1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1">
  <location ref="B31:C34" firstHeaderRow="1" firstDataRow="1" firstDataCol="1"/>
  <pivotFields count="3">
    <pivotField dataField="1" showAll="0"/>
    <pivotField axis="axisRow" allDrilled="1" showAll="0" dataSourceSort="1" defaultAttributeDrillState="1">
      <items count="4">
        <item x="0"/>
        <item x="1"/>
        <item x="2"/>
        <item t="default"/>
      </items>
    </pivotField>
    <pivotField allDrilled="1" showAll="0" dataSourceSort="1" defaultAttributeDrillState="1"/>
  </pivotFields>
  <rowFields count="1">
    <field x="1"/>
  </rowFields>
  <rowItems count="3">
    <i>
      <x/>
    </i>
    <i>
      <x v="1"/>
    </i>
    <i t="grand">
      <x/>
    </i>
  </rowItems>
  <colItems count="1">
    <i/>
  </colItems>
  <dataFields count="1">
    <dataField name="Total distinct de Nom du Fichier MSP" fld="0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Hierarchies count="18">
    <pivotHierarchy multipleItemSelectionAllowed="1" dragToData="1">
      <members count="1" level="1">
        <member name="[Tableau3].[Responsable].&amp;[AND]"/>
      </members>
    </pivotHierarchy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 caption="Total distinct de Nom du Fichier MSP"/>
  </pivotHierarchies>
  <pivotTableStyleInfo name="PivotStyleLight16" showRowHeaders="1" showColHeaders="1" showRowStripes="0" showColStripes="0" showLastColumn="1"/>
  <rowHierarchiesUsage count="1">
    <rowHierarchyUsage hierarchyUsage="6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Classeur1!Tableau3">
        <x15:activeTabTopLevelEntity name="[Tableau3]"/>
      </x15:pivotTableUISettings>
    </ext>
  </extLst>
</pivotTableDefinition>
</file>

<file path=xl/pivotTables/pivotTable4.xml><?xml version="1.0" encoding="utf-8"?>
<pivotTableDefinition xmlns="http://schemas.openxmlformats.org/spreadsheetml/2006/main" name="Tableau croisé dynamique9" cacheId="178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11:E15" firstHeaderRow="1" firstDataRow="2" firstDataCol="1"/>
  <pivotFields count="5">
    <pivotField axis="axisCol" allDrilled="1" showAll="0" dataSourceSort="1" defaultAttributeDrillState="1">
      <items count="3">
        <item x="0"/>
        <item x="1"/>
        <item t="default"/>
      </items>
    </pivotField>
    <pivotField dataField="1" showAll="0"/>
    <pivotField dataField="1" showAll="0"/>
    <pivotField dataField="1" showAll="0"/>
    <pivotField allDrilled="1" showAll="0" dataSourceSort="1" defaultAttributeDrillState="1"/>
  </pivotFields>
  <rowFields count="1">
    <field x="-2"/>
  </rowFields>
  <rowItems count="3">
    <i>
      <x/>
    </i>
    <i i="1">
      <x v="1"/>
    </i>
    <i i="2">
      <x v="2"/>
    </i>
  </rowItems>
  <colFields count="1">
    <field x="0"/>
  </colFields>
  <colItems count="3">
    <i>
      <x/>
    </i>
    <i>
      <x v="1"/>
    </i>
    <i t="grand">
      <x/>
    </i>
  </colItems>
  <dataFields count="3">
    <dataField name="Conso JH" fld="1" baseField="0" baseItem="0"/>
    <dataField name="RAF JH" fld="2" baseField="0" baseItem="0"/>
    <dataField name="RAC JH" fld="3" baseField="0" baseItem="0"/>
  </dataFields>
  <pivotHierarchies count="18">
    <pivotHierarchy multipleItemSelectionAllowed="1" dragToData="1">
      <members count="1" level="1">
        <member name="[Tableau3].[Responsable].&amp;[AND]"/>
      </members>
    </pivotHierarchy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Conso JH"/>
    <pivotHierarchy dragToData="1" caption="RAF JH"/>
    <pivotHierarchy dragToData="1" caption="RAC JH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-2"/>
  </rowHierarchiesUsage>
  <colHierarchiesUsage count="1">
    <colHierarchyUsage hierarchyUsage="7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Classeur1!Tableau3">
        <x15:activeTabTopLevelEntity name="[Tableau3]"/>
      </x15:pivotTableUISettings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sponsable" sourceName="[Tableau3].[Responsable]">
  <pivotTables>
    <pivotTable tabId="2" name="Tableau croisé dynamique10"/>
    <pivotTable tabId="2" name="Tableau croisé dynamique8"/>
    <pivotTable tabId="2" name="Tableau croisé dynamique9"/>
  </pivotTables>
  <data>
    <olap pivotCacheId="1">
      <levels count="2">
        <level uniqueName="[Tableau3].[Responsable].[(All)]" sourceCaption="(All)" count="0"/>
        <level uniqueName="[Tableau3].[Responsable].[Responsable]" sourceCaption="Responsable" count="11">
          <ranges>
            <range startItem="0">
              <i n="[Tableau3].[Responsable].&amp;[ABA]" c="ABA"/>
              <i n="[Tableau3].[Responsable].&amp;[AND]" c="AND"/>
              <i n="[Tableau3].[Responsable].&amp;[BOI]" c="BOI"/>
              <i n="[Tableau3].[Responsable].&amp;[CHAU]" c="CHAU"/>
              <i n="[Tableau3].[Responsable].&amp;[CHEB]" c="CHEB"/>
              <i n="[Tableau3].[Responsable].&amp;[HALL]" c="HALL"/>
              <i n="[Tableau3].[Responsable].&amp;[ISCH]" c="ISCH"/>
              <i n="[Tableau3].[Responsable].&amp;[LOU]" c="LOU"/>
              <i n="[Tableau3].[Responsable].&amp;[MEU]" c="MEU"/>
              <i n="[Tableau3].[Responsable].&amp;[NICO]" c="NICO"/>
              <i n="[Tableau3].[Responsable].&amp;[SAR]" c="SAR"/>
            </range>
          </ranges>
        </level>
      </levels>
      <selections count="1">
        <selection n="[Tableau3].[Responsable].&amp;[AND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sponsable1" sourceName="Responsable">
  <pivotTables>
    <pivotTable tabId="2" name="Tableau croisé dynamique5"/>
  </pivotTables>
  <data>
    <tabular pivotCacheId="2">
      <items count="11">
        <i x="0"/>
        <i x="1" s="1"/>
        <i x="2"/>
        <i x="3"/>
        <i x="4"/>
        <i x="5"/>
        <i x="6"/>
        <i x="7"/>
        <i x="8"/>
        <i x="9"/>
        <i x="10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du_Fichier_MSP" sourceName="Nom du Fichier MSP">
  <pivotTables>
    <pivotTable tabId="2" name="Tableau croisé dynamique5"/>
  </pivotTables>
  <data>
    <tabular pivotCacheId="2">
      <items count="23">
        <i x="1" s="1"/>
        <i x="2" s="1"/>
        <i x="8" s="1" nd="1"/>
        <i x="5" s="1" nd="1"/>
        <i x="9" s="1" nd="1"/>
        <i x="13" s="1" nd="1"/>
        <i x="20" s="1" nd="1"/>
        <i x="7" s="1" nd="1"/>
        <i x="12" s="1" nd="1"/>
        <i x="15" s="1" nd="1"/>
        <i x="22" s="1" nd="1"/>
        <i x="0" s="1" nd="1"/>
        <i x="10" s="1" nd="1"/>
        <i x="11" s="1" nd="1"/>
        <i x="14" s="1" nd="1"/>
        <i x="17" s="1" nd="1"/>
        <i x="18" s="1" nd="1"/>
        <i x="19" s="1" nd="1"/>
        <i x="21" s="1" nd="1"/>
        <i x="3" s="1" nd="1"/>
        <i x="4" s="1" nd="1"/>
        <i x="6" s="1" nd="1"/>
        <i x="16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du_Fichier_MSP1" sourceName="[Tableau3].[Nom du Fichier MSP]">
  <pivotTables>
    <pivotTable tabId="2" name="Tableau croisé dynamique10"/>
    <pivotTable tabId="2" name="Tableau croisé dynamique8"/>
    <pivotTable tabId="2" name="Tableau croisé dynamique9"/>
  </pivotTables>
  <data>
    <olap pivotCacheId="1">
      <levels count="2">
        <level uniqueName="[Tableau3].[Nom du Fichier MSP].[(All)]" sourceCaption="(All)" count="0"/>
        <level uniqueName="[Tableau3].[Nom du Fichier MSP].[Nom du Fichier MSP]" sourceCaption="Nom du Fichier MSP" count="23">
          <ranges>
            <range startItem="0">
              <i n="[Tableau3].[Nom du Fichier MSP].&amp;[Pjt-2024_1]" c="Pjt-2024_1"/>
              <i n="[Tableau3].[Nom du Fichier MSP].&amp;[Pjt-2024_2]" c="Pjt-2024_2"/>
              <i n="[Tableau3].[Nom du Fichier MSP].&amp;[Pjt-2020_1]" c="Pjt-2020_1" nd="1"/>
              <i n="[Tableau3].[Nom du Fichier MSP].&amp;[Pjt-2021_1]" c="Pjt-2021_1" nd="1"/>
              <i n="[Tableau3].[Nom du Fichier MSP].&amp;[Pjt-2021_2]" c="Pjt-2021_2" nd="1"/>
              <i n="[Tableau3].[Nom du Fichier MSP].&amp;[Pjt-2021_3]" c="Pjt-2021_3" nd="1"/>
              <i n="[Tableau3].[Nom du Fichier MSP].&amp;[Pjt-2021_4]" c="Pjt-2021_4" nd="1"/>
              <i n="[Tableau3].[Nom du Fichier MSP].&amp;[Pjt-2022_1]" c="Pjt-2022_1" nd="1"/>
              <i n="[Tableau3].[Nom du Fichier MSP].&amp;[Pjt-2022_2]" c="Pjt-2022_2" nd="1"/>
              <i n="[Tableau3].[Nom du Fichier MSP].&amp;[Pjt-2022_3]" c="Pjt-2022_3" nd="1"/>
              <i n="[Tableau3].[Nom du Fichier MSP].&amp;[Pjt-2022_4]" c="Pjt-2022_4" nd="1"/>
              <i n="[Tableau3].[Nom du Fichier MSP].&amp;[Pjt-2023_1]" c="Pjt-2023_1" nd="1"/>
              <i n="[Tableau3].[Nom du Fichier MSP].&amp;[Pjt-2023_2]" c="Pjt-2023_2" nd="1"/>
              <i n="[Tableau3].[Nom du Fichier MSP].&amp;[Pjt-2023_3]" c="Pjt-2023_3" nd="1"/>
              <i n="[Tableau3].[Nom du Fichier MSP].&amp;[Pjt-2023_4]" c="Pjt-2023_4" nd="1"/>
              <i n="[Tableau3].[Nom du Fichier MSP].&amp;[Pjt-2023_5]" c="Pjt-2023_5" nd="1"/>
              <i n="[Tableau3].[Nom du Fichier MSP].&amp;[Pjt-2023_6]" c="Pjt-2023_6" nd="1"/>
              <i n="[Tableau3].[Nom du Fichier MSP].&amp;[Pjt-2023_7]" c="Pjt-2023_7" nd="1"/>
              <i n="[Tableau3].[Nom du Fichier MSP].&amp;[Pjt-2023_8]" c="Pjt-2023_8" nd="1"/>
              <i n="[Tableau3].[Nom du Fichier MSP].&amp;[Pjt-2024_3]" c="Pjt-2024_3" nd="1"/>
              <i n="[Tableau3].[Nom du Fichier MSP].&amp;[Pjt-2024_4]" c="Pjt-2024_4" nd="1"/>
              <i n="[Tableau3].[Nom du Fichier MSP].&amp;[Pjt-2024_5]" c="Pjt-2024_5" nd="1"/>
              <i n="[Tableau3].[Nom du Fichier MSP].&amp;[Pjt-2024_6]" c="Pjt-2024_6" nd="1"/>
            </range>
          </ranges>
        </level>
      </levels>
      <selections count="1">
        <selection n="[Tableau3].[Nom du Fichier MSP].[All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esponsable" cache="Segment_Responsable" caption="Responsable 2" level="1" rowHeight="241300"/>
  <slicer name="Responsable 1" cache="Segment_Responsable1" caption="Responsable 1" rowHeight="241300"/>
  <slicer name="Nom du Fichier MSP" cache="Segment_Nom_du_Fichier_MSP" caption="Nom du Fichier MSP" rowHeight="241300"/>
  <slicer name="Nom du Fichier MSP 1" cache="Segment_Nom_du_Fichier_MSP1" caption="Nom du Fichier MSP" level="1" rowHeight="241300"/>
</slicers>
</file>

<file path=xl/tables/table1.xml><?xml version="1.0" encoding="utf-8"?>
<table xmlns="http://schemas.openxmlformats.org/spreadsheetml/2006/main" id="1" name="Tableau3" displayName="Tableau3" ref="A1:K34" totalsRowShown="0">
  <autoFilter ref="A1:K34"/>
  <tableColumns count="11">
    <tableColumn id="3" name="Responsable"/>
    <tableColumn id="4" name="Nom du Fichier MSP"/>
    <tableColumn id="10" name="Jalon F"/>
    <tableColumn id="11" name="Phase"/>
    <tableColumn id="1" name="Jalon_Phase_Prochain"/>
    <tableColumn id="9" name="Feu Global" dataDxfId="5"/>
    <tableColumn id="12" name="Tendance" dataDxfId="4"/>
    <tableColumn id="5" name="Catégorie Budget" dataDxfId="3"/>
    <tableColumn id="6" name=" Conso JH" dataDxfId="2"/>
    <tableColumn id="7" name=" RAF JH" dataDxfId="1"/>
    <tableColumn id="8" name=" RAC JH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microsoft.com/office/2007/relationships/slicer" Target="../slicers/slicer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workbookViewId="0">
      <selection activeCell="C2" sqref="C2"/>
    </sheetView>
  </sheetViews>
  <sheetFormatPr baseColWidth="10" defaultRowHeight="15" x14ac:dyDescent="0.25"/>
  <cols>
    <col min="1" max="1" width="8.7109375" customWidth="1"/>
    <col min="2" max="2" width="12.7109375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4"/>
  <sheetViews>
    <sheetView workbookViewId="0">
      <selection activeCell="D16" sqref="D16"/>
    </sheetView>
  </sheetViews>
  <sheetFormatPr baseColWidth="10" defaultRowHeight="15" x14ac:dyDescent="0.25"/>
  <cols>
    <col min="1" max="1" width="15.85546875" customWidth="1"/>
    <col min="2" max="2" width="19.85546875" customWidth="1"/>
  </cols>
  <sheetData>
    <row r="1" spans="1:2" x14ac:dyDescent="0.25">
      <c r="A1" t="s">
        <v>55</v>
      </c>
      <c r="B1" t="s">
        <v>54</v>
      </c>
    </row>
    <row r="2" spans="1:2" x14ac:dyDescent="0.25">
      <c r="A2" t="s">
        <v>50</v>
      </c>
      <c r="B2" t="s">
        <v>34</v>
      </c>
    </row>
    <row r="3" spans="1:2" x14ac:dyDescent="0.25">
      <c r="A3" t="s">
        <v>48</v>
      </c>
      <c r="B3" t="s">
        <v>49</v>
      </c>
    </row>
    <row r="4" spans="1:2" x14ac:dyDescent="0.25">
      <c r="A4" t="s">
        <v>43</v>
      </c>
      <c r="B4" t="s">
        <v>47</v>
      </c>
    </row>
    <row r="5" spans="1:2" x14ac:dyDescent="0.25">
      <c r="A5" t="s">
        <v>36</v>
      </c>
      <c r="B5" t="s">
        <v>46</v>
      </c>
    </row>
    <row r="6" spans="1:2" x14ac:dyDescent="0.25">
      <c r="A6" t="s">
        <v>29</v>
      </c>
      <c r="B6" t="s">
        <v>45</v>
      </c>
    </row>
    <row r="7" spans="1:2" x14ac:dyDescent="0.25">
      <c r="A7" t="s">
        <v>26</v>
      </c>
      <c r="B7" t="s">
        <v>42</v>
      </c>
    </row>
    <row r="8" spans="1:2" x14ac:dyDescent="0.25">
      <c r="A8" t="s">
        <v>22</v>
      </c>
      <c r="B8" t="s">
        <v>41</v>
      </c>
    </row>
    <row r="9" spans="1:2" x14ac:dyDescent="0.25">
      <c r="A9" t="s">
        <v>19</v>
      </c>
      <c r="B9" t="s">
        <v>39</v>
      </c>
    </row>
    <row r="10" spans="1:2" x14ac:dyDescent="0.25">
      <c r="A10" t="s">
        <v>14</v>
      </c>
      <c r="B10" t="s">
        <v>38</v>
      </c>
    </row>
    <row r="11" spans="1:2" x14ac:dyDescent="0.25">
      <c r="A11" t="s">
        <v>9</v>
      </c>
      <c r="B11" t="s">
        <v>35</v>
      </c>
    </row>
    <row r="12" spans="1:2" x14ac:dyDescent="0.25">
      <c r="A12" t="s">
        <v>4</v>
      </c>
      <c r="B12" t="s">
        <v>33</v>
      </c>
    </row>
    <row r="13" spans="1:2" x14ac:dyDescent="0.25">
      <c r="B13" t="s">
        <v>32</v>
      </c>
    </row>
    <row r="14" spans="1:2" x14ac:dyDescent="0.25">
      <c r="B14" t="s">
        <v>31</v>
      </c>
    </row>
    <row r="15" spans="1:2" x14ac:dyDescent="0.25">
      <c r="B15" t="s">
        <v>28</v>
      </c>
    </row>
    <row r="16" spans="1:2" x14ac:dyDescent="0.25">
      <c r="B16" t="s">
        <v>25</v>
      </c>
    </row>
    <row r="17" spans="2:2" x14ac:dyDescent="0.25">
      <c r="B17" t="s">
        <v>24</v>
      </c>
    </row>
    <row r="18" spans="2:2" x14ac:dyDescent="0.25">
      <c r="B18" t="s">
        <v>21</v>
      </c>
    </row>
    <row r="19" spans="2:2" x14ac:dyDescent="0.25">
      <c r="B19" t="s">
        <v>18</v>
      </c>
    </row>
    <row r="20" spans="2:2" x14ac:dyDescent="0.25">
      <c r="B20" t="s">
        <v>17</v>
      </c>
    </row>
    <row r="21" spans="2:2" x14ac:dyDescent="0.25">
      <c r="B21" t="s">
        <v>13</v>
      </c>
    </row>
    <row r="22" spans="2:2" x14ac:dyDescent="0.25">
      <c r="B22" t="s">
        <v>8</v>
      </c>
    </row>
    <row r="23" spans="2:2" x14ac:dyDescent="0.25">
      <c r="B23" t="s">
        <v>7</v>
      </c>
    </row>
    <row r="24" spans="2:2" x14ac:dyDescent="0.25">
      <c r="B24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showGridLines="0" tabSelected="1" topLeftCell="A10" workbookViewId="0">
      <selection activeCell="B14" sqref="B14"/>
    </sheetView>
  </sheetViews>
  <sheetFormatPr baseColWidth="10" defaultRowHeight="15" x14ac:dyDescent="0.25"/>
  <cols>
    <col min="1" max="1" width="12.140625" customWidth="1"/>
    <col min="2" max="2" width="21.42578125" customWidth="1"/>
    <col min="6" max="6" width="10.7109375" customWidth="1"/>
    <col min="7" max="7" width="11.7109375" customWidth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ComboBox1">
          <controlPr defaultSize="0" autoLine="0" autoPict="0" r:id="rId4">
            <anchor moveWithCells="1">
              <from>
                <xdr:col>0</xdr:col>
                <xdr:colOff>38100</xdr:colOff>
                <xdr:row>4</xdr:row>
                <xdr:rowOff>57150</xdr:rowOff>
              </from>
              <to>
                <xdr:col>1</xdr:col>
                <xdr:colOff>1000125</xdr:colOff>
                <xdr:row>6</xdr:row>
                <xdr:rowOff>104775</xdr:rowOff>
              </to>
            </anchor>
          </controlPr>
        </control>
      </mc:Choice>
      <mc:Fallback>
        <control shapeId="5121" r:id="rId3" name="ComboBox1"/>
      </mc:Fallback>
    </mc:AlternateContent>
    <mc:AlternateContent xmlns:mc="http://schemas.openxmlformats.org/markup-compatibility/2006">
      <mc:Choice Requires="x14">
        <control shapeId="5122" r:id="rId5" name="ComboBox2">
          <controlPr defaultSize="0" autoLine="0" r:id="rId6">
            <anchor moveWithCells="1">
              <from>
                <xdr:col>0</xdr:col>
                <xdr:colOff>28575</xdr:colOff>
                <xdr:row>8</xdr:row>
                <xdr:rowOff>104775</xdr:rowOff>
              </from>
              <to>
                <xdr:col>1</xdr:col>
                <xdr:colOff>971550</xdr:colOff>
                <xdr:row>11</xdr:row>
                <xdr:rowOff>0</xdr:rowOff>
              </to>
            </anchor>
          </controlPr>
        </control>
      </mc:Choice>
      <mc:Fallback>
        <control shapeId="5122" r:id="rId5" name="ComboBox2"/>
      </mc:Fallback>
    </mc:AlternateContent>
  </controls>
  <extLst>
    <ext xmlns:x14="http://schemas.microsoft.com/office/spreadsheetml/2009/9/main" uri="{A8765BA9-456A-4dab-B4F3-ACF838C121DE}">
      <x14:slicerList>
        <x14:slicer r:id="rId7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37"/>
  <sheetViews>
    <sheetView topLeftCell="A14" workbookViewId="0">
      <selection activeCell="F34" sqref="F1:F34"/>
    </sheetView>
  </sheetViews>
  <sheetFormatPr baseColWidth="10" defaultRowHeight="15" x14ac:dyDescent="0.25"/>
  <cols>
    <col min="1" max="1" width="16" customWidth="1"/>
    <col min="2" max="2" width="20.5703125" customWidth="1"/>
    <col min="3" max="3" width="10" customWidth="1"/>
    <col min="4" max="4" width="12.28515625" customWidth="1"/>
    <col min="5" max="5" width="16.140625" customWidth="1"/>
    <col min="6" max="7" width="14.5703125" customWidth="1"/>
    <col min="8" max="8" width="17.7109375" customWidth="1"/>
  </cols>
  <sheetData>
    <row r="1" spans="1:17" x14ac:dyDescent="0.25">
      <c r="A1" t="s">
        <v>55</v>
      </c>
      <c r="B1" t="s">
        <v>54</v>
      </c>
      <c r="C1" t="s">
        <v>53</v>
      </c>
      <c r="D1" t="s">
        <v>52</v>
      </c>
      <c r="E1" t="s">
        <v>51</v>
      </c>
      <c r="F1" t="s">
        <v>75</v>
      </c>
      <c r="G1" t="s">
        <v>79</v>
      </c>
      <c r="H1" s="2" t="s">
        <v>56</v>
      </c>
      <c r="I1" s="3" t="s">
        <v>59</v>
      </c>
      <c r="J1" s="3" t="s">
        <v>60</v>
      </c>
      <c r="K1" s="3" t="s">
        <v>61</v>
      </c>
    </row>
    <row r="2" spans="1:17" x14ac:dyDescent="0.25">
      <c r="A2" t="s">
        <v>50</v>
      </c>
      <c r="B2" t="s">
        <v>34</v>
      </c>
      <c r="C2" t="s">
        <v>20</v>
      </c>
      <c r="D2" t="s">
        <v>15</v>
      </c>
      <c r="E2" t="s">
        <v>16</v>
      </c>
      <c r="F2" t="s">
        <v>76</v>
      </c>
      <c r="G2" t="s">
        <v>81</v>
      </c>
      <c r="H2" t="s">
        <v>58</v>
      </c>
      <c r="I2">
        <v>50</v>
      </c>
      <c r="J2">
        <v>100</v>
      </c>
    </row>
    <row r="3" spans="1:17" x14ac:dyDescent="0.25">
      <c r="A3" t="s">
        <v>48</v>
      </c>
      <c r="B3" t="s">
        <v>49</v>
      </c>
      <c r="C3" t="s">
        <v>16</v>
      </c>
      <c r="D3" t="s">
        <v>15</v>
      </c>
      <c r="E3" t="s">
        <v>10</v>
      </c>
      <c r="F3" t="s">
        <v>77</v>
      </c>
      <c r="G3" t="s">
        <v>80</v>
      </c>
      <c r="H3" t="s">
        <v>58</v>
      </c>
      <c r="I3">
        <v>60</v>
      </c>
      <c r="J3">
        <v>30</v>
      </c>
    </row>
    <row r="4" spans="1:17" x14ac:dyDescent="0.25">
      <c r="A4" t="s">
        <v>48</v>
      </c>
      <c r="B4" t="s">
        <v>49</v>
      </c>
      <c r="C4" t="s">
        <v>16</v>
      </c>
      <c r="D4" t="s">
        <v>15</v>
      </c>
      <c r="E4" t="s">
        <v>10</v>
      </c>
      <c r="F4" t="s">
        <v>77</v>
      </c>
      <c r="G4" t="s">
        <v>80</v>
      </c>
      <c r="H4" t="s">
        <v>57</v>
      </c>
      <c r="I4">
        <v>45</v>
      </c>
      <c r="J4">
        <v>65</v>
      </c>
      <c r="K4">
        <v>65</v>
      </c>
    </row>
    <row r="5" spans="1:17" x14ac:dyDescent="0.25">
      <c r="A5" t="s">
        <v>48</v>
      </c>
      <c r="B5" t="s">
        <v>47</v>
      </c>
      <c r="C5" t="s">
        <v>16</v>
      </c>
      <c r="D5" t="s">
        <v>15</v>
      </c>
      <c r="E5" t="s">
        <v>10</v>
      </c>
      <c r="F5" t="s">
        <v>78</v>
      </c>
      <c r="G5" t="s">
        <v>82</v>
      </c>
      <c r="H5" t="s">
        <v>58</v>
      </c>
      <c r="I5">
        <v>30</v>
      </c>
      <c r="J5">
        <v>100</v>
      </c>
    </row>
    <row r="6" spans="1:17" x14ac:dyDescent="0.25">
      <c r="A6" t="s">
        <v>43</v>
      </c>
      <c r="B6" s="1" t="s">
        <v>46</v>
      </c>
      <c r="C6" s="1" t="s">
        <v>16</v>
      </c>
      <c r="D6" s="1" t="s">
        <v>15</v>
      </c>
      <c r="E6" s="1" t="s">
        <v>16</v>
      </c>
      <c r="F6" s="1" t="s">
        <v>78</v>
      </c>
      <c r="G6" s="1" t="s">
        <v>82</v>
      </c>
      <c r="H6" t="s">
        <v>58</v>
      </c>
      <c r="I6" s="1">
        <v>80</v>
      </c>
      <c r="J6" s="1">
        <v>20</v>
      </c>
      <c r="K6" s="1"/>
      <c r="L6" s="1"/>
      <c r="M6" s="1"/>
      <c r="N6" s="1"/>
      <c r="O6" s="1"/>
      <c r="P6" s="1"/>
      <c r="Q6" s="1"/>
    </row>
    <row r="7" spans="1:17" x14ac:dyDescent="0.25">
      <c r="A7" t="s">
        <v>43</v>
      </c>
      <c r="B7" s="1" t="s">
        <v>46</v>
      </c>
      <c r="C7" s="1" t="s">
        <v>16</v>
      </c>
      <c r="D7" s="1" t="s">
        <v>15</v>
      </c>
      <c r="E7" s="1" t="s">
        <v>16</v>
      </c>
      <c r="F7" s="1" t="s">
        <v>78</v>
      </c>
      <c r="G7" s="1" t="s">
        <v>82</v>
      </c>
      <c r="H7" s="1" t="s">
        <v>57</v>
      </c>
      <c r="I7" s="1">
        <v>20</v>
      </c>
      <c r="J7" s="1">
        <v>120</v>
      </c>
      <c r="K7" s="1">
        <v>125</v>
      </c>
      <c r="L7" s="1"/>
      <c r="M7" s="1"/>
      <c r="N7" s="1"/>
      <c r="O7" s="1"/>
      <c r="P7" s="1"/>
      <c r="Q7" s="1"/>
    </row>
    <row r="8" spans="1:17" x14ac:dyDescent="0.25">
      <c r="A8" t="s">
        <v>43</v>
      </c>
      <c r="B8" s="1" t="s">
        <v>45</v>
      </c>
      <c r="C8" s="1" t="s">
        <v>30</v>
      </c>
      <c r="D8" s="1" t="s">
        <v>44</v>
      </c>
      <c r="E8" s="1" t="s">
        <v>6</v>
      </c>
      <c r="F8" s="1" t="s">
        <v>77</v>
      </c>
      <c r="G8" s="1" t="s">
        <v>80</v>
      </c>
      <c r="H8" t="s">
        <v>58</v>
      </c>
      <c r="I8" s="1">
        <v>45</v>
      </c>
      <c r="J8" s="1">
        <v>100</v>
      </c>
      <c r="K8" s="1"/>
      <c r="L8" s="1"/>
      <c r="M8" s="1"/>
      <c r="N8" s="1"/>
      <c r="O8" s="1"/>
      <c r="P8" s="1"/>
      <c r="Q8" s="1"/>
    </row>
    <row r="9" spans="1:17" x14ac:dyDescent="0.25">
      <c r="A9" t="s">
        <v>43</v>
      </c>
      <c r="B9" s="1" t="s">
        <v>45</v>
      </c>
      <c r="C9" s="1" t="s">
        <v>30</v>
      </c>
      <c r="D9" s="1" t="s">
        <v>44</v>
      </c>
      <c r="E9" s="1" t="s">
        <v>6</v>
      </c>
      <c r="F9" s="1" t="s">
        <v>77</v>
      </c>
      <c r="G9" s="1" t="s">
        <v>80</v>
      </c>
      <c r="H9" s="1" t="s">
        <v>57</v>
      </c>
      <c r="I9" s="1">
        <v>35</v>
      </c>
      <c r="J9" s="1">
        <v>75</v>
      </c>
      <c r="K9" s="1">
        <v>55</v>
      </c>
      <c r="L9" s="1"/>
      <c r="M9" s="1"/>
      <c r="N9" s="1"/>
      <c r="O9" s="1"/>
      <c r="P9" s="1"/>
      <c r="Q9" s="1"/>
    </row>
    <row r="10" spans="1:17" x14ac:dyDescent="0.25">
      <c r="A10" t="s">
        <v>43</v>
      </c>
      <c r="B10" s="1" t="s">
        <v>42</v>
      </c>
      <c r="C10" s="1" t="s">
        <v>16</v>
      </c>
      <c r="D10" s="1" t="s">
        <v>15</v>
      </c>
      <c r="E10" s="1" t="s">
        <v>10</v>
      </c>
      <c r="F10" s="1" t="s">
        <v>76</v>
      </c>
      <c r="G10" s="1" t="s">
        <v>81</v>
      </c>
      <c r="H10" t="s">
        <v>58</v>
      </c>
      <c r="I10" s="1">
        <v>30</v>
      </c>
      <c r="J10" s="1">
        <v>80</v>
      </c>
      <c r="K10" s="1"/>
      <c r="L10" s="1"/>
      <c r="M10" s="1"/>
      <c r="N10" s="1"/>
      <c r="O10" s="1"/>
      <c r="P10" s="1"/>
      <c r="Q10" s="1"/>
    </row>
    <row r="11" spans="1:17" x14ac:dyDescent="0.25">
      <c r="A11" t="s">
        <v>36</v>
      </c>
      <c r="B11" s="1" t="s">
        <v>41</v>
      </c>
      <c r="C11" s="1" t="s">
        <v>40</v>
      </c>
      <c r="D11" s="1" t="s">
        <v>11</v>
      </c>
      <c r="E11" s="1" t="s">
        <v>10</v>
      </c>
      <c r="F11" s="1" t="s">
        <v>76</v>
      </c>
      <c r="G11" s="1" t="s">
        <v>81</v>
      </c>
      <c r="H11" s="1" t="s">
        <v>57</v>
      </c>
      <c r="I11" s="1">
        <v>25</v>
      </c>
      <c r="J11" s="1">
        <v>120</v>
      </c>
      <c r="K11" s="1">
        <v>100</v>
      </c>
      <c r="L11" s="1"/>
      <c r="M11" s="1"/>
      <c r="N11" s="1"/>
      <c r="O11" s="1"/>
      <c r="P11" s="1"/>
      <c r="Q11" s="1"/>
    </row>
    <row r="12" spans="1:17" x14ac:dyDescent="0.25">
      <c r="A12" t="s">
        <v>36</v>
      </c>
      <c r="B12" s="1" t="s">
        <v>41</v>
      </c>
      <c r="C12" s="1" t="s">
        <v>40</v>
      </c>
      <c r="D12" s="1" t="s">
        <v>11</v>
      </c>
      <c r="E12" s="1" t="s">
        <v>10</v>
      </c>
      <c r="F12" s="1" t="s">
        <v>76</v>
      </c>
      <c r="G12" s="1" t="s">
        <v>81</v>
      </c>
      <c r="H12" t="s">
        <v>58</v>
      </c>
      <c r="I12" s="1">
        <v>55</v>
      </c>
      <c r="J12" s="1">
        <v>75</v>
      </c>
      <c r="K12" s="1"/>
      <c r="L12" s="1"/>
      <c r="M12" s="1"/>
      <c r="N12" s="1"/>
      <c r="O12" s="1"/>
      <c r="P12" s="1"/>
      <c r="Q12" s="1"/>
    </row>
    <row r="13" spans="1:17" x14ac:dyDescent="0.25">
      <c r="A13" t="s">
        <v>36</v>
      </c>
      <c r="B13" s="1" t="s">
        <v>39</v>
      </c>
      <c r="C13" s="1" t="s">
        <v>37</v>
      </c>
      <c r="D13" s="1" t="s">
        <v>15</v>
      </c>
      <c r="E13" s="1" t="s">
        <v>16</v>
      </c>
      <c r="F13" s="1" t="s">
        <v>77</v>
      </c>
      <c r="G13" s="1" t="s">
        <v>80</v>
      </c>
      <c r="H13" s="1" t="s">
        <v>57</v>
      </c>
      <c r="I13" s="1">
        <v>65</v>
      </c>
      <c r="J13" s="1">
        <v>55</v>
      </c>
      <c r="K13" s="1">
        <v>65</v>
      </c>
      <c r="L13" s="1"/>
      <c r="M13" s="1"/>
      <c r="N13" s="1"/>
      <c r="O13" s="1"/>
      <c r="P13" s="1"/>
      <c r="Q13" s="1"/>
    </row>
    <row r="14" spans="1:17" x14ac:dyDescent="0.25">
      <c r="A14" t="s">
        <v>36</v>
      </c>
      <c r="B14" s="1" t="s">
        <v>39</v>
      </c>
      <c r="C14" s="1" t="s">
        <v>37</v>
      </c>
      <c r="D14" s="1" t="s">
        <v>15</v>
      </c>
      <c r="E14" s="1" t="s">
        <v>16</v>
      </c>
      <c r="F14" s="1" t="s">
        <v>77</v>
      </c>
      <c r="G14" s="1" t="s">
        <v>80</v>
      </c>
      <c r="H14" t="s">
        <v>58</v>
      </c>
      <c r="I14" s="1">
        <v>60</v>
      </c>
      <c r="J14" s="1">
        <v>45</v>
      </c>
      <c r="K14" s="1"/>
      <c r="L14" s="1"/>
      <c r="M14" s="1"/>
      <c r="N14" s="1"/>
      <c r="O14" s="1"/>
      <c r="P14" s="1"/>
      <c r="Q14" s="1"/>
    </row>
    <row r="15" spans="1:17" x14ac:dyDescent="0.25">
      <c r="A15" t="s">
        <v>36</v>
      </c>
      <c r="B15" s="1" t="s">
        <v>38</v>
      </c>
      <c r="C15" s="1" t="s">
        <v>37</v>
      </c>
      <c r="D15" s="1" t="s">
        <v>15</v>
      </c>
      <c r="E15" s="1" t="s">
        <v>16</v>
      </c>
      <c r="F15" s="1" t="s">
        <v>78</v>
      </c>
      <c r="G15" s="1" t="s">
        <v>82</v>
      </c>
      <c r="H15" t="s">
        <v>58</v>
      </c>
      <c r="I15" s="1">
        <v>20</v>
      </c>
      <c r="J15" s="1">
        <v>110</v>
      </c>
      <c r="K15" s="1"/>
      <c r="L15" s="1"/>
      <c r="M15" s="1"/>
      <c r="N15" s="1"/>
      <c r="O15" s="1"/>
      <c r="P15" s="1"/>
      <c r="Q15" s="1"/>
    </row>
    <row r="16" spans="1:17" x14ac:dyDescent="0.25">
      <c r="A16" t="s">
        <v>36</v>
      </c>
      <c r="B16" s="1" t="s">
        <v>35</v>
      </c>
      <c r="C16" s="1" t="s">
        <v>10</v>
      </c>
      <c r="D16" s="1" t="s">
        <v>11</v>
      </c>
      <c r="E16" s="1" t="s">
        <v>30</v>
      </c>
      <c r="F16" s="1" t="s">
        <v>78</v>
      </c>
      <c r="G16" s="1" t="s">
        <v>82</v>
      </c>
      <c r="H16" s="1" t="s">
        <v>57</v>
      </c>
      <c r="I16" s="1">
        <v>25</v>
      </c>
      <c r="J16" s="1">
        <v>100</v>
      </c>
      <c r="K16" s="1">
        <v>120</v>
      </c>
      <c r="L16" s="1"/>
      <c r="M16" s="1"/>
      <c r="N16" s="1"/>
      <c r="O16" s="1"/>
      <c r="P16" s="1"/>
      <c r="Q16" s="1"/>
    </row>
    <row r="17" spans="1:17" x14ac:dyDescent="0.25">
      <c r="A17" t="s">
        <v>29</v>
      </c>
      <c r="B17" s="1" t="s">
        <v>34</v>
      </c>
      <c r="C17" s="1" t="s">
        <v>2</v>
      </c>
      <c r="D17" s="1" t="s">
        <v>1</v>
      </c>
      <c r="E17" s="1" t="s">
        <v>0</v>
      </c>
      <c r="F17" s="1" t="s">
        <v>78</v>
      </c>
      <c r="G17" s="1" t="s">
        <v>82</v>
      </c>
      <c r="H17" s="1" t="s">
        <v>57</v>
      </c>
      <c r="I17" s="1">
        <v>40</v>
      </c>
      <c r="J17" s="1">
        <v>65</v>
      </c>
      <c r="K17" s="1">
        <v>75</v>
      </c>
      <c r="L17" s="1"/>
      <c r="M17" s="1"/>
      <c r="N17" s="1"/>
      <c r="O17" s="1"/>
      <c r="P17" s="1"/>
      <c r="Q17" s="1"/>
    </row>
    <row r="18" spans="1:17" x14ac:dyDescent="0.25">
      <c r="A18" t="s">
        <v>29</v>
      </c>
      <c r="B18" s="1" t="s">
        <v>34</v>
      </c>
      <c r="C18" s="1" t="s">
        <v>2</v>
      </c>
      <c r="D18" s="1" t="s">
        <v>1</v>
      </c>
      <c r="E18" s="1" t="s">
        <v>0</v>
      </c>
      <c r="F18" s="1" t="s">
        <v>78</v>
      </c>
      <c r="G18" s="1" t="s">
        <v>82</v>
      </c>
      <c r="H18" t="s">
        <v>58</v>
      </c>
      <c r="I18" s="1">
        <v>30</v>
      </c>
      <c r="J18" s="1">
        <v>55</v>
      </c>
      <c r="K18" s="1"/>
      <c r="L18" s="1"/>
      <c r="M18" s="1"/>
      <c r="N18" s="1"/>
      <c r="O18" s="1"/>
      <c r="P18" s="1"/>
      <c r="Q18" s="1"/>
    </row>
    <row r="19" spans="1:17" x14ac:dyDescent="0.25">
      <c r="A19" t="s">
        <v>29</v>
      </c>
      <c r="B19" s="1" t="s">
        <v>33</v>
      </c>
      <c r="C19" s="1" t="s">
        <v>20</v>
      </c>
      <c r="D19" s="1" t="s">
        <v>15</v>
      </c>
      <c r="E19" s="1" t="s">
        <v>16</v>
      </c>
      <c r="F19" s="1" t="s">
        <v>77</v>
      </c>
      <c r="G19" s="1" t="s">
        <v>80</v>
      </c>
      <c r="H19" t="s">
        <v>58</v>
      </c>
      <c r="I19" s="1">
        <v>35</v>
      </c>
      <c r="J19" s="1">
        <v>55</v>
      </c>
      <c r="K19" s="1"/>
      <c r="L19" s="1"/>
      <c r="M19" s="1"/>
      <c r="N19" s="1"/>
      <c r="O19" s="1"/>
      <c r="P19" s="1"/>
      <c r="Q19" s="1"/>
    </row>
    <row r="20" spans="1:17" x14ac:dyDescent="0.25">
      <c r="A20" t="s">
        <v>29</v>
      </c>
      <c r="B20" s="1" t="s">
        <v>32</v>
      </c>
      <c r="C20" s="1" t="s">
        <v>10</v>
      </c>
      <c r="D20" s="1" t="s">
        <v>11</v>
      </c>
      <c r="E20" s="1" t="s">
        <v>30</v>
      </c>
      <c r="F20" s="1" t="s">
        <v>76</v>
      </c>
      <c r="G20" s="1" t="s">
        <v>80</v>
      </c>
      <c r="H20" s="1" t="s">
        <v>57</v>
      </c>
      <c r="I20" s="1">
        <v>44</v>
      </c>
      <c r="J20" s="1">
        <v>80</v>
      </c>
      <c r="K20" s="1">
        <v>45</v>
      </c>
      <c r="L20" s="1"/>
      <c r="M20" s="1"/>
      <c r="N20" s="1"/>
      <c r="O20" s="1"/>
      <c r="P20" s="1"/>
      <c r="Q20" s="1"/>
    </row>
    <row r="21" spans="1:17" x14ac:dyDescent="0.25">
      <c r="A21" t="s">
        <v>29</v>
      </c>
      <c r="B21" s="1" t="s">
        <v>31</v>
      </c>
      <c r="C21" s="1" t="s">
        <v>10</v>
      </c>
      <c r="D21" s="1" t="s">
        <v>11</v>
      </c>
      <c r="E21" s="1" t="s">
        <v>30</v>
      </c>
      <c r="F21" s="1" t="s">
        <v>78</v>
      </c>
      <c r="G21" s="1" t="s">
        <v>80</v>
      </c>
      <c r="H21" s="1" t="s">
        <v>57</v>
      </c>
      <c r="I21" s="1">
        <v>25</v>
      </c>
      <c r="J21" s="1">
        <v>110</v>
      </c>
      <c r="K21" s="1">
        <v>120</v>
      </c>
      <c r="L21" s="1"/>
      <c r="M21" s="1"/>
      <c r="N21" s="1"/>
      <c r="O21" s="1"/>
      <c r="P21" s="1"/>
      <c r="Q21" s="1"/>
    </row>
    <row r="22" spans="1:17" x14ac:dyDescent="0.25">
      <c r="A22" t="s">
        <v>29</v>
      </c>
      <c r="B22" s="1" t="s">
        <v>31</v>
      </c>
      <c r="C22" s="1" t="s">
        <v>10</v>
      </c>
      <c r="D22" s="1" t="s">
        <v>11</v>
      </c>
      <c r="E22" s="1" t="s">
        <v>30</v>
      </c>
      <c r="F22" s="1" t="s">
        <v>78</v>
      </c>
      <c r="G22" s="1" t="s">
        <v>80</v>
      </c>
      <c r="H22" t="s">
        <v>58</v>
      </c>
      <c r="I22" s="1">
        <v>15</v>
      </c>
      <c r="J22" s="1">
        <v>120</v>
      </c>
      <c r="K22" s="1"/>
      <c r="L22" s="1"/>
      <c r="M22" s="1"/>
      <c r="N22" s="1"/>
      <c r="O22" s="1"/>
      <c r="P22" s="1"/>
      <c r="Q22" s="1"/>
    </row>
    <row r="23" spans="1:17" x14ac:dyDescent="0.25">
      <c r="A23" t="s">
        <v>29</v>
      </c>
      <c r="B23" s="1" t="s">
        <v>28</v>
      </c>
      <c r="C23" s="1" t="s">
        <v>27</v>
      </c>
      <c r="D23" s="1" t="s">
        <v>11</v>
      </c>
      <c r="E23" s="1" t="s">
        <v>10</v>
      </c>
      <c r="F23" s="1" t="s">
        <v>76</v>
      </c>
      <c r="G23" s="1" t="s">
        <v>81</v>
      </c>
      <c r="H23" t="s">
        <v>58</v>
      </c>
      <c r="I23" s="1">
        <v>50</v>
      </c>
      <c r="J23" s="1">
        <v>55</v>
      </c>
      <c r="K23" s="1"/>
      <c r="L23" s="1"/>
      <c r="M23" s="1"/>
      <c r="N23" s="1"/>
      <c r="O23" s="1"/>
      <c r="P23" s="1"/>
      <c r="Q23" s="1"/>
    </row>
    <row r="24" spans="1:17" x14ac:dyDescent="0.25">
      <c r="A24" t="s">
        <v>26</v>
      </c>
      <c r="B24" s="1" t="s">
        <v>25</v>
      </c>
      <c r="C24" s="1" t="s">
        <v>23</v>
      </c>
      <c r="D24" s="1" t="s">
        <v>15</v>
      </c>
      <c r="E24" s="1" t="s">
        <v>16</v>
      </c>
      <c r="F24" s="1" t="s">
        <v>78</v>
      </c>
      <c r="G24" s="1" t="s">
        <v>80</v>
      </c>
      <c r="H24" s="1" t="s">
        <v>57</v>
      </c>
      <c r="I24" s="1">
        <v>55</v>
      </c>
      <c r="J24" s="1">
        <v>50</v>
      </c>
      <c r="K24" s="1">
        <v>60</v>
      </c>
      <c r="L24" s="1"/>
      <c r="M24" s="1"/>
      <c r="N24" s="1"/>
      <c r="O24" s="1"/>
      <c r="P24" s="1"/>
      <c r="Q24" s="1"/>
    </row>
    <row r="25" spans="1:17" x14ac:dyDescent="0.25">
      <c r="A25" t="s">
        <v>26</v>
      </c>
      <c r="B25" s="1" t="s">
        <v>25</v>
      </c>
      <c r="C25" s="1" t="s">
        <v>23</v>
      </c>
      <c r="D25" s="1" t="s">
        <v>15</v>
      </c>
      <c r="E25" s="1" t="s">
        <v>16</v>
      </c>
      <c r="F25" s="1" t="s">
        <v>78</v>
      </c>
      <c r="G25" s="1" t="s">
        <v>80</v>
      </c>
      <c r="H25" t="s">
        <v>58</v>
      </c>
      <c r="I25" s="1">
        <v>40</v>
      </c>
      <c r="J25" s="1">
        <v>60</v>
      </c>
      <c r="K25" s="1"/>
      <c r="L25" s="1"/>
      <c r="M25" s="1"/>
      <c r="N25" s="1"/>
      <c r="O25" s="1"/>
      <c r="P25" s="1"/>
      <c r="Q25" s="1"/>
    </row>
    <row r="26" spans="1:17" x14ac:dyDescent="0.25">
      <c r="A26" t="s">
        <v>22</v>
      </c>
      <c r="B26" s="1" t="s">
        <v>24</v>
      </c>
      <c r="C26" s="1" t="s">
        <v>23</v>
      </c>
      <c r="D26" s="1" t="s">
        <v>15</v>
      </c>
      <c r="E26" s="1" t="s">
        <v>16</v>
      </c>
      <c r="F26" s="1" t="s">
        <v>78</v>
      </c>
      <c r="G26" s="1" t="s">
        <v>82</v>
      </c>
      <c r="H26" t="s">
        <v>58</v>
      </c>
      <c r="I26" s="1">
        <v>30</v>
      </c>
      <c r="J26" s="1">
        <v>70</v>
      </c>
      <c r="K26" s="1"/>
      <c r="L26" s="1"/>
      <c r="M26" s="1"/>
      <c r="N26" s="1"/>
      <c r="O26" s="1"/>
      <c r="P26" s="1"/>
      <c r="Q26" s="1"/>
    </row>
    <row r="27" spans="1:17" x14ac:dyDescent="0.25">
      <c r="A27" t="s">
        <v>22</v>
      </c>
      <c r="B27" s="1" t="s">
        <v>21</v>
      </c>
      <c r="C27" s="1" t="s">
        <v>20</v>
      </c>
      <c r="D27" s="1" t="s">
        <v>15</v>
      </c>
      <c r="E27" s="1" t="s">
        <v>16</v>
      </c>
      <c r="F27" s="1" t="s">
        <v>78</v>
      </c>
      <c r="G27" s="1" t="s">
        <v>82</v>
      </c>
      <c r="H27" s="1" t="s">
        <v>57</v>
      </c>
      <c r="I27" s="1">
        <v>25</v>
      </c>
      <c r="J27" s="1">
        <v>120</v>
      </c>
      <c r="K27" s="1">
        <v>125</v>
      </c>
      <c r="L27" s="1"/>
      <c r="M27" s="1"/>
      <c r="N27" s="1"/>
      <c r="O27" s="1"/>
      <c r="P27" s="1"/>
      <c r="Q27" s="1"/>
    </row>
    <row r="28" spans="1:17" x14ac:dyDescent="0.25">
      <c r="A28" t="s">
        <v>19</v>
      </c>
      <c r="B28" s="1" t="s">
        <v>18</v>
      </c>
      <c r="C28" s="1" t="s">
        <v>16</v>
      </c>
      <c r="D28" s="1" t="s">
        <v>15</v>
      </c>
      <c r="E28" s="1" t="s">
        <v>10</v>
      </c>
      <c r="F28" s="1" t="s">
        <v>77</v>
      </c>
      <c r="G28" s="1" t="s">
        <v>80</v>
      </c>
      <c r="H28" t="s">
        <v>58</v>
      </c>
      <c r="I28" s="1">
        <v>45</v>
      </c>
      <c r="J28" s="1">
        <v>60</v>
      </c>
      <c r="K28" s="1"/>
      <c r="L28" s="1"/>
      <c r="M28" s="1"/>
      <c r="N28" s="1"/>
      <c r="O28" s="1"/>
      <c r="P28" s="1"/>
      <c r="Q28" s="1"/>
    </row>
    <row r="29" spans="1:17" x14ac:dyDescent="0.25">
      <c r="A29" t="s">
        <v>19</v>
      </c>
      <c r="B29" s="1" t="s">
        <v>18</v>
      </c>
      <c r="C29" s="1" t="s">
        <v>16</v>
      </c>
      <c r="D29" s="1" t="s">
        <v>15</v>
      </c>
      <c r="E29" s="1" t="s">
        <v>10</v>
      </c>
      <c r="F29" s="1" t="s">
        <v>77</v>
      </c>
      <c r="G29" s="1" t="s">
        <v>80</v>
      </c>
      <c r="H29" s="1" t="s">
        <v>57</v>
      </c>
      <c r="I29" s="1">
        <v>35</v>
      </c>
      <c r="J29" s="1">
        <v>75</v>
      </c>
      <c r="K29" s="1">
        <v>85</v>
      </c>
      <c r="L29" s="1"/>
      <c r="M29" s="1"/>
      <c r="N29" s="1"/>
      <c r="O29" s="1"/>
      <c r="P29" s="1"/>
      <c r="Q29" s="1"/>
    </row>
    <row r="30" spans="1:17" x14ac:dyDescent="0.25">
      <c r="A30" t="s">
        <v>14</v>
      </c>
      <c r="B30" s="1" t="s">
        <v>17</v>
      </c>
      <c r="C30" s="1" t="s">
        <v>16</v>
      </c>
      <c r="D30" s="1" t="s">
        <v>15</v>
      </c>
      <c r="E30" s="1" t="s">
        <v>10</v>
      </c>
      <c r="F30" s="1" t="s">
        <v>78</v>
      </c>
      <c r="G30" s="1" t="s">
        <v>82</v>
      </c>
      <c r="H30" s="1" t="s">
        <v>57</v>
      </c>
      <c r="I30" s="1">
        <v>50</v>
      </c>
      <c r="J30" s="1">
        <v>70</v>
      </c>
      <c r="K30" s="1">
        <v>85</v>
      </c>
      <c r="L30" s="1"/>
      <c r="M30" s="1"/>
      <c r="N30" s="1"/>
      <c r="O30" s="1"/>
      <c r="P30" s="1"/>
      <c r="Q30" s="1"/>
    </row>
    <row r="31" spans="1:17" x14ac:dyDescent="0.25">
      <c r="A31" t="s">
        <v>14</v>
      </c>
      <c r="B31" s="1" t="s">
        <v>13</v>
      </c>
      <c r="C31" s="1" t="s">
        <v>12</v>
      </c>
      <c r="D31" s="1" t="s">
        <v>11</v>
      </c>
      <c r="E31" s="1" t="s">
        <v>10</v>
      </c>
      <c r="F31" s="1" t="s">
        <v>78</v>
      </c>
      <c r="G31" s="1" t="s">
        <v>82</v>
      </c>
      <c r="H31" t="s">
        <v>58</v>
      </c>
      <c r="I31" s="1">
        <v>55</v>
      </c>
      <c r="J31" s="1">
        <v>65</v>
      </c>
      <c r="K31" s="1"/>
      <c r="L31" s="1"/>
      <c r="M31" s="1"/>
      <c r="N31" s="1"/>
      <c r="O31" s="1"/>
      <c r="P31" s="1"/>
      <c r="Q31" s="1"/>
    </row>
    <row r="32" spans="1:17" x14ac:dyDescent="0.25">
      <c r="A32" t="s">
        <v>9</v>
      </c>
      <c r="B32" s="1" t="s">
        <v>8</v>
      </c>
      <c r="C32" s="1" t="s">
        <v>2</v>
      </c>
      <c r="D32" s="1" t="s">
        <v>1</v>
      </c>
      <c r="E32" s="1" t="s">
        <v>0</v>
      </c>
      <c r="F32" s="1" t="s">
        <v>78</v>
      </c>
      <c r="G32" s="1" t="s">
        <v>82</v>
      </c>
      <c r="H32" s="1" t="s">
        <v>57</v>
      </c>
      <c r="I32" s="1">
        <v>60</v>
      </c>
      <c r="J32" s="1">
        <v>110</v>
      </c>
      <c r="K32" s="1">
        <v>125</v>
      </c>
      <c r="L32" s="1"/>
      <c r="M32" s="1"/>
      <c r="N32" s="1"/>
      <c r="O32" s="1"/>
      <c r="P32" s="1"/>
      <c r="Q32" s="1"/>
    </row>
    <row r="33" spans="1:17" x14ac:dyDescent="0.25">
      <c r="A33" t="s">
        <v>4</v>
      </c>
      <c r="B33" s="1" t="s">
        <v>7</v>
      </c>
      <c r="C33" s="1" t="s">
        <v>6</v>
      </c>
      <c r="D33" s="1" t="s">
        <v>5</v>
      </c>
      <c r="E33" s="1" t="s">
        <v>0</v>
      </c>
      <c r="F33" s="1" t="s">
        <v>77</v>
      </c>
      <c r="G33" s="1" t="s">
        <v>80</v>
      </c>
      <c r="H33" s="1" t="s">
        <v>57</v>
      </c>
      <c r="I33" s="1">
        <v>40</v>
      </c>
      <c r="J33" s="1">
        <v>80</v>
      </c>
      <c r="K33" s="1">
        <v>45</v>
      </c>
      <c r="L33" s="1"/>
      <c r="M33" s="1"/>
      <c r="N33" s="1"/>
      <c r="O33" s="1"/>
      <c r="P33" s="1"/>
      <c r="Q33" s="1"/>
    </row>
    <row r="34" spans="1:17" x14ac:dyDescent="0.25">
      <c r="A34" t="s">
        <v>4</v>
      </c>
      <c r="B34" s="1" t="s">
        <v>3</v>
      </c>
      <c r="C34" s="1" t="s">
        <v>2</v>
      </c>
      <c r="D34" s="1" t="s">
        <v>1</v>
      </c>
      <c r="E34" s="1" t="s">
        <v>0</v>
      </c>
      <c r="F34" s="1" t="s">
        <v>77</v>
      </c>
      <c r="G34" s="1" t="s">
        <v>81</v>
      </c>
      <c r="H34" t="s">
        <v>58</v>
      </c>
      <c r="I34" s="1">
        <v>33</v>
      </c>
      <c r="J34" s="1">
        <v>70</v>
      </c>
      <c r="K34" s="1"/>
      <c r="L34" s="1"/>
      <c r="M34" s="1"/>
      <c r="N34" s="1"/>
      <c r="O34" s="1"/>
      <c r="P34" s="1"/>
      <c r="Q34" s="1"/>
    </row>
    <row r="35" spans="1:17" x14ac:dyDescent="0.25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x14ac:dyDescent="0.25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E34"/>
  <sheetViews>
    <sheetView topLeftCell="A18" workbookViewId="0">
      <selection activeCell="F20" sqref="F20"/>
    </sheetView>
  </sheetViews>
  <sheetFormatPr baseColWidth="10" defaultRowHeight="15" x14ac:dyDescent="0.25"/>
  <cols>
    <col min="1" max="1" width="13.42578125" customWidth="1"/>
    <col min="2" max="2" width="8.85546875" customWidth="1"/>
    <col min="3" max="3" width="23.85546875" customWidth="1"/>
    <col min="4" max="4" width="7.5703125" customWidth="1"/>
    <col min="5" max="5" width="12.5703125" customWidth="1"/>
    <col min="6" max="6" width="23.85546875" customWidth="1"/>
    <col min="7" max="7" width="21.85546875" customWidth="1"/>
    <col min="8" max="8" width="23" customWidth="1"/>
    <col min="9" max="9" width="22.28515625" customWidth="1"/>
    <col min="10" max="10" width="24.28515625" customWidth="1"/>
    <col min="11" max="11" width="4" customWidth="1"/>
    <col min="12" max="12" width="12.7109375" bestFit="1" customWidth="1"/>
    <col min="13" max="13" width="9.42578125" customWidth="1"/>
    <col min="14" max="14" width="12.42578125" bestFit="1" customWidth="1"/>
    <col min="15" max="15" width="12.5703125" bestFit="1" customWidth="1"/>
  </cols>
  <sheetData>
    <row r="3" spans="2:5" x14ac:dyDescent="0.25">
      <c r="B3" s="4" t="s">
        <v>68</v>
      </c>
      <c r="C3" t="s">
        <v>67</v>
      </c>
    </row>
    <row r="4" spans="2:5" x14ac:dyDescent="0.25">
      <c r="B4" s="3" t="s">
        <v>64</v>
      </c>
      <c r="C4" s="5">
        <v>1</v>
      </c>
    </row>
    <row r="5" spans="2:5" x14ac:dyDescent="0.25">
      <c r="B5" s="3" t="s">
        <v>63</v>
      </c>
      <c r="C5" s="5">
        <v>1</v>
      </c>
    </row>
    <row r="6" spans="2:5" x14ac:dyDescent="0.25">
      <c r="B6" s="3" t="s">
        <v>65</v>
      </c>
      <c r="C6" s="5">
        <v>1</v>
      </c>
    </row>
    <row r="7" spans="2:5" x14ac:dyDescent="0.25">
      <c r="B7" s="3" t="s">
        <v>66</v>
      </c>
      <c r="C7" s="5">
        <v>3</v>
      </c>
    </row>
    <row r="11" spans="2:5" x14ac:dyDescent="0.25">
      <c r="C11" s="4" t="s">
        <v>69</v>
      </c>
    </row>
    <row r="12" spans="2:5" x14ac:dyDescent="0.25">
      <c r="B12" s="4" t="s">
        <v>70</v>
      </c>
      <c r="C12" t="s">
        <v>57</v>
      </c>
      <c r="D12" t="s">
        <v>58</v>
      </c>
      <c r="E12" t="s">
        <v>66</v>
      </c>
    </row>
    <row r="13" spans="2:5" x14ac:dyDescent="0.25">
      <c r="B13" s="3" t="s">
        <v>73</v>
      </c>
      <c r="C13" s="5">
        <v>45</v>
      </c>
      <c r="D13" s="5">
        <v>90</v>
      </c>
      <c r="E13" s="5">
        <v>135</v>
      </c>
    </row>
    <row r="14" spans="2:5" x14ac:dyDescent="0.25">
      <c r="B14" s="3" t="s">
        <v>72</v>
      </c>
      <c r="C14" s="5">
        <v>65</v>
      </c>
      <c r="D14" s="5">
        <v>130</v>
      </c>
      <c r="E14" s="5">
        <v>195</v>
      </c>
    </row>
    <row r="15" spans="2:5" x14ac:dyDescent="0.25">
      <c r="B15" s="3" t="s">
        <v>74</v>
      </c>
      <c r="C15" s="5">
        <v>65</v>
      </c>
      <c r="D15" s="5"/>
      <c r="E15" s="5">
        <v>65</v>
      </c>
    </row>
    <row r="17" spans="2:5" x14ac:dyDescent="0.25">
      <c r="B17" s="6" t="str">
        <f>B12</f>
        <v>Valeurs</v>
      </c>
      <c r="C17" s="8" t="str">
        <f>C12</f>
        <v>Externe</v>
      </c>
      <c r="D17" s="8" t="str">
        <f>D12</f>
        <v>Interne</v>
      </c>
      <c r="E17" s="8" t="str">
        <f>E12</f>
        <v>Total général</v>
      </c>
    </row>
    <row r="18" spans="2:5" x14ac:dyDescent="0.25">
      <c r="B18" s="3" t="str">
        <f t="shared" ref="B18:E18" si="0">B13</f>
        <v>Conso JH</v>
      </c>
      <c r="C18" s="7">
        <f t="shared" si="0"/>
        <v>45</v>
      </c>
      <c r="D18" s="7">
        <f t="shared" si="0"/>
        <v>90</v>
      </c>
      <c r="E18" s="7">
        <f t="shared" si="0"/>
        <v>135</v>
      </c>
    </row>
    <row r="19" spans="2:5" x14ac:dyDescent="0.25">
      <c r="B19" s="3" t="str">
        <f t="shared" ref="B19:E19" si="1">B14</f>
        <v>RAF JH</v>
      </c>
      <c r="C19" s="7">
        <f t="shared" si="1"/>
        <v>65</v>
      </c>
      <c r="D19" s="7">
        <f t="shared" si="1"/>
        <v>130</v>
      </c>
      <c r="E19" s="7">
        <f t="shared" si="1"/>
        <v>195</v>
      </c>
    </row>
    <row r="20" spans="2:5" x14ac:dyDescent="0.25">
      <c r="B20" s="3" t="str">
        <f t="shared" ref="B20:E20" si="2">B15</f>
        <v>RAC JH</v>
      </c>
      <c r="C20" s="7">
        <f t="shared" si="2"/>
        <v>65</v>
      </c>
      <c r="D20" s="7">
        <f t="shared" si="2"/>
        <v>0</v>
      </c>
      <c r="E20" s="7">
        <f t="shared" si="2"/>
        <v>65</v>
      </c>
    </row>
    <row r="21" spans="2:5" x14ac:dyDescent="0.25">
      <c r="B21" s="6" t="s">
        <v>71</v>
      </c>
      <c r="C21" s="8">
        <f>SUM(C18:C20)</f>
        <v>175</v>
      </c>
      <c r="D21" s="8">
        <f>SUM(D18:D20)</f>
        <v>220</v>
      </c>
      <c r="E21" s="8">
        <f>SUM(E18:E20)</f>
        <v>395</v>
      </c>
    </row>
    <row r="22" spans="2:5" x14ac:dyDescent="0.25">
      <c r="C22" s="9">
        <f>C21/E21</f>
        <v>0.44303797468354428</v>
      </c>
      <c r="D22" s="9">
        <f>D21/E21</f>
        <v>0.55696202531645567</v>
      </c>
    </row>
    <row r="24" spans="2:5" x14ac:dyDescent="0.25">
      <c r="B24" s="4" t="s">
        <v>62</v>
      </c>
      <c r="C24" t="s">
        <v>83</v>
      </c>
    </row>
    <row r="25" spans="2:5" x14ac:dyDescent="0.25">
      <c r="B25" s="3" t="s">
        <v>77</v>
      </c>
      <c r="C25" s="5">
        <v>1</v>
      </c>
      <c r="D25">
        <f>IFERROR(VLOOKUP("Nuage",B25:C27,2,0), "")</f>
        <v>1</v>
      </c>
    </row>
    <row r="26" spans="2:5" x14ac:dyDescent="0.25">
      <c r="B26" s="3" t="s">
        <v>78</v>
      </c>
      <c r="C26" s="5">
        <v>1</v>
      </c>
      <c r="D26" t="str">
        <f>IFERROR(VLOOKUP("Orage",B25:C27,2,0), "")</f>
        <v/>
      </c>
    </row>
    <row r="27" spans="2:5" x14ac:dyDescent="0.25">
      <c r="B27" s="3" t="s">
        <v>66</v>
      </c>
      <c r="C27" s="5">
        <v>2</v>
      </c>
      <c r="D27">
        <f>IFERROR(VLOOKUP("Soleil",B25:C27,2,0), "")</f>
        <v>1</v>
      </c>
    </row>
    <row r="31" spans="2:5" x14ac:dyDescent="0.25">
      <c r="B31" s="4" t="s">
        <v>62</v>
      </c>
      <c r="C31" t="s">
        <v>83</v>
      </c>
    </row>
    <row r="32" spans="2:5" x14ac:dyDescent="0.25">
      <c r="B32" s="3" t="s">
        <v>80</v>
      </c>
      <c r="C32" s="5">
        <v>1</v>
      </c>
    </row>
    <row r="33" spans="2:3" x14ac:dyDescent="0.25">
      <c r="B33" s="3" t="s">
        <v>82</v>
      </c>
      <c r="C33" s="5">
        <v>1</v>
      </c>
    </row>
    <row r="34" spans="2:3" x14ac:dyDescent="0.25">
      <c r="B34" s="3" t="s">
        <v>66</v>
      </c>
      <c r="C34" s="5">
        <v>2</v>
      </c>
    </row>
  </sheetData>
  <sortState ref="B11:E15">
    <sortCondition descending="1" ref="E1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Param</vt:lpstr>
      <vt:lpstr>Charts</vt:lpstr>
      <vt:lpstr>Jalons_tdb</vt:lpstr>
      <vt:lpstr>Tbd</vt:lpstr>
    </vt:vector>
  </TitlesOfParts>
  <Company>Cnam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CALDAS CALLER NEDDA EMILY (CNAM / Lyon)</dc:creator>
  <cp:lastModifiedBy>CALDAS CALLER NEDDA EMILY (CNAM / Lyon)</cp:lastModifiedBy>
  <dcterms:created xsi:type="dcterms:W3CDTF">2024-05-06T13:52:58Z</dcterms:created>
  <dcterms:modified xsi:type="dcterms:W3CDTF">2024-05-21T08:50:57Z</dcterms:modified>
</cp:coreProperties>
</file>