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S51" i="1"/>
  <c r="P51"/>
  <c r="K51"/>
  <c r="L51"/>
  <c r="M51"/>
  <c r="I51"/>
  <c r="H51"/>
  <c r="G51"/>
  <c r="F51"/>
  <c r="M4"/>
  <c r="M5"/>
  <c r="M6"/>
  <c r="M7"/>
  <c r="M8"/>
  <c r="M9"/>
  <c r="M10"/>
  <c r="M11"/>
  <c r="M12"/>
  <c r="M13"/>
  <c r="M3"/>
  <c r="S13"/>
  <c r="G13"/>
  <c r="T13"/>
  <c r="S5"/>
  <c r="S6"/>
  <c r="T5"/>
  <c r="T6"/>
  <c r="G5"/>
  <c r="G6"/>
  <c r="G7"/>
  <c r="S4"/>
  <c r="S7"/>
  <c r="G8"/>
  <c r="G4"/>
  <c r="G9"/>
  <c r="S8"/>
  <c r="C3" i="2"/>
  <c r="C4"/>
  <c r="C2"/>
  <c r="S9" i="1"/>
  <c r="S10"/>
  <c r="S11"/>
  <c r="S12"/>
  <c r="T9"/>
  <c r="T10"/>
  <c r="T11"/>
  <c r="T12"/>
  <c r="G10"/>
  <c r="G11"/>
  <c r="G12"/>
  <c r="S3"/>
  <c r="G3"/>
  <c r="P12" l="1"/>
  <c r="P10"/>
  <c r="P6"/>
  <c r="P13"/>
  <c r="P11"/>
  <c r="P9"/>
  <c r="P5"/>
  <c r="T8"/>
  <c r="P8" s="1"/>
  <c r="T7"/>
  <c r="P7" s="1"/>
  <c r="T3"/>
  <c r="P3" s="1"/>
  <c r="T4"/>
  <c r="P4" s="1"/>
</calcChain>
</file>

<file path=xl/sharedStrings.xml><?xml version="1.0" encoding="utf-8"?>
<sst xmlns="http://schemas.openxmlformats.org/spreadsheetml/2006/main" count="35" uniqueCount="35">
  <si>
    <t>Nom</t>
  </si>
  <si>
    <t>Prix TTC</t>
  </si>
  <si>
    <t>Prix Net</t>
  </si>
  <si>
    <t>Prix HT</t>
  </si>
  <si>
    <t>Point</t>
  </si>
  <si>
    <t>Prix annoncé</t>
  </si>
  <si>
    <t>Diff</t>
  </si>
  <si>
    <t>T2</t>
  </si>
  <si>
    <t>T3</t>
  </si>
  <si>
    <t>T4</t>
  </si>
  <si>
    <t>T35</t>
  </si>
  <si>
    <t>T40</t>
  </si>
  <si>
    <t>T45</t>
  </si>
  <si>
    <t>T50</t>
  </si>
  <si>
    <t>depense</t>
  </si>
  <si>
    <t>depenses prevues</t>
  </si>
  <si>
    <t>Date</t>
  </si>
  <si>
    <t>n° Dossier</t>
  </si>
  <si>
    <t>n°</t>
  </si>
  <si>
    <t>VTC</t>
  </si>
  <si>
    <t>Acompte</t>
  </si>
  <si>
    <t>Annule</t>
  </si>
  <si>
    <t>Founisseur</t>
  </si>
  <si>
    <t>Montant crédit</t>
  </si>
  <si>
    <t>Agios</t>
  </si>
  <si>
    <t>PIT</t>
  </si>
  <si>
    <t>Commandé</t>
  </si>
  <si>
    <t>Chastang</t>
  </si>
  <si>
    <t>Eloi</t>
  </si>
  <si>
    <t>SIMP</t>
  </si>
  <si>
    <t>Coeff Fournisseur</t>
  </si>
  <si>
    <t>Commission HT</t>
  </si>
  <si>
    <t>Total</t>
  </si>
  <si>
    <t xml:space="preserve"> la case P devient rouge si la case T est comprise entre -40,1 et -100</t>
  </si>
  <si>
    <t>le résultat que j'attends en case P se trouve en case V que j'ai indiqué en Vert</t>
  </si>
</sst>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#,##0.00\ &quot;€&quot;"/>
    <numFmt numFmtId="166" formatCode="[$-40C]d\-mmm;@"/>
  </numFmts>
  <fonts count="6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i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 vertical="center" wrapText="1"/>
    </xf>
    <xf numFmtId="0" fontId="0" fillId="0" borderId="2" xfId="0" applyBorder="1"/>
    <xf numFmtId="164" fontId="0" fillId="0" borderId="2" xfId="0" applyNumberFormat="1" applyBorder="1"/>
    <xf numFmtId="165" fontId="0" fillId="0" borderId="2" xfId="0" applyNumberFormat="1" applyBorder="1"/>
    <xf numFmtId="165" fontId="0" fillId="0" borderId="2" xfId="0" applyNumberFormat="1" applyBorder="1" applyAlignment="1">
      <alignment horizontal="center"/>
    </xf>
    <xf numFmtId="166" fontId="0" fillId="0" borderId="2" xfId="0" applyNumberFormat="1" applyBorder="1"/>
    <xf numFmtId="0" fontId="1" fillId="0" borderId="2" xfId="0" applyFont="1" applyBorder="1"/>
    <xf numFmtId="16" fontId="0" fillId="0" borderId="4" xfId="0" applyNumberFormat="1" applyBorder="1"/>
    <xf numFmtId="0" fontId="0" fillId="0" borderId="5" xfId="0" applyBorder="1"/>
    <xf numFmtId="164" fontId="0" fillId="0" borderId="5" xfId="0" applyNumberFormat="1" applyBorder="1"/>
    <xf numFmtId="165" fontId="0" fillId="0" borderId="5" xfId="0" applyNumberFormat="1" applyBorder="1"/>
    <xf numFmtId="165" fontId="0" fillId="0" borderId="5" xfId="0" applyNumberFormat="1" applyBorder="1" applyAlignment="1">
      <alignment horizontal="center"/>
    </xf>
    <xf numFmtId="166" fontId="0" fillId="0" borderId="5" xfId="0" applyNumberFormat="1" applyBorder="1"/>
    <xf numFmtId="0" fontId="1" fillId="0" borderId="5" xfId="0" applyFont="1" applyBorder="1"/>
    <xf numFmtId="0" fontId="0" fillId="0" borderId="6" xfId="0" applyNumberFormat="1" applyBorder="1"/>
    <xf numFmtId="0" fontId="0" fillId="0" borderId="7" xfId="0" applyBorder="1"/>
    <xf numFmtId="0" fontId="0" fillId="0" borderId="8" xfId="0" applyNumberFormat="1" applyBorder="1"/>
    <xf numFmtId="0" fontId="0" fillId="0" borderId="9" xfId="0" applyBorder="1"/>
    <xf numFmtId="0" fontId="0" fillId="0" borderId="10" xfId="0" applyBorder="1"/>
    <xf numFmtId="164" fontId="0" fillId="0" borderId="10" xfId="0" applyNumberFormat="1" applyBorder="1"/>
    <xf numFmtId="165" fontId="0" fillId="0" borderId="10" xfId="0" applyNumberFormat="1" applyBorder="1"/>
    <xf numFmtId="165" fontId="0" fillId="0" borderId="10" xfId="0" applyNumberFormat="1" applyBorder="1" applyAlignment="1">
      <alignment horizontal="center"/>
    </xf>
    <xf numFmtId="0" fontId="0" fillId="0" borderId="11" xfId="0" applyNumberFormat="1" applyBorder="1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165" fontId="0" fillId="3" borderId="3" xfId="0" applyNumberFormat="1" applyFill="1" applyBorder="1"/>
    <xf numFmtId="0" fontId="0" fillId="4" borderId="3" xfId="0" applyFill="1" applyBorder="1"/>
    <xf numFmtId="164" fontId="0" fillId="4" borderId="3" xfId="0" applyNumberFormat="1" applyFill="1" applyBorder="1"/>
    <xf numFmtId="165" fontId="0" fillId="4" borderId="3" xfId="0" applyNumberFormat="1" applyFill="1" applyBorder="1"/>
    <xf numFmtId="0" fontId="1" fillId="3" borderId="2" xfId="0" applyFont="1" applyFill="1" applyBorder="1"/>
    <xf numFmtId="165" fontId="0" fillId="2" borderId="12" xfId="0" applyNumberFormat="1" applyFill="1" applyBorder="1" applyAlignment="1">
      <alignment horizontal="center" wrapText="1"/>
    </xf>
    <xf numFmtId="165" fontId="0" fillId="2" borderId="13" xfId="0" applyNumberFormat="1" applyFill="1" applyBorder="1" applyAlignment="1">
      <alignment horizontal="center" wrapText="1"/>
    </xf>
    <xf numFmtId="165" fontId="0" fillId="2" borderId="14" xfId="0" applyNumberFormat="1" applyFill="1" applyBorder="1" applyAlignment="1">
      <alignment horizontal="center" wrapText="1"/>
    </xf>
    <xf numFmtId="165" fontId="0" fillId="2" borderId="15" xfId="0" applyNumberFormat="1" applyFill="1" applyBorder="1" applyAlignment="1">
      <alignment horizontal="center" wrapText="1"/>
    </xf>
    <xf numFmtId="165" fontId="0" fillId="2" borderId="0" xfId="0" applyNumberFormat="1" applyFill="1" applyBorder="1" applyAlignment="1">
      <alignment horizontal="center" wrapText="1"/>
    </xf>
    <xf numFmtId="165" fontId="0" fillId="2" borderId="16" xfId="0" applyNumberFormat="1" applyFill="1" applyBorder="1" applyAlignment="1">
      <alignment horizontal="center" wrapText="1"/>
    </xf>
    <xf numFmtId="165" fontId="0" fillId="2" borderId="17" xfId="0" applyNumberFormat="1" applyFill="1" applyBorder="1" applyAlignment="1">
      <alignment horizontal="center" wrapText="1"/>
    </xf>
    <xf numFmtId="165" fontId="0" fillId="2" borderId="18" xfId="0" applyNumberFormat="1" applyFill="1" applyBorder="1" applyAlignment="1">
      <alignment horizontal="center" wrapText="1"/>
    </xf>
    <xf numFmtId="165" fontId="0" fillId="2" borderId="19" xfId="0" applyNumberForma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3" borderId="14" xfId="0" applyFont="1" applyFill="1" applyBorder="1" applyAlignment="1">
      <alignment horizontal="center" wrapText="1"/>
    </xf>
    <xf numFmtId="0" fontId="5" fillId="3" borderId="15" xfId="0" applyFont="1" applyFill="1" applyBorder="1" applyAlignment="1">
      <alignment horizontal="center" wrapText="1"/>
    </xf>
    <xf numFmtId="0" fontId="5" fillId="3" borderId="0" xfId="0" applyFont="1" applyFill="1" applyBorder="1" applyAlignment="1">
      <alignment horizontal="center" wrapText="1"/>
    </xf>
    <xf numFmtId="0" fontId="5" fillId="3" borderId="16" xfId="0" applyFont="1" applyFill="1" applyBorder="1" applyAlignment="1">
      <alignment horizontal="center" wrapText="1"/>
    </xf>
    <xf numFmtId="0" fontId="5" fillId="3" borderId="17" xfId="0" applyFont="1" applyFill="1" applyBorder="1" applyAlignment="1">
      <alignment horizontal="center" wrapText="1"/>
    </xf>
    <xf numFmtId="0" fontId="5" fillId="3" borderId="18" xfId="0" applyFont="1" applyFill="1" applyBorder="1" applyAlignment="1">
      <alignment horizontal="center" wrapText="1"/>
    </xf>
    <xf numFmtId="0" fontId="5" fillId="3" borderId="19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tabSelected="1" topLeftCell="F1" workbookViewId="0">
      <selection activeCell="P60" sqref="P60"/>
    </sheetView>
  </sheetViews>
  <sheetFormatPr baseColWidth="10" defaultRowHeight="15"/>
  <cols>
    <col min="1" max="1" width="3.42578125" style="5" customWidth="1"/>
    <col min="2" max="2" width="8.140625" customWidth="1"/>
    <col min="3" max="3" width="7.7109375" customWidth="1"/>
    <col min="4" max="5" width="10.5703125" customWidth="1"/>
    <col min="6" max="6" width="9.42578125" style="1" customWidth="1"/>
    <col min="7" max="7" width="10.85546875" style="1" customWidth="1"/>
    <col min="8" max="8" width="9.28515625" style="1" customWidth="1"/>
    <col min="9" max="9" width="11" style="2" customWidth="1"/>
    <col min="10" max="10" width="8.5703125" style="6" customWidth="1"/>
    <col min="11" max="11" width="11.28515625" style="2" customWidth="1"/>
    <col min="12" max="12" width="9.5703125" style="2" customWidth="1"/>
    <col min="13" max="13" width="10.7109375" style="2" customWidth="1"/>
    <col min="14" max="14" width="8.140625" style="2" customWidth="1"/>
    <col min="15" max="15" width="12.140625" style="2" customWidth="1"/>
    <col min="16" max="16" width="9.28515625" style="1" customWidth="1"/>
    <col min="17" max="17" width="8.42578125" customWidth="1"/>
    <col min="18" max="18" width="8.5703125" customWidth="1"/>
    <col min="19" max="19" width="11.140625" style="1" customWidth="1"/>
    <col min="20" max="20" width="12" style="3" customWidth="1"/>
    <col min="21" max="21" width="4.140625" customWidth="1"/>
  </cols>
  <sheetData>
    <row r="1" spans="1:22" ht="15.75" thickBot="1"/>
    <row r="2" spans="1:22" s="4" customFormat="1" ht="33.75" customHeight="1" thickTop="1" thickBot="1">
      <c r="A2" s="31" t="s">
        <v>18</v>
      </c>
      <c r="B2" s="31" t="s">
        <v>16</v>
      </c>
      <c r="C2" s="31" t="s">
        <v>17</v>
      </c>
      <c r="D2" s="31" t="s">
        <v>0</v>
      </c>
      <c r="E2" s="31" t="s">
        <v>19</v>
      </c>
      <c r="F2" s="32" t="s">
        <v>1</v>
      </c>
      <c r="G2" s="32" t="s">
        <v>3</v>
      </c>
      <c r="H2" s="32" t="s">
        <v>20</v>
      </c>
      <c r="I2" s="33" t="s">
        <v>21</v>
      </c>
      <c r="J2" s="34" t="s">
        <v>22</v>
      </c>
      <c r="K2" s="35" t="s">
        <v>23</v>
      </c>
      <c r="L2" s="35" t="s">
        <v>24</v>
      </c>
      <c r="M2" s="35" t="s">
        <v>2</v>
      </c>
      <c r="N2" s="35" t="s">
        <v>25</v>
      </c>
      <c r="O2" s="35" t="s">
        <v>26</v>
      </c>
      <c r="P2" s="36" t="s">
        <v>31</v>
      </c>
      <c r="Q2" s="31" t="s">
        <v>4</v>
      </c>
      <c r="R2" s="37" t="s">
        <v>30</v>
      </c>
      <c r="S2" s="32" t="s">
        <v>5</v>
      </c>
      <c r="T2" s="39" t="s">
        <v>6</v>
      </c>
      <c r="V2" s="8"/>
    </row>
    <row r="3" spans="1:22" ht="17.25" thickTop="1" thickBot="1">
      <c r="A3" s="38">
        <v>1</v>
      </c>
      <c r="B3" s="15">
        <v>40599</v>
      </c>
      <c r="C3" s="16">
        <v>220042</v>
      </c>
      <c r="D3" s="16" t="s">
        <v>27</v>
      </c>
      <c r="E3" s="16" t="s">
        <v>28</v>
      </c>
      <c r="F3" s="17">
        <v>5215</v>
      </c>
      <c r="G3" s="17">
        <f>F3/1.055</f>
        <v>4943.1279620853084</v>
      </c>
      <c r="H3" s="17">
        <v>1598</v>
      </c>
      <c r="I3" s="18"/>
      <c r="J3" s="19" t="s">
        <v>29</v>
      </c>
      <c r="K3" s="18"/>
      <c r="L3" s="18"/>
      <c r="M3" s="18">
        <f>F3-L3</f>
        <v>5215</v>
      </c>
      <c r="N3" s="20">
        <v>40609</v>
      </c>
      <c r="O3" s="20"/>
      <c r="P3" s="21">
        <f>INT(M3*CHOOSE(MATCH(T3,{-100;-50;-45;-40;-27.5;-22.5;-17.5;100}),0,4,6,9,11,13,15)%)</f>
        <v>782</v>
      </c>
      <c r="Q3" s="16">
        <v>2045</v>
      </c>
      <c r="R3" s="16">
        <v>3</v>
      </c>
      <c r="S3" s="17">
        <f>Q3*R3</f>
        <v>6135</v>
      </c>
      <c r="T3" s="22">
        <f t="shared" ref="T3:T13" si="0">((M3/S3)-1)*100</f>
        <v>-14.995925020374901</v>
      </c>
      <c r="V3" s="7">
        <v>741</v>
      </c>
    </row>
    <row r="4" spans="1:22" ht="17.25" thickTop="1" thickBot="1">
      <c r="A4" s="38"/>
      <c r="B4" s="23"/>
      <c r="C4" s="9"/>
      <c r="D4" s="9" t="s">
        <v>7</v>
      </c>
      <c r="E4" s="9"/>
      <c r="F4" s="10">
        <v>4908</v>
      </c>
      <c r="G4" s="10">
        <f t="shared" ref="G4:G9" si="1">F4/1.055</f>
        <v>4652.1327014218014</v>
      </c>
      <c r="H4" s="10"/>
      <c r="I4" s="11"/>
      <c r="J4" s="12"/>
      <c r="K4" s="11"/>
      <c r="L4" s="11"/>
      <c r="M4" s="11">
        <f t="shared" ref="M4:M13" si="2">F4-L4</f>
        <v>4908</v>
      </c>
      <c r="N4" s="13"/>
      <c r="O4" s="13"/>
      <c r="P4" s="14">
        <f>INT(M4*CHOOSE(MATCH(T4,{-100;-50;-45;-40;-27.5;-22.5;-17.5;100}),0,4,6,9,11,13,15)%)</f>
        <v>638</v>
      </c>
      <c r="Q4" s="9">
        <v>2045</v>
      </c>
      <c r="R4" s="9">
        <v>3</v>
      </c>
      <c r="S4" s="10">
        <f t="shared" ref="S4:S7" si="3">Q4*R4</f>
        <v>6135</v>
      </c>
      <c r="T4" s="24">
        <f t="shared" si="0"/>
        <v>-19.999999999999996</v>
      </c>
      <c r="V4" s="7">
        <v>604</v>
      </c>
    </row>
    <row r="5" spans="1:22" ht="17.25" thickTop="1" thickBot="1">
      <c r="A5" s="38"/>
      <c r="B5" s="23"/>
      <c r="C5" s="9"/>
      <c r="D5" s="9"/>
      <c r="E5" s="9"/>
      <c r="F5" s="10">
        <v>4882</v>
      </c>
      <c r="G5" s="10">
        <f t="shared" si="1"/>
        <v>4627.4881516587684</v>
      </c>
      <c r="H5" s="10"/>
      <c r="I5" s="11"/>
      <c r="J5" s="12"/>
      <c r="K5" s="11"/>
      <c r="L5" s="11"/>
      <c r="M5" s="11">
        <f t="shared" si="2"/>
        <v>4882</v>
      </c>
      <c r="N5" s="13"/>
      <c r="O5" s="13"/>
      <c r="P5" s="14">
        <f>INT(M5*CHOOSE(MATCH(T5,{-100;-50;-45;-40;-27.5;-22.5;-17.5;100}),0,4,6,9,11,13,15)%)</f>
        <v>634</v>
      </c>
      <c r="Q5" s="9">
        <v>2045</v>
      </c>
      <c r="R5" s="9">
        <v>3</v>
      </c>
      <c r="S5" s="10">
        <f t="shared" si="3"/>
        <v>6135</v>
      </c>
      <c r="T5" s="24">
        <f t="shared" si="0"/>
        <v>-20.423797881010596</v>
      </c>
      <c r="V5" s="7">
        <v>601</v>
      </c>
    </row>
    <row r="6" spans="1:22" ht="17.25" thickTop="1" thickBot="1">
      <c r="A6" s="38"/>
      <c r="B6" s="23"/>
      <c r="C6" s="9"/>
      <c r="D6" s="9"/>
      <c r="E6" s="9"/>
      <c r="F6" s="10">
        <v>4724</v>
      </c>
      <c r="G6" s="10">
        <f t="shared" si="1"/>
        <v>4477.7251184834122</v>
      </c>
      <c r="H6" s="10"/>
      <c r="I6" s="11"/>
      <c r="J6" s="12"/>
      <c r="K6" s="11"/>
      <c r="L6" s="11"/>
      <c r="M6" s="11">
        <f t="shared" si="2"/>
        <v>4724</v>
      </c>
      <c r="N6" s="13"/>
      <c r="O6" s="13"/>
      <c r="P6" s="14">
        <f>INT(M6*CHOOSE(MATCH(T6,{-100;-50;-45;-40;-27.5;-22.5;-17.5;100}),0,4,6,9,11,13,15)%)</f>
        <v>519</v>
      </c>
      <c r="Q6" s="9">
        <v>2045</v>
      </c>
      <c r="R6" s="9">
        <v>3</v>
      </c>
      <c r="S6" s="10">
        <f t="shared" si="3"/>
        <v>6135</v>
      </c>
      <c r="T6" s="24">
        <f t="shared" si="0"/>
        <v>-22.999185004074985</v>
      </c>
      <c r="V6" s="7">
        <v>492</v>
      </c>
    </row>
    <row r="7" spans="1:22" ht="17.25" thickTop="1" thickBot="1">
      <c r="A7" s="38"/>
      <c r="B7" s="23"/>
      <c r="C7" s="9"/>
      <c r="D7" s="9" t="s">
        <v>8</v>
      </c>
      <c r="E7" s="9"/>
      <c r="F7" s="10">
        <v>4602</v>
      </c>
      <c r="G7" s="10">
        <f t="shared" si="1"/>
        <v>4362.0853080568722</v>
      </c>
      <c r="H7" s="10"/>
      <c r="I7" s="11"/>
      <c r="J7" s="12"/>
      <c r="K7" s="11"/>
      <c r="L7" s="11"/>
      <c r="M7" s="11">
        <f t="shared" si="2"/>
        <v>4602</v>
      </c>
      <c r="N7" s="13"/>
      <c r="O7" s="13"/>
      <c r="P7" s="14">
        <f>INT(M7*CHOOSE(MATCH(T7,{-100;-50;-45;-40;-27.5;-22.5;-17.5;100}),0,4,6,9,11,13,15)%)</f>
        <v>506</v>
      </c>
      <c r="Q7" s="9">
        <v>2045</v>
      </c>
      <c r="R7" s="9">
        <v>3</v>
      </c>
      <c r="S7" s="10">
        <f t="shared" si="3"/>
        <v>6135</v>
      </c>
      <c r="T7" s="24">
        <f t="shared" si="0"/>
        <v>-24.987775061124694</v>
      </c>
      <c r="V7" s="7">
        <v>479</v>
      </c>
    </row>
    <row r="8" spans="1:22" ht="17.25" thickTop="1" thickBot="1">
      <c r="A8" s="38"/>
      <c r="B8" s="23"/>
      <c r="C8" s="9"/>
      <c r="D8" s="9" t="s">
        <v>9</v>
      </c>
      <c r="E8" s="9"/>
      <c r="F8" s="10">
        <v>4292</v>
      </c>
      <c r="G8" s="10">
        <f t="shared" si="1"/>
        <v>4068.2464454976307</v>
      </c>
      <c r="H8" s="10"/>
      <c r="I8" s="11"/>
      <c r="J8" s="12"/>
      <c r="K8" s="11"/>
      <c r="L8" s="11"/>
      <c r="M8" s="11">
        <f t="shared" si="2"/>
        <v>4292</v>
      </c>
      <c r="N8" s="13"/>
      <c r="O8" s="13"/>
      <c r="P8" s="14">
        <f>INT(M8*CHOOSE(MATCH(T8,{-100;-50;-45;-40;-27.5;-22.5;-17.5;100}),0,4,6,9,11,13,15)%)</f>
        <v>386</v>
      </c>
      <c r="Q8" s="9">
        <v>2045</v>
      </c>
      <c r="R8" s="9">
        <v>3</v>
      </c>
      <c r="S8" s="10">
        <f t="shared" ref="S8" si="4">Q8*R8</f>
        <v>6135</v>
      </c>
      <c r="T8" s="24">
        <f t="shared" si="0"/>
        <v>-30.040749796251021</v>
      </c>
      <c r="V8" s="7">
        <v>366</v>
      </c>
    </row>
    <row r="9" spans="1:22" ht="17.25" thickTop="1" thickBot="1">
      <c r="A9" s="38"/>
      <c r="B9" s="23"/>
      <c r="C9" s="9"/>
      <c r="D9" s="9" t="s">
        <v>10</v>
      </c>
      <c r="E9" s="9"/>
      <c r="F9" s="10">
        <v>3987</v>
      </c>
      <c r="G9" s="10">
        <f t="shared" si="1"/>
        <v>3779.1469194312799</v>
      </c>
      <c r="H9" s="10"/>
      <c r="I9" s="11"/>
      <c r="J9" s="12"/>
      <c r="K9" s="11"/>
      <c r="L9" s="11"/>
      <c r="M9" s="11">
        <f t="shared" si="2"/>
        <v>3987</v>
      </c>
      <c r="N9" s="13"/>
      <c r="O9" s="13"/>
      <c r="P9" s="14">
        <f>INT(M9*CHOOSE(MATCH(T9,{-100;-50;-45;-40;-27.5;-22.5;-17.5;100}),0,4,6,9,11,13,15)%)</f>
        <v>358</v>
      </c>
      <c r="Q9" s="9">
        <v>2045</v>
      </c>
      <c r="R9" s="9">
        <v>3</v>
      </c>
      <c r="S9" s="10">
        <f t="shared" ref="S9:S13" si="5">Q9*R9</f>
        <v>6135</v>
      </c>
      <c r="T9" s="24">
        <f t="shared" si="0"/>
        <v>-35.012224938875306</v>
      </c>
      <c r="V9" s="7">
        <v>340</v>
      </c>
    </row>
    <row r="10" spans="1:22" ht="17.25" thickTop="1" thickBot="1">
      <c r="A10" s="38"/>
      <c r="B10" s="23"/>
      <c r="C10" s="9"/>
      <c r="D10" s="9" t="s">
        <v>11</v>
      </c>
      <c r="E10" s="9"/>
      <c r="F10" s="10">
        <v>3682</v>
      </c>
      <c r="G10" s="10">
        <f t="shared" ref="G10:G13" si="6">F10/1.055</f>
        <v>3490.0473933649291</v>
      </c>
      <c r="H10" s="10"/>
      <c r="I10" s="11"/>
      <c r="J10" s="12"/>
      <c r="K10" s="11"/>
      <c r="L10" s="11"/>
      <c r="M10" s="11">
        <f t="shared" si="2"/>
        <v>3682</v>
      </c>
      <c r="N10" s="13"/>
      <c r="O10" s="13"/>
      <c r="P10" s="14">
        <f>INT(M10*CHOOSE(MATCH(T10,{-100;-50;-45;-40;-27.5;-22.5;-17.5;100}),0,4,6,9,11,13,15)%)</f>
        <v>331</v>
      </c>
      <c r="Q10" s="9">
        <v>2045</v>
      </c>
      <c r="R10" s="9">
        <v>3</v>
      </c>
      <c r="S10" s="10">
        <f t="shared" si="5"/>
        <v>6135</v>
      </c>
      <c r="T10" s="24">
        <f t="shared" si="0"/>
        <v>-39.983700081499599</v>
      </c>
      <c r="V10" s="7">
        <v>314</v>
      </c>
    </row>
    <row r="11" spans="1:22" ht="17.25" thickTop="1" thickBot="1">
      <c r="A11" s="38"/>
      <c r="B11" s="23"/>
      <c r="C11" s="9"/>
      <c r="D11" s="9" t="s">
        <v>12</v>
      </c>
      <c r="E11" s="9"/>
      <c r="F11" s="10">
        <v>3375</v>
      </c>
      <c r="G11" s="10">
        <f t="shared" si="6"/>
        <v>3199.0521327014221</v>
      </c>
      <c r="H11" s="10"/>
      <c r="I11" s="11"/>
      <c r="J11" s="12"/>
      <c r="K11" s="11"/>
      <c r="L11" s="11"/>
      <c r="M11" s="11">
        <f t="shared" si="2"/>
        <v>3375</v>
      </c>
      <c r="N11" s="13"/>
      <c r="O11" s="13"/>
      <c r="P11" s="44">
        <f>INT(M11*CHOOSE(MATCH(T11,{-100;-50;-45;-40;-27.5;-22.5;-17.5;100}),0,4,6,9,11,13,15)%)</f>
        <v>202</v>
      </c>
      <c r="Q11" s="9">
        <v>2045</v>
      </c>
      <c r="R11" s="9">
        <v>3</v>
      </c>
      <c r="S11" s="10">
        <f t="shared" si="5"/>
        <v>6135</v>
      </c>
      <c r="T11" s="24">
        <f t="shared" si="0"/>
        <v>-44.987775061124694</v>
      </c>
      <c r="V11" s="7">
        <v>191</v>
      </c>
    </row>
    <row r="12" spans="1:22" ht="17.25" thickTop="1" thickBot="1">
      <c r="A12" s="38"/>
      <c r="B12" s="23"/>
      <c r="C12" s="9"/>
      <c r="D12" s="9" t="s">
        <v>13</v>
      </c>
      <c r="E12" s="9"/>
      <c r="F12" s="10">
        <v>3068</v>
      </c>
      <c r="G12" s="10">
        <f t="shared" si="6"/>
        <v>2908.0568720379147</v>
      </c>
      <c r="H12" s="10"/>
      <c r="I12" s="11"/>
      <c r="J12" s="12"/>
      <c r="K12" s="11"/>
      <c r="L12" s="11"/>
      <c r="M12" s="11">
        <f t="shared" si="2"/>
        <v>3068</v>
      </c>
      <c r="N12" s="13"/>
      <c r="O12" s="13"/>
      <c r="P12" s="44">
        <f>INT(M12*CHOOSE(MATCH(T12,{-100;-50;-45;-40;-27.5;-22.5;-17.5;100}),0,4,6,9,11,13,15)%)</f>
        <v>122</v>
      </c>
      <c r="Q12" s="9">
        <v>2045</v>
      </c>
      <c r="R12" s="9">
        <v>3</v>
      </c>
      <c r="S12" s="10">
        <f t="shared" si="5"/>
        <v>6135</v>
      </c>
      <c r="T12" s="24">
        <f t="shared" si="0"/>
        <v>-49.991850040749796</v>
      </c>
      <c r="V12" s="7">
        <v>116</v>
      </c>
    </row>
    <row r="13" spans="1:22" ht="17.25" thickTop="1" thickBot="1">
      <c r="A13" s="38"/>
      <c r="B13" s="23"/>
      <c r="C13" s="9"/>
      <c r="D13" s="9"/>
      <c r="E13" s="9"/>
      <c r="F13" s="10">
        <v>3006</v>
      </c>
      <c r="G13" s="10">
        <f t="shared" si="6"/>
        <v>2849.2890995260664</v>
      </c>
      <c r="H13" s="10"/>
      <c r="I13" s="11"/>
      <c r="J13" s="12"/>
      <c r="K13" s="11"/>
      <c r="L13" s="11"/>
      <c r="M13" s="11">
        <f t="shared" si="2"/>
        <v>3006</v>
      </c>
      <c r="N13" s="13"/>
      <c r="O13" s="13"/>
      <c r="P13" s="44">
        <f>INT(M13*CHOOSE(MATCH(T13,{-100;-50;-45;-40;-27.5;-22.5;-17.5;100}),0,4,6,9,11,13,15)%)</f>
        <v>0</v>
      </c>
      <c r="Q13" s="9">
        <v>2045</v>
      </c>
      <c r="R13" s="9">
        <v>3</v>
      </c>
      <c r="S13" s="10">
        <f t="shared" si="5"/>
        <v>6135</v>
      </c>
      <c r="T13" s="24">
        <f t="shared" si="0"/>
        <v>-51.002444987775064</v>
      </c>
      <c r="V13" s="1"/>
    </row>
    <row r="14" spans="1:22" ht="16.5" thickTop="1" thickBot="1">
      <c r="A14" s="38"/>
      <c r="B14" s="23"/>
      <c r="C14" s="9"/>
      <c r="D14" s="9"/>
      <c r="E14" s="9"/>
      <c r="F14" s="10"/>
      <c r="G14" s="10"/>
      <c r="H14" s="10"/>
      <c r="I14" s="11"/>
      <c r="J14" s="12"/>
      <c r="K14" s="11"/>
      <c r="L14" s="11"/>
      <c r="M14" s="11"/>
      <c r="N14" s="13"/>
      <c r="O14" s="13"/>
      <c r="P14" s="10"/>
      <c r="Q14" s="9"/>
      <c r="R14" s="9"/>
      <c r="S14" s="10"/>
      <c r="T14" s="24"/>
      <c r="V14" s="1"/>
    </row>
    <row r="15" spans="1:22" ht="16.5" thickTop="1" thickBot="1">
      <c r="A15" s="38"/>
      <c r="B15" s="23"/>
      <c r="C15" s="9"/>
      <c r="D15" s="9"/>
      <c r="E15" s="9"/>
      <c r="F15" s="10"/>
      <c r="G15" s="10"/>
      <c r="H15" s="10"/>
      <c r="I15" s="11"/>
      <c r="J15" s="12"/>
      <c r="K15" s="11"/>
      <c r="L15" s="11"/>
      <c r="M15" s="11"/>
      <c r="N15" s="11"/>
      <c r="O15" s="11"/>
      <c r="P15" s="10"/>
      <c r="Q15" s="9"/>
      <c r="R15" s="9"/>
      <c r="S15" s="10"/>
      <c r="T15" s="24"/>
    </row>
    <row r="16" spans="1:22" ht="16.5" hidden="1" thickTop="1" thickBot="1">
      <c r="A16" s="38"/>
      <c r="B16" s="23"/>
      <c r="C16" s="9"/>
      <c r="D16" s="9"/>
      <c r="E16" s="9"/>
      <c r="F16" s="10"/>
      <c r="G16" s="10"/>
      <c r="H16" s="10"/>
      <c r="I16" s="11"/>
      <c r="J16" s="12"/>
      <c r="K16" s="11"/>
      <c r="L16" s="11"/>
      <c r="M16" s="11"/>
      <c r="N16" s="11"/>
      <c r="O16" s="11"/>
      <c r="P16" s="10"/>
      <c r="Q16" s="9"/>
      <c r="R16" s="9"/>
      <c r="S16" s="10"/>
      <c r="T16" s="24"/>
    </row>
    <row r="17" spans="1:20" ht="16.5" hidden="1" thickTop="1" thickBot="1">
      <c r="A17" s="38"/>
      <c r="B17" s="23"/>
      <c r="C17" s="9"/>
      <c r="D17" s="9"/>
      <c r="E17" s="9"/>
      <c r="F17" s="10"/>
      <c r="G17" s="10"/>
      <c r="H17" s="10"/>
      <c r="I17" s="11"/>
      <c r="J17" s="12"/>
      <c r="K17" s="11"/>
      <c r="L17" s="11"/>
      <c r="M17" s="11"/>
      <c r="N17" s="11"/>
      <c r="O17" s="11"/>
      <c r="P17" s="10"/>
      <c r="Q17" s="9"/>
      <c r="R17" s="9"/>
      <c r="S17" s="10"/>
      <c r="T17" s="24"/>
    </row>
    <row r="18" spans="1:20" ht="16.5" hidden="1" thickTop="1" thickBot="1">
      <c r="A18" s="38"/>
      <c r="B18" s="23"/>
      <c r="C18" s="9"/>
      <c r="D18" s="9"/>
      <c r="E18" s="9"/>
      <c r="F18" s="10"/>
      <c r="G18" s="10"/>
      <c r="H18" s="10"/>
      <c r="I18" s="11"/>
      <c r="J18" s="12"/>
      <c r="K18" s="11"/>
      <c r="L18" s="11"/>
      <c r="M18" s="11"/>
      <c r="N18" s="11"/>
      <c r="O18" s="11"/>
      <c r="P18" s="10"/>
      <c r="Q18" s="9"/>
      <c r="R18" s="9"/>
      <c r="S18" s="10"/>
      <c r="T18" s="24"/>
    </row>
    <row r="19" spans="1:20" ht="16.5" hidden="1" thickTop="1" thickBot="1">
      <c r="A19" s="38"/>
      <c r="B19" s="23"/>
      <c r="C19" s="9"/>
      <c r="D19" s="9"/>
      <c r="E19" s="9"/>
      <c r="F19" s="10"/>
      <c r="G19" s="10"/>
      <c r="H19" s="10"/>
      <c r="I19" s="11"/>
      <c r="J19" s="12"/>
      <c r="K19" s="11"/>
      <c r="L19" s="11"/>
      <c r="M19" s="11"/>
      <c r="N19" s="11"/>
      <c r="O19" s="11"/>
      <c r="P19" s="10"/>
      <c r="Q19" s="9"/>
      <c r="R19" s="9"/>
      <c r="S19" s="10"/>
      <c r="T19" s="24"/>
    </row>
    <row r="20" spans="1:20" ht="16.5" hidden="1" thickTop="1" thickBot="1">
      <c r="A20" s="38"/>
      <c r="B20" s="23"/>
      <c r="C20" s="9"/>
      <c r="D20" s="9"/>
      <c r="E20" s="9"/>
      <c r="F20" s="10"/>
      <c r="G20" s="10"/>
      <c r="H20" s="10"/>
      <c r="I20" s="11"/>
      <c r="J20" s="12"/>
      <c r="K20" s="11"/>
      <c r="L20" s="11"/>
      <c r="M20" s="11"/>
      <c r="N20" s="11"/>
      <c r="O20" s="11"/>
      <c r="P20" s="10"/>
      <c r="Q20" s="9"/>
      <c r="R20" s="9"/>
      <c r="S20" s="10"/>
      <c r="T20" s="24"/>
    </row>
    <row r="21" spans="1:20" ht="16.5" hidden="1" thickTop="1" thickBot="1">
      <c r="A21" s="38"/>
      <c r="B21" s="23"/>
      <c r="C21" s="9"/>
      <c r="D21" s="9"/>
      <c r="E21" s="9"/>
      <c r="F21" s="10"/>
      <c r="G21" s="10"/>
      <c r="H21" s="10"/>
      <c r="I21" s="11"/>
      <c r="J21" s="12"/>
      <c r="K21" s="11"/>
      <c r="L21" s="11"/>
      <c r="M21" s="11"/>
      <c r="N21" s="11"/>
      <c r="O21" s="11"/>
      <c r="P21" s="10"/>
      <c r="Q21" s="9"/>
      <c r="R21" s="9"/>
      <c r="S21" s="10"/>
      <c r="T21" s="24"/>
    </row>
    <row r="22" spans="1:20" ht="16.5" hidden="1" thickTop="1" thickBot="1">
      <c r="A22" s="38"/>
      <c r="B22" s="23"/>
      <c r="C22" s="9"/>
      <c r="D22" s="9"/>
      <c r="E22" s="9"/>
      <c r="F22" s="10"/>
      <c r="G22" s="10"/>
      <c r="H22" s="10"/>
      <c r="I22" s="11"/>
      <c r="J22" s="12"/>
      <c r="K22" s="11"/>
      <c r="L22" s="11"/>
      <c r="M22" s="11"/>
      <c r="N22" s="11"/>
      <c r="O22" s="11"/>
      <c r="P22" s="10"/>
      <c r="Q22" s="9"/>
      <c r="R22" s="9"/>
      <c r="S22" s="10"/>
      <c r="T22" s="24"/>
    </row>
    <row r="23" spans="1:20" ht="16.5" hidden="1" thickTop="1" thickBot="1">
      <c r="A23" s="38"/>
      <c r="B23" s="23"/>
      <c r="C23" s="9"/>
      <c r="D23" s="9"/>
      <c r="E23" s="9"/>
      <c r="F23" s="10"/>
      <c r="G23" s="10"/>
      <c r="H23" s="10"/>
      <c r="I23" s="11"/>
      <c r="J23" s="12"/>
      <c r="K23" s="11"/>
      <c r="L23" s="11"/>
      <c r="M23" s="11"/>
      <c r="N23" s="11"/>
      <c r="O23" s="11"/>
      <c r="P23" s="10"/>
      <c r="Q23" s="9"/>
      <c r="R23" s="9"/>
      <c r="S23" s="10"/>
      <c r="T23" s="24"/>
    </row>
    <row r="24" spans="1:20" ht="16.5" hidden="1" thickTop="1" thickBot="1">
      <c r="A24" s="38"/>
      <c r="B24" s="23"/>
      <c r="C24" s="9"/>
      <c r="D24" s="9"/>
      <c r="E24" s="9"/>
      <c r="F24" s="10"/>
      <c r="G24" s="10"/>
      <c r="H24" s="10"/>
      <c r="I24" s="11"/>
      <c r="J24" s="12"/>
      <c r="K24" s="11"/>
      <c r="L24" s="11"/>
      <c r="M24" s="11"/>
      <c r="N24" s="11"/>
      <c r="O24" s="11"/>
      <c r="P24" s="10"/>
      <c r="Q24" s="9"/>
      <c r="R24" s="9"/>
      <c r="S24" s="10"/>
      <c r="T24" s="24"/>
    </row>
    <row r="25" spans="1:20" ht="16.5" hidden="1" thickTop="1" thickBot="1">
      <c r="A25" s="38"/>
      <c r="B25" s="23"/>
      <c r="C25" s="9"/>
      <c r="D25" s="9"/>
      <c r="E25" s="9"/>
      <c r="F25" s="10"/>
      <c r="G25" s="10"/>
      <c r="H25" s="10"/>
      <c r="I25" s="11"/>
      <c r="J25" s="12"/>
      <c r="K25" s="11"/>
      <c r="L25" s="11"/>
      <c r="M25" s="11"/>
      <c r="N25" s="11"/>
      <c r="O25" s="11"/>
      <c r="P25" s="10"/>
      <c r="Q25" s="9"/>
      <c r="R25" s="9"/>
      <c r="S25" s="10"/>
      <c r="T25" s="24"/>
    </row>
    <row r="26" spans="1:20" ht="16.5" hidden="1" thickTop="1" thickBot="1">
      <c r="A26" s="38"/>
      <c r="B26" s="23"/>
      <c r="C26" s="9"/>
      <c r="D26" s="9"/>
      <c r="E26" s="9"/>
      <c r="F26" s="10"/>
      <c r="G26" s="10"/>
      <c r="H26" s="10"/>
      <c r="I26" s="11"/>
      <c r="J26" s="12"/>
      <c r="K26" s="11"/>
      <c r="L26" s="11"/>
      <c r="M26" s="11"/>
      <c r="N26" s="11"/>
      <c r="O26" s="11"/>
      <c r="P26" s="10"/>
      <c r="Q26" s="9"/>
      <c r="R26" s="9"/>
      <c r="S26" s="10"/>
      <c r="T26" s="24"/>
    </row>
    <row r="27" spans="1:20" ht="16.5" hidden="1" thickTop="1" thickBot="1">
      <c r="A27" s="38"/>
      <c r="B27" s="23"/>
      <c r="C27" s="9"/>
      <c r="D27" s="9"/>
      <c r="E27" s="9"/>
      <c r="F27" s="10"/>
      <c r="G27" s="10"/>
      <c r="H27" s="10"/>
      <c r="I27" s="11"/>
      <c r="J27" s="12"/>
      <c r="K27" s="11"/>
      <c r="L27" s="11"/>
      <c r="M27" s="11"/>
      <c r="N27" s="11"/>
      <c r="O27" s="11"/>
      <c r="P27" s="10"/>
      <c r="Q27" s="9"/>
      <c r="R27" s="9"/>
      <c r="S27" s="10"/>
      <c r="T27" s="24"/>
    </row>
    <row r="28" spans="1:20" ht="16.5" hidden="1" thickTop="1" thickBot="1">
      <c r="A28" s="38"/>
      <c r="B28" s="23"/>
      <c r="C28" s="9"/>
      <c r="D28" s="9"/>
      <c r="E28" s="9"/>
      <c r="F28" s="10"/>
      <c r="G28" s="10"/>
      <c r="H28" s="10"/>
      <c r="I28" s="11"/>
      <c r="J28" s="12"/>
      <c r="K28" s="11"/>
      <c r="L28" s="11"/>
      <c r="M28" s="11"/>
      <c r="N28" s="11"/>
      <c r="O28" s="11"/>
      <c r="P28" s="10"/>
      <c r="Q28" s="9"/>
      <c r="R28" s="9"/>
      <c r="S28" s="10"/>
      <c r="T28" s="24"/>
    </row>
    <row r="29" spans="1:20" ht="16.5" hidden="1" thickTop="1" thickBot="1">
      <c r="A29" s="38"/>
      <c r="B29" s="23"/>
      <c r="C29" s="9"/>
      <c r="D29" s="9"/>
      <c r="E29" s="9"/>
      <c r="F29" s="10"/>
      <c r="G29" s="10"/>
      <c r="H29" s="10"/>
      <c r="I29" s="11"/>
      <c r="J29" s="12"/>
      <c r="K29" s="11"/>
      <c r="L29" s="11"/>
      <c r="M29" s="11"/>
      <c r="N29" s="11"/>
      <c r="O29" s="11"/>
      <c r="P29" s="10"/>
      <c r="Q29" s="9"/>
      <c r="R29" s="9"/>
      <c r="S29" s="10"/>
      <c r="T29" s="24"/>
    </row>
    <row r="30" spans="1:20" ht="16.5" hidden="1" thickTop="1" thickBot="1">
      <c r="A30" s="38"/>
      <c r="B30" s="23"/>
      <c r="C30" s="9"/>
      <c r="D30" s="9"/>
      <c r="E30" s="9"/>
      <c r="F30" s="10"/>
      <c r="G30" s="10"/>
      <c r="H30" s="10"/>
      <c r="I30" s="11"/>
      <c r="J30" s="12"/>
      <c r="K30" s="11"/>
      <c r="L30" s="11"/>
      <c r="M30" s="11"/>
      <c r="N30" s="11"/>
      <c r="O30" s="11"/>
      <c r="P30" s="10"/>
      <c r="Q30" s="9"/>
      <c r="R30" s="9"/>
      <c r="S30" s="10"/>
      <c r="T30" s="24"/>
    </row>
    <row r="31" spans="1:20" ht="16.5" hidden="1" thickTop="1" thickBot="1">
      <c r="A31" s="38"/>
      <c r="B31" s="23"/>
      <c r="C31" s="9"/>
      <c r="D31" s="9"/>
      <c r="E31" s="9"/>
      <c r="F31" s="10"/>
      <c r="G31" s="10"/>
      <c r="H31" s="10"/>
      <c r="I31" s="11"/>
      <c r="J31" s="12"/>
      <c r="K31" s="11"/>
      <c r="L31" s="11"/>
      <c r="M31" s="11"/>
      <c r="N31" s="11"/>
      <c r="O31" s="11"/>
      <c r="P31" s="10"/>
      <c r="Q31" s="9"/>
      <c r="R31" s="9"/>
      <c r="S31" s="10"/>
      <c r="T31" s="24"/>
    </row>
    <row r="32" spans="1:20" ht="16.5" hidden="1" thickTop="1" thickBot="1">
      <c r="A32" s="38"/>
      <c r="B32" s="23"/>
      <c r="C32" s="9"/>
      <c r="D32" s="9"/>
      <c r="E32" s="9"/>
      <c r="F32" s="10"/>
      <c r="G32" s="10"/>
      <c r="H32" s="10"/>
      <c r="I32" s="11"/>
      <c r="J32" s="12"/>
      <c r="K32" s="11"/>
      <c r="L32" s="11"/>
      <c r="M32" s="11"/>
      <c r="N32" s="11"/>
      <c r="O32" s="11"/>
      <c r="P32" s="10"/>
      <c r="Q32" s="9"/>
      <c r="R32" s="9"/>
      <c r="S32" s="10"/>
      <c r="T32" s="24"/>
    </row>
    <row r="33" spans="1:20" ht="16.5" hidden="1" thickTop="1" thickBot="1">
      <c r="A33" s="38"/>
      <c r="B33" s="23"/>
      <c r="C33" s="9"/>
      <c r="D33" s="9"/>
      <c r="E33" s="9"/>
      <c r="F33" s="10"/>
      <c r="G33" s="10"/>
      <c r="H33" s="10"/>
      <c r="I33" s="11"/>
      <c r="J33" s="12"/>
      <c r="K33" s="11"/>
      <c r="L33" s="11"/>
      <c r="M33" s="11"/>
      <c r="N33" s="11"/>
      <c r="O33" s="11"/>
      <c r="P33" s="10"/>
      <c r="Q33" s="9"/>
      <c r="R33" s="9"/>
      <c r="S33" s="10"/>
      <c r="T33" s="24"/>
    </row>
    <row r="34" spans="1:20" ht="16.5" hidden="1" thickTop="1" thickBot="1">
      <c r="A34" s="38"/>
      <c r="B34" s="23"/>
      <c r="C34" s="9"/>
      <c r="D34" s="9"/>
      <c r="E34" s="9"/>
      <c r="F34" s="10"/>
      <c r="G34" s="10"/>
      <c r="H34" s="10"/>
      <c r="I34" s="11"/>
      <c r="J34" s="12"/>
      <c r="K34" s="11"/>
      <c r="L34" s="11"/>
      <c r="M34" s="11"/>
      <c r="N34" s="11"/>
      <c r="O34" s="11"/>
      <c r="P34" s="10"/>
      <c r="Q34" s="9"/>
      <c r="R34" s="9"/>
      <c r="S34" s="10"/>
      <c r="T34" s="24"/>
    </row>
    <row r="35" spans="1:20" ht="16.5" hidden="1" thickTop="1" thickBot="1">
      <c r="A35" s="38"/>
      <c r="B35" s="23"/>
      <c r="C35" s="9"/>
      <c r="D35" s="9"/>
      <c r="E35" s="9"/>
      <c r="F35" s="10"/>
      <c r="G35" s="10"/>
      <c r="H35" s="10"/>
      <c r="I35" s="11"/>
      <c r="J35" s="12"/>
      <c r="K35" s="11"/>
      <c r="L35" s="11"/>
      <c r="M35" s="11"/>
      <c r="N35" s="11"/>
      <c r="O35" s="11"/>
      <c r="P35" s="10"/>
      <c r="Q35" s="9"/>
      <c r="R35" s="9"/>
      <c r="S35" s="10"/>
      <c r="T35" s="24"/>
    </row>
    <row r="36" spans="1:20" ht="16.5" hidden="1" thickTop="1" thickBot="1">
      <c r="A36" s="38"/>
      <c r="B36" s="23"/>
      <c r="C36" s="9"/>
      <c r="D36" s="9"/>
      <c r="E36" s="9"/>
      <c r="F36" s="10"/>
      <c r="G36" s="10"/>
      <c r="H36" s="10"/>
      <c r="I36" s="11"/>
      <c r="J36" s="12"/>
      <c r="K36" s="11"/>
      <c r="L36" s="11"/>
      <c r="M36" s="11"/>
      <c r="N36" s="11"/>
      <c r="O36" s="11"/>
      <c r="P36" s="10"/>
      <c r="Q36" s="9"/>
      <c r="R36" s="9"/>
      <c r="S36" s="10"/>
      <c r="T36" s="24"/>
    </row>
    <row r="37" spans="1:20" ht="16.5" hidden="1" thickTop="1" thickBot="1">
      <c r="A37" s="38"/>
      <c r="B37" s="23"/>
      <c r="C37" s="9"/>
      <c r="D37" s="9"/>
      <c r="E37" s="9"/>
      <c r="F37" s="10"/>
      <c r="G37" s="10"/>
      <c r="H37" s="10"/>
      <c r="I37" s="11"/>
      <c r="J37" s="12"/>
      <c r="K37" s="11"/>
      <c r="L37" s="11"/>
      <c r="M37" s="11"/>
      <c r="N37" s="11"/>
      <c r="O37" s="11"/>
      <c r="P37" s="10"/>
      <c r="Q37" s="9"/>
      <c r="R37" s="9"/>
      <c r="S37" s="10"/>
      <c r="T37" s="24"/>
    </row>
    <row r="38" spans="1:20" ht="16.5" hidden="1" thickTop="1" thickBot="1">
      <c r="A38" s="38"/>
      <c r="B38" s="23"/>
      <c r="C38" s="9"/>
      <c r="D38" s="9"/>
      <c r="E38" s="9"/>
      <c r="F38" s="10"/>
      <c r="G38" s="10"/>
      <c r="H38" s="10"/>
      <c r="I38" s="11"/>
      <c r="J38" s="12"/>
      <c r="K38" s="11"/>
      <c r="L38" s="11"/>
      <c r="M38" s="11"/>
      <c r="N38" s="11"/>
      <c r="O38" s="11"/>
      <c r="P38" s="10"/>
      <c r="Q38" s="9"/>
      <c r="R38" s="9"/>
      <c r="S38" s="10"/>
      <c r="T38" s="24"/>
    </row>
    <row r="39" spans="1:20" ht="16.5" hidden="1" thickTop="1" thickBot="1">
      <c r="A39" s="38"/>
      <c r="B39" s="23"/>
      <c r="C39" s="9"/>
      <c r="D39" s="9"/>
      <c r="E39" s="9"/>
      <c r="F39" s="10"/>
      <c r="G39" s="10"/>
      <c r="H39" s="10"/>
      <c r="I39" s="11"/>
      <c r="J39" s="12"/>
      <c r="K39" s="11"/>
      <c r="L39" s="11"/>
      <c r="M39" s="11"/>
      <c r="N39" s="11"/>
      <c r="O39" s="11"/>
      <c r="P39" s="10"/>
      <c r="Q39" s="9"/>
      <c r="R39" s="9"/>
      <c r="S39" s="10"/>
      <c r="T39" s="24"/>
    </row>
    <row r="40" spans="1:20" ht="16.5" hidden="1" thickTop="1" thickBot="1">
      <c r="A40" s="38"/>
      <c r="B40" s="23"/>
      <c r="C40" s="9"/>
      <c r="D40" s="9"/>
      <c r="E40" s="9"/>
      <c r="F40" s="10"/>
      <c r="G40" s="10"/>
      <c r="H40" s="10"/>
      <c r="I40" s="11"/>
      <c r="J40" s="12"/>
      <c r="K40" s="11"/>
      <c r="L40" s="11"/>
      <c r="M40" s="11"/>
      <c r="N40" s="11"/>
      <c r="O40" s="11"/>
      <c r="P40" s="10"/>
      <c r="Q40" s="9"/>
      <c r="R40" s="9"/>
      <c r="S40" s="10"/>
      <c r="T40" s="24"/>
    </row>
    <row r="41" spans="1:20" ht="16.5" hidden="1" thickTop="1" thickBot="1">
      <c r="A41" s="38"/>
      <c r="B41" s="23"/>
      <c r="C41" s="9"/>
      <c r="D41" s="9"/>
      <c r="E41" s="9"/>
      <c r="F41" s="10"/>
      <c r="G41" s="10"/>
      <c r="H41" s="10"/>
      <c r="I41" s="11"/>
      <c r="J41" s="12"/>
      <c r="K41" s="11"/>
      <c r="L41" s="11"/>
      <c r="M41" s="11"/>
      <c r="N41" s="11"/>
      <c r="O41" s="11"/>
      <c r="P41" s="10"/>
      <c r="Q41" s="9"/>
      <c r="R41" s="9"/>
      <c r="S41" s="10"/>
      <c r="T41" s="24"/>
    </row>
    <row r="42" spans="1:20" ht="16.5" hidden="1" thickTop="1" thickBot="1">
      <c r="A42" s="38"/>
      <c r="B42" s="23"/>
      <c r="C42" s="9"/>
      <c r="D42" s="9"/>
      <c r="E42" s="9"/>
      <c r="F42" s="10"/>
      <c r="G42" s="10"/>
      <c r="H42" s="10"/>
      <c r="I42" s="11"/>
      <c r="J42" s="12"/>
      <c r="K42" s="11"/>
      <c r="L42" s="11"/>
      <c r="M42" s="11"/>
      <c r="N42" s="11"/>
      <c r="O42" s="11"/>
      <c r="P42" s="10"/>
      <c r="Q42" s="9"/>
      <c r="R42" s="9"/>
      <c r="S42" s="10"/>
      <c r="T42" s="24"/>
    </row>
    <row r="43" spans="1:20" ht="16.5" hidden="1" thickTop="1" thickBot="1">
      <c r="A43" s="38"/>
      <c r="B43" s="23"/>
      <c r="C43" s="9"/>
      <c r="D43" s="9"/>
      <c r="E43" s="9"/>
      <c r="F43" s="10"/>
      <c r="G43" s="10"/>
      <c r="H43" s="10"/>
      <c r="I43" s="11"/>
      <c r="J43" s="12"/>
      <c r="K43" s="11"/>
      <c r="L43" s="11"/>
      <c r="M43" s="11"/>
      <c r="N43" s="11"/>
      <c r="O43" s="11"/>
      <c r="P43" s="10"/>
      <c r="Q43" s="9"/>
      <c r="R43" s="9"/>
      <c r="S43" s="10"/>
      <c r="T43" s="24"/>
    </row>
    <row r="44" spans="1:20" ht="16.5" hidden="1" thickTop="1" thickBot="1">
      <c r="A44" s="38"/>
      <c r="B44" s="23"/>
      <c r="C44" s="9"/>
      <c r="D44" s="9"/>
      <c r="E44" s="9"/>
      <c r="F44" s="10"/>
      <c r="G44" s="10"/>
      <c r="H44" s="10"/>
      <c r="I44" s="11"/>
      <c r="J44" s="12"/>
      <c r="K44" s="11"/>
      <c r="L44" s="11"/>
      <c r="M44" s="11"/>
      <c r="N44" s="11"/>
      <c r="O44" s="11"/>
      <c r="P44" s="10"/>
      <c r="Q44" s="9"/>
      <c r="R44" s="9"/>
      <c r="S44" s="10"/>
      <c r="T44" s="24"/>
    </row>
    <row r="45" spans="1:20" ht="16.5" hidden="1" thickTop="1" thickBot="1">
      <c r="A45" s="38"/>
      <c r="B45" s="23"/>
      <c r="C45" s="9"/>
      <c r="D45" s="9"/>
      <c r="E45" s="9"/>
      <c r="F45" s="10"/>
      <c r="G45" s="10"/>
      <c r="H45" s="10"/>
      <c r="I45" s="11"/>
      <c r="J45" s="12"/>
      <c r="K45" s="11"/>
      <c r="L45" s="11"/>
      <c r="M45" s="11"/>
      <c r="N45" s="11"/>
      <c r="O45" s="11"/>
      <c r="P45" s="10"/>
      <c r="Q45" s="9"/>
      <c r="R45" s="9"/>
      <c r="S45" s="10"/>
      <c r="T45" s="24"/>
    </row>
    <row r="46" spans="1:20" ht="16.5" hidden="1" thickTop="1" thickBot="1">
      <c r="A46" s="38"/>
      <c r="B46" s="23"/>
      <c r="C46" s="9"/>
      <c r="D46" s="9"/>
      <c r="E46" s="9"/>
      <c r="F46" s="10"/>
      <c r="G46" s="10"/>
      <c r="H46" s="10"/>
      <c r="I46" s="11"/>
      <c r="J46" s="12"/>
      <c r="K46" s="11"/>
      <c r="L46" s="11"/>
      <c r="M46" s="11"/>
      <c r="N46" s="11"/>
      <c r="O46" s="11"/>
      <c r="P46" s="10"/>
      <c r="Q46" s="9"/>
      <c r="R46" s="9"/>
      <c r="S46" s="10"/>
      <c r="T46" s="24"/>
    </row>
    <row r="47" spans="1:20" ht="16.5" hidden="1" thickTop="1" thickBot="1">
      <c r="A47" s="38"/>
      <c r="B47" s="23"/>
      <c r="C47" s="9"/>
      <c r="D47" s="9"/>
      <c r="E47" s="9"/>
      <c r="F47" s="10"/>
      <c r="G47" s="10"/>
      <c r="H47" s="10"/>
      <c r="I47" s="11"/>
      <c r="J47" s="12"/>
      <c r="K47" s="11"/>
      <c r="L47" s="11"/>
      <c r="M47" s="11"/>
      <c r="N47" s="11"/>
      <c r="O47" s="11"/>
      <c r="P47" s="10"/>
      <c r="Q47" s="9"/>
      <c r="R47" s="9"/>
      <c r="S47" s="10"/>
      <c r="T47" s="24"/>
    </row>
    <row r="48" spans="1:20" ht="16.5" hidden="1" thickTop="1" thickBot="1">
      <c r="A48" s="38"/>
      <c r="B48" s="23"/>
      <c r="C48" s="9"/>
      <c r="D48" s="9"/>
      <c r="E48" s="9"/>
      <c r="F48" s="10"/>
      <c r="G48" s="10"/>
      <c r="H48" s="10"/>
      <c r="I48" s="11"/>
      <c r="J48" s="12"/>
      <c r="K48" s="11"/>
      <c r="L48" s="11"/>
      <c r="M48" s="11"/>
      <c r="N48" s="11"/>
      <c r="O48" s="11"/>
      <c r="P48" s="10"/>
      <c r="Q48" s="9"/>
      <c r="R48" s="9"/>
      <c r="S48" s="10"/>
      <c r="T48" s="24"/>
    </row>
    <row r="49" spans="1:20" ht="16.5" hidden="1" thickTop="1" thickBot="1">
      <c r="A49" s="38"/>
      <c r="B49" s="23"/>
      <c r="C49" s="9"/>
      <c r="D49" s="9"/>
      <c r="E49" s="9"/>
      <c r="F49" s="10"/>
      <c r="G49" s="10"/>
      <c r="H49" s="10"/>
      <c r="I49" s="11"/>
      <c r="J49" s="12"/>
      <c r="K49" s="11"/>
      <c r="L49" s="11"/>
      <c r="M49" s="11"/>
      <c r="N49" s="11"/>
      <c r="O49" s="11"/>
      <c r="P49" s="10"/>
      <c r="Q49" s="9"/>
      <c r="R49" s="9"/>
      <c r="S49" s="10"/>
      <c r="T49" s="24"/>
    </row>
    <row r="50" spans="1:20" ht="16.5" thickTop="1" thickBot="1">
      <c r="A50" s="38"/>
      <c r="B50" s="25"/>
      <c r="C50" s="26"/>
      <c r="D50" s="26"/>
      <c r="E50" s="26"/>
      <c r="F50" s="27"/>
      <c r="G50" s="27"/>
      <c r="H50" s="27"/>
      <c r="I50" s="28"/>
      <c r="J50" s="29"/>
      <c r="K50" s="28"/>
      <c r="L50" s="28"/>
      <c r="M50" s="28"/>
      <c r="N50" s="28"/>
      <c r="O50" s="28"/>
      <c r="P50" s="27"/>
      <c r="Q50" s="26"/>
      <c r="R50" s="26"/>
      <c r="S50" s="27"/>
      <c r="T50" s="30"/>
    </row>
    <row r="51" spans="1:20" ht="16.5" thickTop="1" thickBot="1">
      <c r="E51" s="41" t="s">
        <v>32</v>
      </c>
      <c r="F51" s="42">
        <f>SUM(F3:F50)</f>
        <v>45741</v>
      </c>
      <c r="G51" s="42">
        <f>SUM(G3:G50)</f>
        <v>43356.398104265405</v>
      </c>
      <c r="H51" s="42">
        <f>SUM(H3)</f>
        <v>1598</v>
      </c>
      <c r="I51" s="40">
        <f>SUM(I3:I50)</f>
        <v>0</v>
      </c>
      <c r="K51" s="43">
        <f>SUM(K3:K50)</f>
        <v>0</v>
      </c>
      <c r="L51" s="43">
        <f>SUM(L3:L50)</f>
        <v>0</v>
      </c>
      <c r="M51" s="43">
        <f>SUM(M3:M50)</f>
        <v>45741</v>
      </c>
      <c r="P51" s="42">
        <f>SUM(P3:P50)</f>
        <v>4478</v>
      </c>
      <c r="S51" s="42">
        <f>SUM(S3:S50)</f>
        <v>67485</v>
      </c>
    </row>
    <row r="52" spans="1:20" ht="15.75" thickTop="1"/>
    <row r="53" spans="1:20" ht="15.75" thickBot="1"/>
    <row r="54" spans="1:20">
      <c r="I54" s="45" t="s">
        <v>34</v>
      </c>
      <c r="J54" s="46"/>
      <c r="K54" s="46"/>
      <c r="L54" s="47"/>
      <c r="P54" s="54" t="s">
        <v>33</v>
      </c>
      <c r="Q54" s="55"/>
      <c r="R54" s="56"/>
    </row>
    <row r="55" spans="1:20">
      <c r="I55" s="48"/>
      <c r="J55" s="49"/>
      <c r="K55" s="49"/>
      <c r="L55" s="50"/>
      <c r="P55" s="57"/>
      <c r="Q55" s="58"/>
      <c r="R55" s="59"/>
    </row>
    <row r="56" spans="1:20">
      <c r="I56" s="48"/>
      <c r="J56" s="49"/>
      <c r="K56" s="49"/>
      <c r="L56" s="50"/>
      <c r="P56" s="57"/>
      <c r="Q56" s="58"/>
      <c r="R56" s="59"/>
    </row>
    <row r="57" spans="1:20" ht="15.75" thickBot="1">
      <c r="I57" s="51"/>
      <c r="J57" s="52"/>
      <c r="K57" s="52"/>
      <c r="L57" s="53"/>
      <c r="P57" s="60"/>
      <c r="Q57" s="61"/>
      <c r="R57" s="62"/>
    </row>
  </sheetData>
  <mergeCells count="2">
    <mergeCell ref="P54:R57"/>
    <mergeCell ref="I54:L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C2" sqref="C2"/>
    </sheetView>
  </sheetViews>
  <sheetFormatPr baseColWidth="10" defaultRowHeight="15"/>
  <cols>
    <col min="2" max="2" width="32.7109375" customWidth="1"/>
    <col min="3" max="3" width="23.140625" customWidth="1"/>
  </cols>
  <sheetData>
    <row r="1" spans="1:3">
      <c r="A1" t="s">
        <v>14</v>
      </c>
      <c r="B1" t="s">
        <v>15</v>
      </c>
    </row>
    <row r="2" spans="1:3">
      <c r="A2">
        <v>1500</v>
      </c>
      <c r="B2">
        <v>900</v>
      </c>
      <c r="C2" t="str">
        <f>IF(A2&gt;B2,"Dépasse le budget""OK")</f>
        <v>Dépasse le budget"OK</v>
      </c>
    </row>
    <row r="3" spans="1:3">
      <c r="A3">
        <v>500</v>
      </c>
      <c r="B3">
        <v>900</v>
      </c>
      <c r="C3" t="b">
        <f t="shared" ref="C3:C4" si="0">IF(A3&gt;B3,"Dépasse le budget""OK")</f>
        <v>0</v>
      </c>
    </row>
    <row r="4" spans="1:3">
      <c r="A4">
        <v>500</v>
      </c>
      <c r="B4">
        <v>925</v>
      </c>
      <c r="C4" t="b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McToms</dc:creator>
  <cp:lastModifiedBy>Utilisateur Windows</cp:lastModifiedBy>
  <cp:lastPrinted>2011-02-28T10:37:58Z</cp:lastPrinted>
  <dcterms:created xsi:type="dcterms:W3CDTF">2011-02-26T18:11:33Z</dcterms:created>
  <dcterms:modified xsi:type="dcterms:W3CDTF">2011-02-28T12:37:40Z</dcterms:modified>
</cp:coreProperties>
</file>