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2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0adc8d4f8e152028/!!Mes Documents/Documentation/Excel/Planning et FdeT/"/>
    </mc:Choice>
  </mc:AlternateContent>
  <xr:revisionPtr revIDLastSave="0" documentId="8_{07290026-C2DE-5C40-B835-9ABBA9AD6F76}" xr6:coauthVersionLast="47" xr6:coauthVersionMax="47" xr10:uidLastSave="{00000000-0000-0000-0000-000000000000}"/>
  <bookViews>
    <workbookView xWindow="-34000" yWindow="-1660" windowWidth="32440" windowHeight="20860" xr2:uid="{A9B648BF-2117-43AB-9A90-D3D6857B8834}"/>
  </bookViews>
  <sheets>
    <sheet name="Collaborateurs" sheetId="1" r:id="rId1"/>
  </sheets>
  <externalReferences>
    <externalReference r:id="rId2"/>
  </externalReferences>
  <definedNames>
    <definedName name="_xlnm._FilterDatabase" localSheetId="0" hidden="1">Collaborateurs!$A$2:$XCM$347</definedName>
    <definedName name="années">#REF!</definedName>
    <definedName name="AP">[1]Data!$M$2:$M$34</definedName>
    <definedName name="code_départements">#REF!</definedName>
    <definedName name="liste_code_DP">[1]Data!$A$2:$A$8</definedName>
    <definedName name="liste_départements">[1]Data!$B$2:$B$8</definedName>
    <definedName name="liste_départements_ept">[1]Data!$E$56:$E$60</definedName>
    <definedName name="liste_équipe">[1]Data!$E$2:$E$39</definedName>
    <definedName name="liste_équipes">#REF!</definedName>
    <definedName name="liste_motifs_départ">[1]Data!$K$2:$K$15</definedName>
    <definedName name="NOMPRENOM">Collaborateurs!#REF!</definedName>
    <definedName name="_xlnm.Print_Area" localSheetId="0">Collaborateurs!#REF!</definedName>
    <definedName name="select_code_DP">[1]Data!$A$13</definedName>
    <definedName name="select_equipe">[1]Data!$E$45</definedName>
    <definedName name="taux_rotation_FP">[1]!Tableau26[#All]</definedName>
    <definedName name="turnover">#REF!</definedName>
    <definedName name="type_départ">#REF!</definedName>
    <definedName name="Z_0323425D_DEFF_4F9B_94D1_FCF0D7B43DE4_.wvu.FilterData" localSheetId="0" hidden="1">Collaborateurs!$A$5:$C$343</definedName>
    <definedName name="Z_095D0299_4470_44C9_862A_F027FBDF54BE_.wvu.FilterData" localSheetId="0" hidden="1">Collaborateurs!$A$5:$C$343</definedName>
    <definedName name="Z_0BFAAB68_E4FF_46C7_9C69_EB0E453EAC6F_.wvu.FilterData" localSheetId="0" hidden="1">Collaborateurs!$A$5:$C$343</definedName>
    <definedName name="Z_0C23BC4E_4D5C_4CDD_AD00_86F6771C91EF_.wvu.FilterData" localSheetId="0" hidden="1">Collaborateurs!$A$5:$C$343</definedName>
    <definedName name="Z_0EC4F8D5_C822_4095_8F49_8EC0D8DBFAFE_.wvu.FilterData" localSheetId="0" hidden="1">Collaborateurs!$A$5:$C$345</definedName>
    <definedName name="Z_142FAF79_DC43_4241_9F94_5772F9C8A224_.wvu.FilterData" localSheetId="0" hidden="1">Collaborateurs!$A$5:$C$343</definedName>
    <definedName name="Z_2234E54C_6FE7_400F_A9EA_5637341827B8_.wvu.FilterData" localSheetId="0" hidden="1">Collaborateurs!$A$5:$C$343</definedName>
    <definedName name="Z_231CC740_0006_440F_B279_EDB4BFB05B50_.wvu.Cols" localSheetId="0" hidden="1">Collaborateurs!#REF!</definedName>
    <definedName name="Z_231CC740_0006_440F_B279_EDB4BFB05B50_.wvu.FilterData" localSheetId="0" hidden="1">Collaborateurs!$A$5:$C$343</definedName>
    <definedName name="Z_231CC740_0006_440F_B279_EDB4BFB05B50_.wvu.PrintArea" localSheetId="0" hidden="1">Collaborateurs!#REF!</definedName>
    <definedName name="Z_322252B0_413E_4EEB_9F61_3769FB0DE9EC_.wvu.FilterData" localSheetId="0" hidden="1">Collaborateurs!$A$5:$C$343</definedName>
    <definedName name="Z_339EF51D_3AE9_456C_802A_126E67F11213_.wvu.FilterData" localSheetId="0" hidden="1">Collaborateurs!$A$5:$C$343</definedName>
    <definedName name="Z_3A514236_BFE2_438A_8F6F_1C269F45F100_.wvu.Cols" localSheetId="0" hidden="1">Collaborateurs!#REF!</definedName>
    <definedName name="Z_3A514236_BFE2_438A_8F6F_1C269F45F100_.wvu.FilterData" localSheetId="0" hidden="1">Collaborateurs!$A$5:$C$343</definedName>
    <definedName name="Z_3D194EDB_02D3_4BFD_BDF3_A0EDE6C1C07A_.wvu.FilterData" localSheetId="0" hidden="1">Collaborateurs!$A$5:$C$343</definedName>
    <definedName name="Z_436F0281_2F24_471F_86A9_F019939C735E_.wvu.FilterData" localSheetId="0" hidden="1">Collaborateurs!#REF!</definedName>
    <definedName name="Z_44AFDFE9_C570_4624_A9DD_477B92712DC9_.wvu.Cols" localSheetId="0" hidden="1">Collaborateurs!#REF!</definedName>
    <definedName name="Z_44AFDFE9_C570_4624_A9DD_477B92712DC9_.wvu.FilterData" localSheetId="0" hidden="1">Collaborateurs!$A$5:$C$343</definedName>
    <definedName name="Z_49846D6D_6599_4966_AD19_A6215FCC936C_.wvu.FilterData" localSheetId="0" hidden="1">Collaborateurs!$A$5:$C$343</definedName>
    <definedName name="Z_4F5ED6F6_2C8F_4CD4_8F58_772A497A26FA_.wvu.FilterData" localSheetId="0" hidden="1">Collaborateurs!$A$5:$C$343</definedName>
    <definedName name="Z_549DCA08_62E0_4942_A9B4_4583A4C95CEE_.wvu.FilterData" localSheetId="0" hidden="1">Collaborateurs!$A$5:$C$343</definedName>
    <definedName name="Z_60C76FBB_3629_4BFE_9D41_C9801C4D9B47_.wvu.Cols" localSheetId="0" hidden="1">Collaborateurs!#REF!</definedName>
    <definedName name="Z_60C76FBB_3629_4BFE_9D41_C9801C4D9B47_.wvu.FilterData" localSheetId="0" hidden="1">Collaborateurs!$A$5:$C$343</definedName>
    <definedName name="Z_627BBA2C_763E_4594_BF6B_29549AC9F743_.wvu.FilterData" localSheetId="0" hidden="1">Collaborateurs!$A$5:$C$343</definedName>
    <definedName name="Z_627FC021_2A51_4E63_B142_41065AFDDF62_.wvu.FilterData" localSheetId="0" hidden="1">Collaborateurs!$A$5:$C$343</definedName>
    <definedName name="Z_64BD442C_1CAD_4A81_B0C9_4DE396BA0A43_.wvu.Cols" localSheetId="0" hidden="1">Collaborateurs!#REF!</definedName>
    <definedName name="Z_64BD442C_1CAD_4A81_B0C9_4DE396BA0A43_.wvu.FilterData" localSheetId="0" hidden="1">Collaborateurs!$A$5:$C$343</definedName>
    <definedName name="Z_6A025FC5_450F_43BF_8F2A_BBBCBF7CBA50_.wvu.FilterData" localSheetId="0" hidden="1">Collaborateurs!$A$5:$C$343</definedName>
    <definedName name="Z_6EB039C8_4D4A_449B_9EA6_D9C9E989D9DA_.wvu.FilterData" localSheetId="0" hidden="1">Collaborateurs!$A$5:$C$343</definedName>
    <definedName name="Z_734763C4_DD29_4728_A91E_AC1A84486CD5_.wvu.FilterData" localSheetId="0" hidden="1">Collaborateurs!$A$5:$C$343</definedName>
    <definedName name="Z_7F431618_E740_4BCE_9C0E_209E8913E161_.wvu.FilterData" localSheetId="0" hidden="1">Collaborateurs!$A$5:$C$343</definedName>
    <definedName name="Z_800F5401_7E07_462B_B7B4_56793A4434A8_.wvu.FilterData" localSheetId="0" hidden="1">Collaborateurs!$A$5:$C$343</definedName>
    <definedName name="Z_82981389_1F9B_42EE_BE6B_84C4BFA4B818_.wvu.FilterData" localSheetId="0" hidden="1">Collaborateurs!$A$5:$C$343</definedName>
    <definedName name="Z_856A1747_8236_4DF0_8467_700B8900D316_.wvu.FilterData" localSheetId="0" hidden="1">Collaborateurs!$A$5:$C$345</definedName>
    <definedName name="Z_856A1747_8236_4DF0_8467_700B8900D316_.wvu.PrintArea" localSheetId="0" hidden="1">Collaborateurs!#REF!</definedName>
    <definedName name="Z_8D254F10_4337_4D38_9CEA_307D608DBB7D_.wvu.FilterData" localSheetId="0" hidden="1">Collaborateurs!$A$5:$C$343</definedName>
    <definedName name="Z_94E8E3F0_BED0_4578_A2CA_CBE4FEDD5245_.wvu.Cols" localSheetId="0" hidden="1">Collaborateurs!#REF!</definedName>
    <definedName name="Z_94E8E3F0_BED0_4578_A2CA_CBE4FEDD5245_.wvu.FilterData" localSheetId="0" hidden="1">Collaborateurs!$A$5:$C$343</definedName>
    <definedName name="Z_96194656_3B7C_43DD_9FFB_47A39E42A9B3_.wvu.FilterData" localSheetId="0" hidden="1">Collaborateurs!$A$5:$C$343</definedName>
    <definedName name="Z_9823D35D_5FD3_4473_8824_A34CC058F376_.wvu.Cols" localSheetId="0" hidden="1">Collaborateurs!#REF!</definedName>
    <definedName name="Z_9823D35D_5FD3_4473_8824_A34CC058F376_.wvu.FilterData" localSheetId="0" hidden="1">Collaborateurs!$A$5:$C$343</definedName>
    <definedName name="Z_9FA6124F_2803_4DDD_83C2_DBB6397CA6B5_.wvu.FilterData" localSheetId="0" hidden="1">Collaborateurs!$A$5:$C$343</definedName>
    <definedName name="Z_A29A2DFD_5D54_4E24_B9B7_AEC75602E8BC_.wvu.FilterData" localSheetId="0" hidden="1">Collaborateurs!$A$5:$C$343</definedName>
    <definedName name="Z_A43A5C5D_78B3_472B_A282_F556028AF10F_.wvu.FilterData" localSheetId="0" hidden="1">Collaborateurs!$A$5:$C$343</definedName>
    <definedName name="Z_AC19F895_674D_4AD9_AA42_9DF2FB2F9BA2_.wvu.FilterData" localSheetId="0" hidden="1">Collaborateurs!$A$5:$C$343</definedName>
    <definedName name="Z_AC19F895_674D_4AD9_AA42_9DF2FB2F9BA2_.wvu.PrintArea" localSheetId="0" hidden="1">Collaborateurs!#REF!</definedName>
    <definedName name="Z_AC793677_2D3E_4882_AAC8_772A9C64EFA4_.wvu.FilterData" localSheetId="0" hidden="1">Collaborateurs!$A$5:$C$343</definedName>
    <definedName name="Z_ACD9C89A_2451_49A3_8756_F84A384022D2_.wvu.Cols" localSheetId="0" hidden="1">Collaborateurs!#REF!</definedName>
    <definedName name="Z_ACD9C89A_2451_49A3_8756_F84A384022D2_.wvu.FilterData" localSheetId="0" hidden="1">Collaborateurs!$A$5:$C$343</definedName>
    <definedName name="Z_AFEED01D_A8EE_4E6F_A49A_FE93BFD6CC52_.wvu.FilterData" localSheetId="0" hidden="1">Collaborateurs!$A$5:$C$343</definedName>
    <definedName name="Z_B3F4DC12_6EE0_4374_AD37_B756B233EB8C_.wvu.FilterData" localSheetId="0" hidden="1">Collaborateurs!$A$5:$C$343</definedName>
    <definedName name="Z_B4634639_CE34_444F_A1EE_5A403F1C7DCF_.wvu.FilterData" localSheetId="0" hidden="1">Collaborateurs!$A$5:$C$343</definedName>
    <definedName name="Z_B4A2C108_CF8B_4906_A917_4CCD4C749F53_.wvu.FilterData" localSheetId="0" hidden="1">Collaborateurs!$A$5:$C$343</definedName>
    <definedName name="Z_B64803A9_04A9_46EE_9123_122EE5A7756C_.wvu.FilterData" localSheetId="0" hidden="1">Collaborateurs!$A$5:$C$343</definedName>
    <definedName name="Z_B8DA3996_40DF_40E8_8B6A_CA32B083E9BA_.wvu.FilterData" localSheetId="0" hidden="1">Collaborateurs!$A$5:$C$343</definedName>
    <definedName name="Z_BDC13F41_A305_43E7_8F07_594745B6C36E_.wvu.FilterData" localSheetId="0" hidden="1">Collaborateurs!$A$5:$C$343</definedName>
    <definedName name="Z_BDEBF50F_BAF2_45DA_A3E1_D99F7E8CAB2C_.wvu.Cols" localSheetId="0" hidden="1">Collaborateurs!#REF!</definedName>
    <definedName name="Z_BDEBF50F_BAF2_45DA_A3E1_D99F7E8CAB2C_.wvu.FilterData" localSheetId="0" hidden="1">Collaborateurs!$A$5:$C$343</definedName>
    <definedName name="Z_C3E9DC0C_BA73_497E_97A6_2857AD390FA9_.wvu.FilterData" localSheetId="0" hidden="1">Collaborateurs!$A$5:$C$343</definedName>
    <definedName name="Z_C4724016_2D55_43CB_8477_35BBC350E937_.wvu.FilterData" localSheetId="0" hidden="1">Collaborateurs!$A$5:$C$343</definedName>
    <definedName name="Z_C629A74D_3961_4E2C_8A60_8452311CAB14_.wvu.FilterData" localSheetId="0" hidden="1">Collaborateurs!$A$5:$C$343</definedName>
    <definedName name="Z_C8AF5F39_E260_49D6_A8FF_2E2B97C0E317_.wvu.FilterData" localSheetId="0" hidden="1">Collaborateurs!$A$5:$C$343</definedName>
    <definedName name="Z_CFE7B52D_5B68_4AE5_A7BF_C95F913EDF63_.wvu.FilterData" localSheetId="0" hidden="1">Collaborateurs!$A$5:$C$343</definedName>
    <definedName name="Z_D17CDE5A_13E8_4CDA_8322_B32CBFE1F545_.wvu.FilterData" localSheetId="0" hidden="1">Collaborateurs!$A$5:$C$343</definedName>
    <definedName name="Z_D7E83BB7_244B_4A9F_B46C_B6B644F81D06_.wvu.FilterData" localSheetId="0" hidden="1">Collaborateurs!$A$5:$C$343</definedName>
    <definedName name="Z_DB3FDACB_F0BE_43D7_BA89_C0EA39A5B7BB_.wvu.FilterData" localSheetId="0" hidden="1">Collaborateurs!$A$5:$C$343</definedName>
    <definedName name="Z_F9669B55_AC52_472C_B4F9_0AF01989734B_.wvu.FilterData" localSheetId="0" hidden="1">Collaborateurs!$A$5:$C$343</definedName>
    <definedName name="Z_FBE2CFAC_8096_4DE7_B3F5_836D9E467999_.wvu.Cols" localSheetId="0" hidden="1">Collaborateurs!#REF!</definedName>
    <definedName name="Z_FBE2CFAC_8096_4DE7_B3F5_836D9E467999_.wvu.FilterData" localSheetId="0" hidden="1">Collaborateurs!$A$5:$C$343</definedName>
    <definedName name="Z_FDAB56B1_693D_47B3_8B10_48DFC73A5F2A_.wvu.FilterData" localSheetId="0" hidden="1">Collaborateurs!$A$5:$C$343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P1" i="1" l="1"/>
  <c r="O1" i="1"/>
  <c r="N1" i="1"/>
  <c r="M1" i="1"/>
  <c r="L1" i="1"/>
  <c r="K1" i="1"/>
  <c r="J1" i="1"/>
  <c r="I1" i="1"/>
  <c r="H1" i="1"/>
  <c r="G1" i="1"/>
  <c r="F1" i="1"/>
  <c r="E1" i="1"/>
  <c r="D497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Vuffray Carole</author>
  </authors>
  <commentList>
    <comment ref="B100" authorId="0" shapeId="0" xr:uid="{0D4435C3-62E1-497D-BB5F-0E53806EE4A0}">
      <text>
        <r>
          <rPr>
            <b/>
            <sz val="9"/>
            <color indexed="81"/>
            <rFont val="Tahoma"/>
            <family val="2"/>
          </rPr>
          <t>Vuffray Carole:</t>
        </r>
        <r>
          <rPr>
            <sz val="9"/>
            <color indexed="81"/>
            <rFont val="Tahoma"/>
            <family val="2"/>
          </rPr>
          <t xml:space="preserve">
A modifier dès le 01.08.2026 passé</t>
        </r>
      </text>
    </comment>
  </commentList>
</comments>
</file>

<file path=xl/sharedStrings.xml><?xml version="1.0" encoding="utf-8"?>
<sst xmlns="http://schemas.openxmlformats.org/spreadsheetml/2006/main" count="16" uniqueCount="16">
  <si>
    <t>Taux d'activité</t>
  </si>
  <si>
    <t>Date d'entrée</t>
  </si>
  <si>
    <t>Date de sortie</t>
  </si>
  <si>
    <t>Taux projeté</t>
  </si>
  <si>
    <t>janv.</t>
  </si>
  <si>
    <t>févr.</t>
  </si>
  <si>
    <t>mars</t>
  </si>
  <si>
    <t>avri.</t>
  </si>
  <si>
    <t>mai</t>
  </si>
  <si>
    <t>juin</t>
  </si>
  <si>
    <t>juil.</t>
  </si>
  <si>
    <t>août</t>
  </si>
  <si>
    <t>sept.</t>
  </si>
  <si>
    <t>nov.</t>
  </si>
  <si>
    <t>déc.</t>
  </si>
  <si>
    <t>oct.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</si>
</sst>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100C]d\ mmm\ yy;@"/>
    <numFmt numFmtId="165" formatCode="dd/mm/yyyy;@"/>
  </numFmts>
  <fonts count="8" x14ac:knownFonts="1">
    <font>
      <sz val="10"/>
      <name val="Arial"/>
    </font>
    <font>
      <sz val="10"/>
      <name val="Arial"/>
      <family val="2"/>
    </font>
    <font>
      <b/>
      <sz val="12"/>
      <name val="Arial Narrow"/>
      <family val="2"/>
    </font>
    <font>
      <sz val="12"/>
      <name val="Arial Narrow"/>
      <family val="2"/>
    </font>
    <font>
      <sz val="12"/>
      <name val="Arial"/>
      <family val="2"/>
    </font>
    <font>
      <sz val="12"/>
      <name val="Arial Narrow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Alignment="1">
      <alignment horizontal="center" wrapText="1"/>
    </xf>
    <xf numFmtId="0" fontId="1" fillId="0" borderId="0" xfId="0" applyFont="1"/>
    <xf numFmtId="0" fontId="1" fillId="0" borderId="0" xfId="0" applyFont="1" applyAlignment="1">
      <alignment horizontal="left" wrapText="1"/>
    </xf>
    <xf numFmtId="14" fontId="1" fillId="0" borderId="0" xfId="0" applyNumberFormat="1" applyFont="1"/>
    <xf numFmtId="2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9" fontId="2" fillId="0" borderId="0" xfId="0" applyNumberFormat="1" applyFont="1" applyAlignment="1">
      <alignment horizontal="center" vertical="center" wrapText="1"/>
    </xf>
    <xf numFmtId="49" fontId="2" fillId="0" borderId="1" xfId="0" applyNumberFormat="1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0" fontId="4" fillId="0" borderId="0" xfId="0" applyFont="1" applyAlignment="1">
      <alignment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9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14" fontId="3" fillId="0" borderId="0" xfId="0" applyNumberFormat="1" applyFont="1" applyAlignment="1">
      <alignment vertical="center"/>
    </xf>
    <xf numFmtId="0" fontId="3" fillId="0" borderId="0" xfId="0" applyFont="1" applyAlignment="1">
      <alignment vertical="center"/>
    </xf>
    <xf numFmtId="2" fontId="3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5" fillId="0" borderId="0" xfId="0" applyFont="1" applyAlignment="1">
      <alignment horizontal="center" vertical="center" wrapText="1"/>
    </xf>
    <xf numFmtId="9" fontId="5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center" vertical="center" wrapText="1"/>
    </xf>
    <xf numFmtId="165" fontId="3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vertical="center"/>
    </xf>
    <xf numFmtId="9" fontId="3" fillId="0" borderId="0" xfId="0" applyNumberFormat="1" applyFont="1" applyAlignment="1">
      <alignment horizontal="center" vertical="center" wrapText="1"/>
    </xf>
    <xf numFmtId="14" fontId="3" fillId="2" borderId="0" xfId="0" applyNumberFormat="1" applyFont="1" applyFill="1" applyAlignment="1">
      <alignment horizontal="center" vertical="center" wrapText="1"/>
    </xf>
    <xf numFmtId="2" fontId="5" fillId="0" borderId="0" xfId="0" applyNumberFormat="1" applyFont="1" applyAlignment="1">
      <alignment vertical="center"/>
    </xf>
    <xf numFmtId="165" fontId="5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35"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2" formatCode="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9" formatCode="yyyy/mm/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3" formatCode="0%"/>
      <alignment horizontal="center" vertical="center" textRotation="0" wrapText="0" indent="0" justifyLastLine="0" shrinkToFit="0" readingOrder="0"/>
    </dxf>
    <dxf>
      <fill>
        <patternFill>
          <bgColor theme="5" tint="0.79998168889431442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G:/RESSOURCES%20HUMAINES/Collaborateurs%202026.xlsx" TargetMode="External"/><Relationship Id="rId1" Type="http://schemas.openxmlformats.org/officeDocument/2006/relationships/externalLinkPath" Target="file:///G:/RESSOURCES%20HUMAINES/Collaborateurs%20202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ashboard RH"/>
      <sheetName val="Dasboard RH 2"/>
      <sheetName val="Collaborateurs"/>
      <sheetName val="Collaborateurs externes"/>
      <sheetName val="Absentésime"/>
      <sheetName val="Calculs"/>
      <sheetName val="Data"/>
      <sheetName val="Historique turnover FP"/>
      <sheetName val="Data turnover"/>
      <sheetName val="Historique turnover par dep"/>
      <sheetName val="Turnover FP"/>
      <sheetName val="Historique turnover par section"/>
      <sheetName val="Turnover détails"/>
      <sheetName val="Modèle turnover département"/>
      <sheetName val="Modèle turnover équipe"/>
      <sheetName val="DIR"/>
      <sheetName val="DA"/>
      <sheetName val="DEA"/>
      <sheetName val="DSS"/>
      <sheetName val="DAFI"/>
      <sheetName val="CD"/>
      <sheetName val="CODIR"/>
      <sheetName val="ECO"/>
      <sheetName val="ADJ"/>
      <sheetName val="BLA"/>
      <sheetName val="CHA"/>
      <sheetName val="FRA"/>
      <sheetName val="LUS"/>
      <sheetName val="PP"/>
      <sheetName val="PKE"/>
      <sheetName val="PKS"/>
      <sheetName val="PES"/>
      <sheetName val="BIO"/>
      <sheetName val="COU"/>
      <sheetName val="ERA"/>
      <sheetName val="HES"/>
      <sheetName val="ROM"/>
      <sheetName val="MEL"/>
      <sheetName val="LAV"/>
      <sheetName val="SPO"/>
      <sheetName val="TOU"/>
      <sheetName val="Ateliers"/>
      <sheetName val="AT Centres de jour"/>
      <sheetName val="AT Glapin"/>
      <sheetName val="AT agri"/>
      <sheetName val="SMI"/>
      <sheetName val="Thérapeuthes"/>
      <sheetName val="Personnel de nuit"/>
      <sheetName val="Pool de jour"/>
      <sheetName val="MDJ"/>
      <sheetName val="INT"/>
      <sheetName val="TECH"/>
      <sheetName val="INFO"/>
      <sheetName val="RH"/>
      <sheetName val="COMPTA"/>
      <sheetName val="Collaborateurs 2026"/>
    </sheetNames>
    <sheetDataSet>
      <sheetData sheetId="0">
        <row r="1">
          <cell r="Z1">
            <v>2026</v>
          </cell>
        </row>
      </sheetData>
      <sheetData sheetId="1"/>
      <sheetData sheetId="2"/>
      <sheetData sheetId="3"/>
      <sheetData sheetId="4"/>
      <sheetData sheetId="5"/>
      <sheetData sheetId="6">
        <row r="2">
          <cell r="A2" t="str">
            <v>DAFI</v>
          </cell>
          <cell r="B2" t="str">
            <v>Finances, administration et infrastructure</v>
          </cell>
          <cell r="E2" t="str">
            <v>Accueil de jour</v>
          </cell>
          <cell r="K2" t="str">
            <v>Fin CDD</v>
          </cell>
          <cell r="M2" t="str">
            <v>-</v>
          </cell>
        </row>
        <row r="3">
          <cell r="A3" t="str">
            <v>DEA</v>
          </cell>
          <cell r="B3" t="str">
            <v>Adultes</v>
          </cell>
          <cell r="E3" t="str">
            <v>Administration générale</v>
          </cell>
          <cell r="K3" t="str">
            <v>Fin formation</v>
          </cell>
          <cell r="M3" t="str">
            <v>A demander</v>
          </cell>
        </row>
        <row r="4">
          <cell r="A4" t="str">
            <v>DA</v>
          </cell>
          <cell r="B4" t="str">
            <v>Enfants &amp; Adolescents</v>
          </cell>
          <cell r="E4" t="str">
            <v>Ateliers agricoles et services</v>
          </cell>
          <cell r="K4" t="str">
            <v>Démission avant fin CDD/CDM</v>
          </cell>
          <cell r="M4" t="str">
            <v>Dossier en cours de constitution</v>
          </cell>
        </row>
        <row r="5">
          <cell r="A5" t="str">
            <v>DSS</v>
          </cell>
          <cell r="B5" t="str">
            <v>Soins et santé</v>
          </cell>
          <cell r="E5" t="str">
            <v>Ateliers artisanaux du Glapin</v>
          </cell>
          <cell r="K5" t="str">
            <v>Démission durant le temps d'essai</v>
          </cell>
          <cell r="M5" t="str">
            <v>Dossier envoyé au sesaf</v>
          </cell>
        </row>
        <row r="6">
          <cell r="A6" t="str">
            <v>POOL</v>
          </cell>
          <cell r="B6" t="str">
            <v>Pool de jour</v>
          </cell>
          <cell r="E6" t="str">
            <v>Ateliers Centre de jour</v>
          </cell>
          <cell r="K6" t="str">
            <v>Démission durant la 1ère année</v>
          </cell>
          <cell r="M6" t="str">
            <v>Art-Thérapeute</v>
          </cell>
        </row>
        <row r="7">
          <cell r="A7" t="str">
            <v>NUIT</v>
          </cell>
          <cell r="B7" t="str">
            <v>Secteur de nuit</v>
          </cell>
          <cell r="E7" t="str">
            <v>Blanchefleur</v>
          </cell>
          <cell r="K7" t="str">
            <v>Démission après la 1ère année</v>
          </cell>
          <cell r="M7" t="str">
            <v>Adjoint-e de direction</v>
          </cell>
        </row>
        <row r="8">
          <cell r="A8" t="str">
            <v>CD</v>
          </cell>
          <cell r="B8" t="str">
            <v>Comité de direction</v>
          </cell>
          <cell r="E8" t="str">
            <v>Chantecler-seren</v>
          </cell>
          <cell r="K8" t="str">
            <v>Retraite</v>
          </cell>
        </row>
        <row r="9">
          <cell r="E9" t="str">
            <v>Commission de direction</v>
          </cell>
          <cell r="K9" t="str">
            <v>Licenciement durant le temps d'essai</v>
          </cell>
          <cell r="M9" t="str">
            <v>ASE</v>
          </cell>
        </row>
        <row r="10">
          <cell r="E10" t="str">
            <v>Comité de direction</v>
          </cell>
          <cell r="K10" t="str">
            <v>Licenciement ordinaire</v>
          </cell>
          <cell r="M10" t="str">
            <v>ASE non-formé</v>
          </cell>
        </row>
        <row r="11">
          <cell r="E11" t="str">
            <v>Cuisine Maison du Jardin</v>
          </cell>
          <cell r="K11" t="str">
            <v>Licenciement maladie/accident</v>
          </cell>
          <cell r="M11" t="str">
            <v>ASSC</v>
          </cell>
        </row>
        <row r="12">
          <cell r="E12" t="str">
            <v>Ecole</v>
          </cell>
          <cell r="K12" t="str">
            <v>Licenciement justes motifs</v>
          </cell>
          <cell r="M12" t="str">
            <v>Auxiliaire de soins</v>
          </cell>
        </row>
        <row r="13">
          <cell r="A13" t="str">
            <v>DEA</v>
          </cell>
          <cell r="E13" t="str">
            <v>Erable</v>
          </cell>
          <cell r="K13" t="str">
            <v>Résiliation</v>
          </cell>
          <cell r="M13" t="str">
            <v>Conseiller pédagogique</v>
          </cell>
        </row>
        <row r="14">
          <cell r="E14" t="str">
            <v>Finances &amp; comptabilité</v>
          </cell>
          <cell r="K14" t="str">
            <v>Décès</v>
          </cell>
          <cell r="M14" t="str">
            <v>Educateur-trice</v>
          </cell>
        </row>
        <row r="15">
          <cell r="E15" t="str">
            <v>Formation</v>
          </cell>
          <cell r="K15" t="str">
            <v>Transfert</v>
          </cell>
          <cell r="M15" t="str">
            <v>Educateur-trice non-formé-e</v>
          </cell>
        </row>
        <row r="16">
          <cell r="E16" t="str">
            <v>François</v>
          </cell>
          <cell r="M16" t="str">
            <v>Educateur-trice pratiquant l'eutonie</v>
          </cell>
        </row>
        <row r="17">
          <cell r="E17" t="str">
            <v>Hestia</v>
          </cell>
          <cell r="M17" t="str">
            <v>Educateur-trice social-e</v>
          </cell>
        </row>
        <row r="18">
          <cell r="E18" t="str">
            <v>Informatique</v>
          </cell>
          <cell r="M18" t="str">
            <v>Educateur-trice social-e en formation</v>
          </cell>
        </row>
        <row r="19">
          <cell r="E19" t="str">
            <v>Intendance</v>
          </cell>
          <cell r="M19" t="str">
            <v>Educateur-trice spécialisé-e</v>
          </cell>
        </row>
        <row r="20">
          <cell r="E20" t="str">
            <v>La Coudraie &amp; Les Hêtres</v>
          </cell>
          <cell r="M20" t="str">
            <v>Ens. spé. pour élèves "éducables sur le plan pratique" ou polyhandicapés</v>
          </cell>
        </row>
        <row r="21">
          <cell r="E21" t="str">
            <v>Lavande</v>
          </cell>
          <cell r="M21" t="str">
            <v>Enseignant en activité physique adaptée</v>
          </cell>
        </row>
        <row r="22">
          <cell r="E22" t="str">
            <v>Les Biolles</v>
          </cell>
          <cell r="M22" t="str">
            <v>Enseignant-e en activité physique adaptée</v>
          </cell>
        </row>
        <row r="23">
          <cell r="E23" t="str">
            <v>Lusseyran</v>
          </cell>
          <cell r="M23" t="str">
            <v>Enseignant-e spécialisé-e</v>
          </cell>
        </row>
        <row r="24">
          <cell r="E24" t="str">
            <v>Mélisse</v>
          </cell>
          <cell r="M24" t="str">
            <v>Enseignant-e spécialisé-e en formation</v>
          </cell>
        </row>
        <row r="25">
          <cell r="E25" t="str">
            <v>Peronnik Etoile</v>
          </cell>
          <cell r="M25" t="str">
            <v>Infirmier-ère</v>
          </cell>
        </row>
        <row r="26">
          <cell r="E26" t="str">
            <v>Peronnik Soleil</v>
          </cell>
          <cell r="M26" t="str">
            <v>Infirmier-ère en psychiatrie</v>
          </cell>
        </row>
        <row r="27">
          <cell r="E27" t="str">
            <v>Personnel de nuit sect. Adulte</v>
          </cell>
          <cell r="M27" t="str">
            <v>Logopédiste</v>
          </cell>
        </row>
        <row r="28">
          <cell r="E28" t="str">
            <v>Personnel de nuit sect. Mineur</v>
          </cell>
          <cell r="M28" t="str">
            <v>MSP</v>
          </cell>
        </row>
        <row r="29">
          <cell r="E29" t="str">
            <v>Pestalozzi</v>
          </cell>
          <cell r="M29" t="str">
            <v>Psychologue</v>
          </cell>
        </row>
        <row r="30">
          <cell r="E30" t="str">
            <v>Petit Prince</v>
          </cell>
          <cell r="M30" t="str">
            <v>Thérapeute</v>
          </cell>
        </row>
        <row r="31">
          <cell r="E31" t="str">
            <v>Pool de remplacement de jour intersecteur</v>
          </cell>
        </row>
        <row r="32">
          <cell r="E32" t="str">
            <v>Pool de remplacement de nuit intersecteur</v>
          </cell>
        </row>
        <row r="33">
          <cell r="E33" t="str">
            <v>Ressources Humaines</v>
          </cell>
        </row>
        <row r="34">
          <cell r="E34" t="str">
            <v>Romarin</v>
          </cell>
        </row>
        <row r="35">
          <cell r="E35" t="str">
            <v>Service technique</v>
          </cell>
        </row>
        <row r="36">
          <cell r="E36" t="str">
            <v>SMI</v>
          </cell>
        </row>
        <row r="37">
          <cell r="E37" t="str">
            <v>Sports &amp; loisirs</v>
          </cell>
        </row>
        <row r="38">
          <cell r="E38" t="str">
            <v>Thérapeutique</v>
          </cell>
        </row>
        <row r="39">
          <cell r="E39" t="str">
            <v>Tourmaline &amp; La Source</v>
          </cell>
        </row>
        <row r="45">
          <cell r="E45" t="str">
            <v>Accueil de jour</v>
          </cell>
        </row>
        <row r="56">
          <cell r="E56" t="str">
            <v>Finances, administration et infrastructure</v>
          </cell>
        </row>
        <row r="57">
          <cell r="E57" t="str">
            <v>Adultes</v>
          </cell>
        </row>
        <row r="58">
          <cell r="E58" t="str">
            <v>Enfants &amp; Adolescents</v>
          </cell>
        </row>
        <row r="59">
          <cell r="E59" t="str">
            <v>Soins et santé</v>
          </cell>
        </row>
        <row r="60">
          <cell r="E60" t="str">
            <v>Direction général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AFD1B32-701A-4523-A80C-DF40F361ECE4}" name="tableau_liste_collaborateurs" displayName="tableau_liste_collaborateurs" ref="A2:P497" totalsRowCount="1" headerRowDxfId="34" dataDxfId="33">
  <autoFilter ref="A2:P496" xr:uid="{70EA05B8-7482-4350-9075-EC7026DD93D9}"/>
  <tableColumns count="16">
    <tableColumn id="45" xr3:uid="{7219D569-8F8D-406D-A784-0B4AE247453F}" name="Taux d'activité" dataDxfId="31" totalsRowDxfId="22"/>
    <tableColumn id="11" xr3:uid="{03FF91EA-8D98-4B26-86D9-6E24533D5787}" name="Date d'entrée" dataDxfId="30" totalsRowDxfId="21"/>
    <tableColumn id="12" xr3:uid="{C78D1DDB-8438-46CC-9659-2BC6CB463AFE}" name="Date de sortie" dataDxfId="29" totalsRowDxfId="20"/>
    <tableColumn id="20" xr3:uid="{F9D75446-708D-4F6F-B98F-76C55D50FB14}" name="Taux projeté" totalsRowFunction="sum" dataDxfId="28" totalsRowDxfId="19">
      <calculatedColumnFormula>tableau_liste_collaborateurs[[#This Row],[Taux d''activité]]/12*100</calculatedColumnFormula>
    </tableColumn>
    <tableColumn id="22" xr3:uid="{9CB8BAE6-4DE7-42BD-8D76-88CE886FD2BF}" name="janv." dataDxfId="6" totalsRowDxfId="18">
      <calculatedColumnFormula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calculatedColumnFormula>
    </tableColumn>
    <tableColumn id="34" xr3:uid="{0BE44FCA-1FAE-4583-AEAA-B1B1820B0497}" name="févr." dataDxfId="5" totalsRowDxfId="17">
      <calculatedColumnFormula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calculatedColumnFormula>
    </tableColumn>
    <tableColumn id="35" xr3:uid="{71B7CD9F-4CEA-4963-B9A1-1A08252A2DBD}" name="mars" dataDxfId="4" totalsRowDxfId="16">
      <calculatedColumnFormula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calculatedColumnFormula>
    </tableColumn>
    <tableColumn id="36" xr3:uid="{853C1105-6EA1-455A-8FE9-8BFD23DD47A1}" name="avri." dataDxfId="3" totalsRowDxfId="15">
      <calculatedColumnFormula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calculatedColumnFormula>
    </tableColumn>
    <tableColumn id="37" xr3:uid="{173687F8-0719-4388-9279-9F0B91246CA4}" name="mai" dataDxfId="2" totalsRowDxfId="14">
      <calculatedColumnFormula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calculatedColumnFormula>
    </tableColumn>
    <tableColumn id="38" xr3:uid="{539FC697-1032-4903-91F9-ED40D6046C83}" name="juin" dataDxfId="1" totalsRowDxfId="13">
      <calculatedColumnFormula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calculatedColumnFormula>
    </tableColumn>
    <tableColumn id="39" xr3:uid="{6B110AF7-B40B-48CC-A321-300D755D2464}" name="juil." dataDxfId="0" totalsRowDxfId="12">
      <calculatedColumnFormula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calculatedColumnFormula>
    </tableColumn>
    <tableColumn id="40" xr3:uid="{5C6DF418-45C3-4F02-8E20-11A6F765A8B3}" name="août" dataDxfId="27" totalsRowDxfId="11">
      <calculatedColumnFormula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calculatedColumnFormula>
    </tableColumn>
    <tableColumn id="41" xr3:uid="{D4DB6048-A2A9-4FC2-818D-94B4CFBAD92A}" name="sept." dataDxfId="26" totalsRowDxfId="10">
      <calculatedColumnFormula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calculatedColumnFormula>
    </tableColumn>
    <tableColumn id="42" xr3:uid="{AFD30EDF-8E1D-4313-B8A9-18EC6EA32072}" name="oct." dataDxfId="25" totalsRowDxfId="9">
      <calculatedColumnFormula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calculatedColumnFormula>
    </tableColumn>
    <tableColumn id="43" xr3:uid="{5ECC3826-88B5-4E14-B77D-6A3E6DE46880}" name="nov." dataDxfId="24" totalsRowDxfId="8">
      <calculatedColumnFormula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calculatedColumnFormula>
    </tableColumn>
    <tableColumn id="44" xr3:uid="{946A1EEB-7DE8-491F-912C-B2B122CD0502}" name="déc." dataDxfId="23" totalsRowDxfId="7">
      <calculatedColumnFormula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B255CC-6863-41AA-80AB-A93A26BF9166}">
  <sheetPr>
    <tabColor theme="5" tint="-0.249977111117893"/>
    <pageSetUpPr fitToPage="1"/>
  </sheetPr>
  <dimension ref="A1:U497"/>
  <sheetViews>
    <sheetView tabSelected="1" zoomScaleNormal="100" workbookViewId="0">
      <pane xSplit="1" ySplit="2" topLeftCell="B3" activePane="bottomRight" state="frozen"/>
      <selection pane="topRight" activeCell="E1" sqref="E1"/>
      <selection pane="bottomLeft" activeCell="A2" sqref="A2"/>
      <selection pane="bottomRight" activeCell="T6" sqref="T6"/>
    </sheetView>
  </sheetViews>
  <sheetFormatPr baseColWidth="10" defaultColWidth="11.5" defaultRowHeight="13" x14ac:dyDescent="0.15"/>
  <cols>
    <col min="1" max="1" width="14" style="2" customWidth="1"/>
    <col min="2" max="2" width="12" style="3" customWidth="1"/>
    <col min="3" max="3" width="15.1640625" style="1" customWidth="1"/>
    <col min="4" max="16" width="10.33203125" style="2" customWidth="1"/>
    <col min="17" max="19" width="11.5" style="2"/>
    <col min="20" max="20" width="11.83203125" style="2" bestFit="1" customWidth="1"/>
    <col min="21" max="21" width="15.5" style="2" customWidth="1"/>
    <col min="22" max="16384" width="11.5" style="2"/>
  </cols>
  <sheetData>
    <row r="1" spans="1:21" x14ac:dyDescent="0.15">
      <c r="E1" s="4">
        <f>DATE('[1]Dashboard RH'!$Z$1,1,1)</f>
        <v>46023</v>
      </c>
      <c r="F1" s="4">
        <f>DATE('[1]Dashboard RH'!$Z$1,2,1)</f>
        <v>46054</v>
      </c>
      <c r="G1" s="4">
        <f>DATE('[1]Dashboard RH'!$Z$1,3,1)</f>
        <v>46082</v>
      </c>
      <c r="H1" s="4">
        <f>DATE('[1]Dashboard RH'!$Z$1,4,1)</f>
        <v>46113</v>
      </c>
      <c r="I1" s="4">
        <f>DATE('[1]Dashboard RH'!$Z$1,5,1)</f>
        <v>46143</v>
      </c>
      <c r="J1" s="4">
        <f>DATE('[1]Dashboard RH'!$Z$1,6,1)</f>
        <v>46174</v>
      </c>
      <c r="K1" s="4">
        <f>DATE('[1]Dashboard RH'!$Z$1,7,1)</f>
        <v>46204</v>
      </c>
      <c r="L1" s="4">
        <f>DATE('[1]Dashboard RH'!$Z$1,8,1)</f>
        <v>46235</v>
      </c>
      <c r="M1" s="4">
        <f>DATE('[1]Dashboard RH'!$Z$1,9,1)</f>
        <v>46266</v>
      </c>
      <c r="N1" s="4">
        <f>DATE('[1]Dashboard RH'!$Z$1,10,1)</f>
        <v>46296</v>
      </c>
      <c r="O1" s="4">
        <f>DATE('[1]Dashboard RH'!$Z$1,11,1)</f>
        <v>46327</v>
      </c>
      <c r="P1" s="4">
        <f>DATE('[1]Dashboard RH'!$Z$1,12,1)</f>
        <v>46357</v>
      </c>
    </row>
    <row r="2" spans="1:21" s="10" customFormat="1" ht="50" customHeight="1" x14ac:dyDescent="0.15">
      <c r="A2" s="7" t="s">
        <v>0</v>
      </c>
      <c r="B2" s="6" t="s">
        <v>1</v>
      </c>
      <c r="C2" s="5" t="s">
        <v>2</v>
      </c>
      <c r="D2" s="8" t="s">
        <v>3</v>
      </c>
      <c r="E2" s="9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</v>
      </c>
      <c r="K2" s="9" t="s">
        <v>10</v>
      </c>
      <c r="L2" s="9" t="s">
        <v>11</v>
      </c>
      <c r="M2" s="9" t="s">
        <v>12</v>
      </c>
      <c r="N2" s="9" t="s">
        <v>15</v>
      </c>
      <c r="O2" s="9" t="s">
        <v>13</v>
      </c>
      <c r="P2" s="9" t="s">
        <v>14</v>
      </c>
    </row>
    <row r="3" spans="1:21" s="19" customFormat="1" ht="36" customHeight="1" x14ac:dyDescent="0.15">
      <c r="A3" s="14">
        <v>0.6</v>
      </c>
      <c r="B3" s="15">
        <v>45962</v>
      </c>
      <c r="C3" s="15">
        <v>46197</v>
      </c>
      <c r="D3" s="18">
        <f>tableau_liste_collaborateurs[[#This Row],[Taux d''activité]]/12*100</f>
        <v>5</v>
      </c>
      <c r="E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4</v>
      </c>
      <c r="K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  <c r="S3" s="10"/>
      <c r="T3" s="10"/>
      <c r="U3" s="10"/>
    </row>
    <row r="4" spans="1:21" s="19" customFormat="1" ht="36" customHeight="1" x14ac:dyDescent="0.15">
      <c r="A4" s="21">
        <v>0.7</v>
      </c>
      <c r="B4" s="22">
        <v>46023</v>
      </c>
      <c r="C4" s="22">
        <v>46125</v>
      </c>
      <c r="D4" s="18">
        <f>tableau_liste_collaborateurs[[#This Row],[Taux d''activité]]/12*100</f>
        <v>5.833333333333333</v>
      </c>
      <c r="E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2.5277777777777781</v>
      </c>
      <c r="I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  <c r="S4" s="10"/>
      <c r="T4" s="10"/>
      <c r="U4" s="10"/>
    </row>
    <row r="5" spans="1:21" s="19" customFormat="1" ht="36" customHeight="1" x14ac:dyDescent="0.15">
      <c r="A5" s="21">
        <v>1</v>
      </c>
      <c r="B5" s="22">
        <v>46235</v>
      </c>
      <c r="C5" s="22">
        <v>46599</v>
      </c>
      <c r="D5" s="18">
        <f>tableau_liste_collaborateurs[[#This Row],[Taux d''activité]]/12*100</f>
        <v>8.3333333333333321</v>
      </c>
      <c r="E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  <c r="S5" s="10"/>
      <c r="T5" s="10"/>
      <c r="U5" s="10"/>
    </row>
    <row r="6" spans="1:21" s="19" customFormat="1" ht="36" customHeight="1" x14ac:dyDescent="0.15">
      <c r="A6" s="14">
        <v>0.5</v>
      </c>
      <c r="B6" s="15">
        <v>46243</v>
      </c>
      <c r="C6" s="15"/>
      <c r="D6" s="18">
        <f>tableau_liste_collaborateurs[[#This Row],[Taux d''activité]]/12*100</f>
        <v>4.1666666666666661</v>
      </c>
      <c r="E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4.833333333333333</v>
      </c>
      <c r="M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4.166666666666667</v>
      </c>
      <c r="N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4.166666666666667</v>
      </c>
      <c r="O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4.166666666666667</v>
      </c>
      <c r="P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4.166666666666667</v>
      </c>
      <c r="S6" s="10"/>
      <c r="T6" s="10"/>
      <c r="U6" s="10"/>
    </row>
    <row r="7" spans="1:21" s="19" customFormat="1" ht="36" customHeight="1" x14ac:dyDescent="0.15">
      <c r="A7" s="14">
        <v>0.7</v>
      </c>
      <c r="B7" s="15">
        <v>43405</v>
      </c>
      <c r="C7" s="13"/>
      <c r="D7" s="18">
        <f>tableau_liste_collaborateurs[[#This Row],[Taux d''activité]]/12*100</f>
        <v>5.833333333333333</v>
      </c>
      <c r="E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  <c r="S7" s="10"/>
      <c r="T7" s="10"/>
      <c r="U7" s="10"/>
    </row>
    <row r="8" spans="1:21" s="19" customFormat="1" ht="36" customHeight="1" x14ac:dyDescent="0.15">
      <c r="A8" s="14">
        <v>0.8</v>
      </c>
      <c r="B8" s="15">
        <v>41730</v>
      </c>
      <c r="C8" s="13"/>
      <c r="D8" s="18">
        <f>tableau_liste_collaborateurs[[#This Row],[Taux d''activité]]/12*100</f>
        <v>6.666666666666667</v>
      </c>
      <c r="E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9" spans="1:21" s="19" customFormat="1" ht="36" customHeight="1" x14ac:dyDescent="0.15">
      <c r="A9" s="14">
        <v>0.9</v>
      </c>
      <c r="B9" s="15">
        <v>44958</v>
      </c>
      <c r="C9" s="13"/>
      <c r="D9" s="18">
        <f>tableau_liste_collaborateurs[[#This Row],[Taux d''activité]]/12*100</f>
        <v>7.5</v>
      </c>
      <c r="E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10" spans="1:21" s="19" customFormat="1" ht="36" customHeight="1" x14ac:dyDescent="0.15">
      <c r="A10" s="14">
        <v>0.8</v>
      </c>
      <c r="B10" s="15">
        <v>43983</v>
      </c>
      <c r="C10" s="15"/>
      <c r="D10" s="18">
        <f>tableau_liste_collaborateurs[[#This Row],[Taux d''activité]]/12*100</f>
        <v>6.666666666666667</v>
      </c>
      <c r="E1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1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1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1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1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1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1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1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1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1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1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1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11" spans="1:21" s="19" customFormat="1" ht="36" customHeight="1" x14ac:dyDescent="0.15">
      <c r="A11" s="14">
        <v>0.9</v>
      </c>
      <c r="B11" s="15">
        <v>45139</v>
      </c>
      <c r="C11" s="13"/>
      <c r="D11" s="18">
        <f>tableau_liste_collaborateurs[[#This Row],[Taux d''activité]]/12*100</f>
        <v>7.5</v>
      </c>
      <c r="E1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1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1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1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1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1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1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1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1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1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1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1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12" spans="1:21" s="19" customFormat="1" ht="36" customHeight="1" x14ac:dyDescent="0.15">
      <c r="A12" s="14">
        <v>0.9</v>
      </c>
      <c r="B12" s="15">
        <v>40603</v>
      </c>
      <c r="C12" s="13"/>
      <c r="D12" s="18">
        <f>tableau_liste_collaborateurs[[#This Row],[Taux d''activité]]/12*100</f>
        <v>7.5</v>
      </c>
      <c r="E1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1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1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1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1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1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1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1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1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1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1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1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13" spans="1:21" s="19" customFormat="1" ht="36" customHeight="1" x14ac:dyDescent="0.15">
      <c r="A13" s="14">
        <v>0</v>
      </c>
      <c r="B13" s="15">
        <v>45505</v>
      </c>
      <c r="C13" s="15">
        <v>46112</v>
      </c>
      <c r="D13" s="18">
        <f>tableau_liste_collaborateurs[[#This Row],[Taux d''activité]]/12*100</f>
        <v>0</v>
      </c>
      <c r="E1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1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1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1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1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1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4" spans="1:21" s="19" customFormat="1" ht="36" customHeight="1" x14ac:dyDescent="0.15">
      <c r="A14" s="14">
        <v>0.7</v>
      </c>
      <c r="B14" s="15">
        <v>44058</v>
      </c>
      <c r="C14" s="15"/>
      <c r="D14" s="18">
        <f>tableau_liste_collaborateurs[[#This Row],[Taux d''activité]]/12*100</f>
        <v>5.833333333333333</v>
      </c>
      <c r="E1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1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1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1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1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1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1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1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1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1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1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1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15" spans="1:21" s="19" customFormat="1" ht="36" customHeight="1" x14ac:dyDescent="0.15">
      <c r="A15" s="14">
        <v>1</v>
      </c>
      <c r="B15" s="15">
        <v>46023</v>
      </c>
      <c r="C15" s="15">
        <v>46326</v>
      </c>
      <c r="D15" s="18">
        <f>tableau_liste_collaborateurs[[#This Row],[Taux d''activité]]/12*100</f>
        <v>8.3333333333333321</v>
      </c>
      <c r="E1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1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1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1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1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1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1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1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1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1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1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6" spans="1:21" s="19" customFormat="1" ht="36" customHeight="1" x14ac:dyDescent="0.15">
      <c r="A16" s="14">
        <v>0</v>
      </c>
      <c r="B16" s="15">
        <v>45139</v>
      </c>
      <c r="C16" s="13"/>
      <c r="D16" s="18">
        <f>tableau_liste_collaborateurs[[#This Row],[Taux d''activité]]/12*100</f>
        <v>0</v>
      </c>
      <c r="E1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1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1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1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1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1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7" spans="1:16" s="19" customFormat="1" ht="36" customHeight="1" x14ac:dyDescent="0.15">
      <c r="A17" s="14">
        <v>0.85</v>
      </c>
      <c r="B17" s="15">
        <v>44788</v>
      </c>
      <c r="C17" s="13"/>
      <c r="D17" s="18">
        <f>tableau_liste_collaborateurs[[#This Row],[Taux d''activité]]/12*100</f>
        <v>7.083333333333333</v>
      </c>
      <c r="E1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7.083333333333333</v>
      </c>
      <c r="F1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7.083333333333333</v>
      </c>
      <c r="G1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7.083333333333333</v>
      </c>
      <c r="H1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7.083333333333333</v>
      </c>
      <c r="I1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7.083333333333333</v>
      </c>
      <c r="J1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7.083333333333333</v>
      </c>
      <c r="K1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7.083333333333333</v>
      </c>
      <c r="L1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7.083333333333333</v>
      </c>
      <c r="M1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7.083333333333333</v>
      </c>
      <c r="N1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7.083333333333333</v>
      </c>
      <c r="O1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7.083333333333333</v>
      </c>
      <c r="P1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7.083333333333333</v>
      </c>
    </row>
    <row r="18" spans="1:16" s="19" customFormat="1" ht="36" customHeight="1" x14ac:dyDescent="0.15">
      <c r="A18" s="14">
        <v>0.6</v>
      </c>
      <c r="B18" s="15">
        <v>45870</v>
      </c>
      <c r="C18" s="15">
        <v>46053</v>
      </c>
      <c r="D18" s="18">
        <f>tableau_liste_collaborateurs[[#This Row],[Taux d''activité]]/12*100</f>
        <v>5</v>
      </c>
      <c r="E1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1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1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1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1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1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9" spans="1:16" s="19" customFormat="1" ht="36" customHeight="1" x14ac:dyDescent="0.15">
      <c r="A19" s="14">
        <v>0.8</v>
      </c>
      <c r="B19" s="15">
        <v>44044</v>
      </c>
      <c r="C19" s="13"/>
      <c r="D19" s="18">
        <f>tableau_liste_collaborateurs[[#This Row],[Taux d''activité]]/12*100</f>
        <v>6.666666666666667</v>
      </c>
      <c r="E1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1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1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1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1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1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1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1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1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1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1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1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20" spans="1:16" s="19" customFormat="1" ht="36" customHeight="1" x14ac:dyDescent="0.15">
      <c r="A20" s="14">
        <v>0.8</v>
      </c>
      <c r="B20" s="15">
        <v>45566</v>
      </c>
      <c r="C20" s="15"/>
      <c r="D20" s="18">
        <f>tableau_liste_collaborateurs[[#This Row],[Taux d''activité]]/12*100</f>
        <v>6.666666666666667</v>
      </c>
      <c r="E2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2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2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2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2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2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2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2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2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2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2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2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21" spans="1:16" s="24" customFormat="1" ht="36" customHeight="1" x14ac:dyDescent="0.15">
      <c r="A21" s="14">
        <v>0</v>
      </c>
      <c r="B21" s="15">
        <v>45566</v>
      </c>
      <c r="C21" s="15">
        <v>46112</v>
      </c>
      <c r="D21" s="18">
        <f>tableau_liste_collaborateurs[[#This Row],[Taux d''activité]]/12*100</f>
        <v>0</v>
      </c>
      <c r="E2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2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2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2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2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2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2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2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22" spans="1:16" s="24" customFormat="1" ht="36" customHeight="1" x14ac:dyDescent="0.15">
      <c r="A22" s="14">
        <v>0.8</v>
      </c>
      <c r="B22" s="15">
        <v>43600</v>
      </c>
      <c r="C22" s="13"/>
      <c r="D22" s="18">
        <f>tableau_liste_collaborateurs[[#This Row],[Taux d''activité]]/12*100</f>
        <v>6.666666666666667</v>
      </c>
      <c r="E2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2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2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2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2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2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2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2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2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2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2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2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23" spans="1:16" s="24" customFormat="1" ht="36" customHeight="1" x14ac:dyDescent="0.15">
      <c r="A23" s="14">
        <v>0.6</v>
      </c>
      <c r="B23" s="15">
        <v>43770</v>
      </c>
      <c r="C23" s="13"/>
      <c r="D23" s="18">
        <f>tableau_liste_collaborateurs[[#This Row],[Taux d''activité]]/12*100</f>
        <v>5</v>
      </c>
      <c r="E2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2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2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2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2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2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2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2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2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2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2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2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24" spans="1:16" s="24" customFormat="1" ht="36.75" customHeight="1" x14ac:dyDescent="0.15">
      <c r="A24" s="14">
        <v>0.85</v>
      </c>
      <c r="B24" s="15">
        <v>46054</v>
      </c>
      <c r="C24" s="15">
        <v>46203</v>
      </c>
      <c r="D24" s="18">
        <f>tableau_liste_collaborateurs[[#This Row],[Taux d''activité]]/12*100</f>
        <v>7.083333333333333</v>
      </c>
      <c r="E2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2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7.083333333333333</v>
      </c>
      <c r="G2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7.083333333333333</v>
      </c>
      <c r="H2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7.083333333333333</v>
      </c>
      <c r="I2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7.083333333333333</v>
      </c>
      <c r="J2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7.083333333333333</v>
      </c>
      <c r="K2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2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25" spans="1:16" s="24" customFormat="1" ht="36" customHeight="1" x14ac:dyDescent="0.15">
      <c r="A25" s="14">
        <v>1</v>
      </c>
      <c r="B25" s="15">
        <v>44935</v>
      </c>
      <c r="C25" s="13"/>
      <c r="D25" s="18">
        <f>tableau_liste_collaborateurs[[#This Row],[Taux d''activité]]/12*100</f>
        <v>8.3333333333333321</v>
      </c>
      <c r="E2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2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2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2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2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2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2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2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2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2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2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2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26" spans="1:16" s="24" customFormat="1" ht="36" customHeight="1" x14ac:dyDescent="0.15">
      <c r="A26" s="14">
        <v>0.6</v>
      </c>
      <c r="B26" s="15">
        <v>44621</v>
      </c>
      <c r="C26" s="15"/>
      <c r="D26" s="18">
        <f>tableau_liste_collaborateurs[[#This Row],[Taux d''activité]]/12*100</f>
        <v>5</v>
      </c>
      <c r="E2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2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2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2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2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2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2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2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2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2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2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2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27" spans="1:16" s="24" customFormat="1" ht="36" customHeight="1" x14ac:dyDescent="0.15">
      <c r="A27" s="14">
        <v>0.9</v>
      </c>
      <c r="B27" s="15">
        <v>45444</v>
      </c>
      <c r="C27" s="13"/>
      <c r="D27" s="18">
        <f>tableau_liste_collaborateurs[[#This Row],[Taux d''activité]]/12*100</f>
        <v>7.5</v>
      </c>
      <c r="E2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2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2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2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2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2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2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2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2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2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2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2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28" spans="1:16" s="24" customFormat="1" ht="36" customHeight="1" x14ac:dyDescent="0.15">
      <c r="A28" s="14">
        <v>1</v>
      </c>
      <c r="B28" s="15">
        <v>45505</v>
      </c>
      <c r="C28" s="15">
        <v>46599</v>
      </c>
      <c r="D28" s="18">
        <f>tableau_liste_collaborateurs[[#This Row],[Taux d''activité]]/12*100</f>
        <v>8.3333333333333321</v>
      </c>
      <c r="E2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2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2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2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2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2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2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2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2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2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2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2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29" spans="1:16" s="24" customFormat="1" ht="36" customHeight="1" x14ac:dyDescent="0.15">
      <c r="A29" s="14">
        <v>0</v>
      </c>
      <c r="B29" s="15">
        <v>45292</v>
      </c>
      <c r="C29" s="13"/>
      <c r="D29" s="18">
        <f>tableau_liste_collaborateurs[[#This Row],[Taux d''activité]]/12*100</f>
        <v>0</v>
      </c>
      <c r="E2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2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2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2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2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2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2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2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0" spans="1:16" s="24" customFormat="1" ht="36" customHeight="1" x14ac:dyDescent="0.15">
      <c r="A30" s="14">
        <v>0.8</v>
      </c>
      <c r="B30" s="15">
        <v>43831</v>
      </c>
      <c r="C30" s="13"/>
      <c r="D30" s="18">
        <f>tableau_liste_collaborateurs[[#This Row],[Taux d''activité]]/12*100</f>
        <v>6.666666666666667</v>
      </c>
      <c r="E3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3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3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3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3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3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3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3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3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3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3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3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31" spans="1:16" s="24" customFormat="1" ht="36" customHeight="1" x14ac:dyDescent="0.15">
      <c r="A31" s="14">
        <v>0.9</v>
      </c>
      <c r="B31" s="15">
        <v>44440</v>
      </c>
      <c r="C31" s="15">
        <v>46112</v>
      </c>
      <c r="D31" s="18">
        <f>tableau_liste_collaborateurs[[#This Row],[Taux d''activité]]/12*100</f>
        <v>7.5</v>
      </c>
      <c r="E3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3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3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3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3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3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3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2" spans="1:16" s="19" customFormat="1" ht="36" customHeight="1" x14ac:dyDescent="0.15">
      <c r="A32" s="14">
        <v>0.6</v>
      </c>
      <c r="B32" s="15">
        <v>44607</v>
      </c>
      <c r="C32" s="13"/>
      <c r="D32" s="18">
        <f>tableau_liste_collaborateurs[[#This Row],[Taux d''activité]]/12*100</f>
        <v>5</v>
      </c>
      <c r="E3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3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3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3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3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3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3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3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3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3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3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3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33" spans="1:16" s="19" customFormat="1" ht="36" customHeight="1" x14ac:dyDescent="0.15">
      <c r="A33" s="14">
        <v>0.7</v>
      </c>
      <c r="B33" s="15">
        <v>43327</v>
      </c>
      <c r="C33" s="13"/>
      <c r="D33" s="18">
        <f>tableau_liste_collaborateurs[[#This Row],[Taux d''activité]]/12*100</f>
        <v>5.833333333333333</v>
      </c>
      <c r="E3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3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3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3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3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3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3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3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3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3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3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3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34" spans="1:16" s="24" customFormat="1" ht="36.75" customHeight="1" x14ac:dyDescent="0.15">
      <c r="A34" s="14">
        <v>0.8</v>
      </c>
      <c r="B34" s="15">
        <v>44256</v>
      </c>
      <c r="C34" s="13"/>
      <c r="D34" s="18">
        <f>tableau_liste_collaborateurs[[#This Row],[Taux d''activité]]/12*100</f>
        <v>6.666666666666667</v>
      </c>
      <c r="E3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3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3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3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3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3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3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3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3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3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3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3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35" spans="1:16" s="24" customFormat="1" ht="36" customHeight="1" x14ac:dyDescent="0.15">
      <c r="A35" s="14">
        <v>1</v>
      </c>
      <c r="B35" s="15">
        <v>45505</v>
      </c>
      <c r="C35" s="15">
        <v>46599</v>
      </c>
      <c r="D35" s="18">
        <f>tableau_liste_collaborateurs[[#This Row],[Taux d''activité]]/12*100</f>
        <v>8.3333333333333321</v>
      </c>
      <c r="E3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3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3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3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3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3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3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3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3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3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3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3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36" spans="1:16" s="19" customFormat="1" ht="36" customHeight="1" x14ac:dyDescent="0.15">
      <c r="A36" s="14">
        <v>0.6</v>
      </c>
      <c r="B36" s="15">
        <v>45139</v>
      </c>
      <c r="C36" s="13"/>
      <c r="D36" s="18">
        <f>tableau_liste_collaborateurs[[#This Row],[Taux d''activité]]/12*100</f>
        <v>5</v>
      </c>
      <c r="E3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3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3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3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3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3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3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3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3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3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3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3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37" spans="1:16" s="19" customFormat="1" ht="36" customHeight="1" x14ac:dyDescent="0.15">
      <c r="A37" s="25">
        <v>0</v>
      </c>
      <c r="B37" s="15">
        <v>44440</v>
      </c>
      <c r="C37" s="15"/>
      <c r="D37" s="18">
        <f>tableau_liste_collaborateurs[[#This Row],[Taux d''activité]]/12*100</f>
        <v>0</v>
      </c>
      <c r="E3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3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3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3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3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3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3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8" spans="1:16" s="19" customFormat="1" ht="36" customHeight="1" x14ac:dyDescent="0.15">
      <c r="A38" s="14">
        <v>0.7</v>
      </c>
      <c r="B38" s="15">
        <v>45976</v>
      </c>
      <c r="C38" s="13"/>
      <c r="D38" s="18">
        <f>tableau_liste_collaborateurs[[#This Row],[Taux d''activité]]/12*100</f>
        <v>5.833333333333333</v>
      </c>
      <c r="E3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3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3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3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3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3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3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3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3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3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3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3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39" spans="1:16" s="24" customFormat="1" ht="36" customHeight="1" x14ac:dyDescent="0.15">
      <c r="A39" s="14">
        <v>0.8</v>
      </c>
      <c r="B39" s="15">
        <v>41699</v>
      </c>
      <c r="C39" s="13"/>
      <c r="D39" s="18">
        <f>tableau_liste_collaborateurs[[#This Row],[Taux d''activité]]/12*100</f>
        <v>6.666666666666667</v>
      </c>
      <c r="E3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3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3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3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3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3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3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3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3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3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3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3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40" spans="1:16" s="19" customFormat="1" ht="36" customHeight="1" x14ac:dyDescent="0.15">
      <c r="A40" s="14">
        <v>0.7</v>
      </c>
      <c r="B40" s="15">
        <v>45870</v>
      </c>
      <c r="C40" s="15"/>
      <c r="D40" s="18">
        <f>tableau_liste_collaborateurs[[#This Row],[Taux d''activité]]/12*100</f>
        <v>5.833333333333333</v>
      </c>
      <c r="E4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4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4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4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4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4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4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4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4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4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4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4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41" spans="1:16" s="24" customFormat="1" ht="36" customHeight="1" x14ac:dyDescent="0.15">
      <c r="A41" s="14">
        <v>0.6</v>
      </c>
      <c r="B41" s="15">
        <v>39312</v>
      </c>
      <c r="C41" s="13"/>
      <c r="D41" s="18">
        <f>tableau_liste_collaborateurs[[#This Row],[Taux d''activité]]/12*100</f>
        <v>5</v>
      </c>
      <c r="E4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4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4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4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4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4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4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4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4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4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4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4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42" spans="1:16" s="24" customFormat="1" ht="36" customHeight="1" x14ac:dyDescent="0.15">
      <c r="A42" s="14">
        <v>0.8</v>
      </c>
      <c r="B42" s="15">
        <v>45292</v>
      </c>
      <c r="C42" s="15">
        <v>46142</v>
      </c>
      <c r="D42" s="18">
        <f>tableau_liste_collaborateurs[[#This Row],[Taux d''activité]]/12*100</f>
        <v>6.666666666666667</v>
      </c>
      <c r="E4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4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4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4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4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3" spans="1:16" s="24" customFormat="1" ht="36" customHeight="1" x14ac:dyDescent="0.15">
      <c r="A43" s="14">
        <v>1</v>
      </c>
      <c r="B43" s="15">
        <v>45505</v>
      </c>
      <c r="C43" s="15">
        <v>46599</v>
      </c>
      <c r="D43" s="18">
        <f>tableau_liste_collaborateurs[[#This Row],[Taux d''activité]]/12*100</f>
        <v>8.3333333333333321</v>
      </c>
      <c r="E4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4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4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4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4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4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4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4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4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4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4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4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44" spans="1:16" s="24" customFormat="1" ht="36" customHeight="1" x14ac:dyDescent="0.15">
      <c r="A44" s="14">
        <v>0</v>
      </c>
      <c r="B44" s="15">
        <v>45139</v>
      </c>
      <c r="C44" s="13"/>
      <c r="D44" s="18">
        <f>tableau_liste_collaborateurs[[#This Row],[Taux d''activité]]/12*100</f>
        <v>0</v>
      </c>
      <c r="E4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4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4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4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4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5" spans="1:16" s="24" customFormat="1" ht="36" customHeight="1" x14ac:dyDescent="0.15">
      <c r="A45" s="14">
        <v>0.4</v>
      </c>
      <c r="B45" s="15">
        <v>45505</v>
      </c>
      <c r="C45" s="13"/>
      <c r="D45" s="18">
        <f>tableau_liste_collaborateurs[[#This Row],[Taux d''activité]]/12*100</f>
        <v>3.3333333333333335</v>
      </c>
      <c r="E4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3.3333333333333335</v>
      </c>
      <c r="F4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3.3333333333333335</v>
      </c>
      <c r="G4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3.3333333333333335</v>
      </c>
      <c r="H4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3.3333333333333335</v>
      </c>
      <c r="I4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3.3333333333333335</v>
      </c>
      <c r="J4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3.3333333333333335</v>
      </c>
      <c r="K4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3.3333333333333335</v>
      </c>
      <c r="L4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3.3333333333333335</v>
      </c>
      <c r="M4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3.3333333333333335</v>
      </c>
      <c r="N4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3.3333333333333335</v>
      </c>
      <c r="O4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3.3333333333333335</v>
      </c>
      <c r="P4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3.3333333333333335</v>
      </c>
    </row>
    <row r="46" spans="1:16" s="19" customFormat="1" ht="36" customHeight="1" x14ac:dyDescent="0.15">
      <c r="A46" s="14">
        <v>0</v>
      </c>
      <c r="B46" s="15">
        <v>45839</v>
      </c>
      <c r="C46" s="15"/>
      <c r="D46" s="18">
        <f>tableau_liste_collaborateurs[[#This Row],[Taux d''activité]]/12*100</f>
        <v>0</v>
      </c>
      <c r="E4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4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4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4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4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7" spans="1:16" s="19" customFormat="1" ht="36" customHeight="1" x14ac:dyDescent="0.15">
      <c r="A47" s="14">
        <v>0.9</v>
      </c>
      <c r="B47" s="15">
        <v>44270</v>
      </c>
      <c r="C47" s="15"/>
      <c r="D47" s="18">
        <f>tableau_liste_collaborateurs[[#This Row],[Taux d''activité]]/12*100</f>
        <v>7.5</v>
      </c>
      <c r="E4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4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4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4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4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4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4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4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4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4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4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4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48" spans="1:16" s="24" customFormat="1" ht="36" customHeight="1" x14ac:dyDescent="0.15">
      <c r="A48" s="14">
        <v>0.75</v>
      </c>
      <c r="B48" s="15">
        <v>38950</v>
      </c>
      <c r="C48" s="13"/>
      <c r="D48" s="18">
        <f>tableau_liste_collaborateurs[[#This Row],[Taux d''activité]]/12*100</f>
        <v>6.25</v>
      </c>
      <c r="E4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6.25</v>
      </c>
      <c r="F4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6.25</v>
      </c>
      <c r="G4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6.25</v>
      </c>
      <c r="H4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6.25</v>
      </c>
      <c r="I4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6.25</v>
      </c>
      <c r="J4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6.25</v>
      </c>
      <c r="K4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6.25</v>
      </c>
      <c r="L4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6.25</v>
      </c>
      <c r="M4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6.25</v>
      </c>
      <c r="N4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6.25</v>
      </c>
      <c r="O4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6.25</v>
      </c>
      <c r="P4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6.25</v>
      </c>
    </row>
    <row r="49" spans="1:16" s="24" customFormat="1" ht="36" customHeight="1" x14ac:dyDescent="0.15">
      <c r="A49" s="14">
        <v>0</v>
      </c>
      <c r="B49" s="15">
        <v>44927</v>
      </c>
      <c r="C49" s="15">
        <v>46065</v>
      </c>
      <c r="D49" s="18">
        <f>tableau_liste_collaborateurs[[#This Row],[Taux d''activité]]/12*100</f>
        <v>0</v>
      </c>
      <c r="E4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4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4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4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4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50" spans="1:16" s="24" customFormat="1" ht="36" customHeight="1" x14ac:dyDescent="0.15">
      <c r="A50" s="21">
        <v>1</v>
      </c>
      <c r="B50" s="22">
        <v>46082</v>
      </c>
      <c r="C50" s="22">
        <v>46265</v>
      </c>
      <c r="D50" s="18">
        <f>tableau_liste_collaborateurs[[#This Row],[Taux d''activité]]/12*100</f>
        <v>8.3333333333333321</v>
      </c>
      <c r="E5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5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5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5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5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5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5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5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5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5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5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5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51" spans="1:16" s="19" customFormat="1" ht="36" customHeight="1" x14ac:dyDescent="0.15">
      <c r="A51" s="14">
        <v>0.9</v>
      </c>
      <c r="B51" s="15">
        <v>45231</v>
      </c>
      <c r="C51" s="13"/>
      <c r="D51" s="18">
        <f>tableau_liste_collaborateurs[[#This Row],[Taux d''activité]]/12*100</f>
        <v>7.5</v>
      </c>
      <c r="E5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5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5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5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5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5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5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5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5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5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5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5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52" spans="1:16" s="19" customFormat="1" ht="36.75" customHeight="1" x14ac:dyDescent="0.15">
      <c r="A52" s="14">
        <v>0.8</v>
      </c>
      <c r="B52" s="15">
        <v>45658</v>
      </c>
      <c r="C52" s="15">
        <v>46053</v>
      </c>
      <c r="D52" s="18">
        <f>tableau_liste_collaborateurs[[#This Row],[Taux d''activité]]/12*100</f>
        <v>6.666666666666667</v>
      </c>
      <c r="E5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5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5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5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5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5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5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5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5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5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5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5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53" spans="1:16" s="19" customFormat="1" ht="36" customHeight="1" x14ac:dyDescent="0.15">
      <c r="A53" s="14">
        <v>0.9</v>
      </c>
      <c r="B53" s="15">
        <v>42767</v>
      </c>
      <c r="C53" s="15">
        <v>46081</v>
      </c>
      <c r="D53" s="18">
        <f>tableau_liste_collaborateurs[[#This Row],[Taux d''activité]]/12*100</f>
        <v>7.5</v>
      </c>
      <c r="E5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5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5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5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5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5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5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5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5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5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5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5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54" spans="1:16" s="24" customFormat="1" ht="36" customHeight="1" x14ac:dyDescent="0.15">
      <c r="A54" s="21"/>
      <c r="B54" s="22">
        <v>46143</v>
      </c>
      <c r="C54" s="20"/>
      <c r="D54" s="18">
        <f>tableau_liste_collaborateurs[[#This Row],[Taux d''activité]]/12*100</f>
        <v>0</v>
      </c>
      <c r="E5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5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5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5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5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5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5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5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5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5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5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5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55" spans="1:16" s="19" customFormat="1" ht="36" customHeight="1" x14ac:dyDescent="0.15">
      <c r="A55" s="14">
        <v>0</v>
      </c>
      <c r="B55" s="15">
        <v>45550</v>
      </c>
      <c r="C55" s="15"/>
      <c r="D55" s="18">
        <f>tableau_liste_collaborateurs[[#This Row],[Taux d''activité]]/12*100</f>
        <v>0</v>
      </c>
      <c r="E5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5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5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5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5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5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5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5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5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5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5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5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56" spans="1:16" s="19" customFormat="1" ht="36" customHeight="1" x14ac:dyDescent="0.15">
      <c r="A56" s="14">
        <v>0.8</v>
      </c>
      <c r="B56" s="23">
        <v>45536</v>
      </c>
      <c r="C56" s="15"/>
      <c r="D56" s="18">
        <f>tableau_liste_collaborateurs[[#This Row],[Taux d''activité]]/12*100</f>
        <v>6.666666666666667</v>
      </c>
      <c r="E5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5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5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5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5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5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5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5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5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5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5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5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57" spans="1:16" s="19" customFormat="1" ht="36" customHeight="1" x14ac:dyDescent="0.15">
      <c r="A57" s="14">
        <v>0</v>
      </c>
      <c r="B57" s="15">
        <v>45078</v>
      </c>
      <c r="C57" s="13"/>
      <c r="D57" s="18">
        <f>tableau_liste_collaborateurs[[#This Row],[Taux d''activité]]/12*100</f>
        <v>0</v>
      </c>
      <c r="E5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5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5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5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5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5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5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5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5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5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5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5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58" spans="1:16" s="24" customFormat="1" ht="36" customHeight="1" x14ac:dyDescent="0.15">
      <c r="A58" s="14">
        <v>0.75</v>
      </c>
      <c r="B58" s="11">
        <v>45536</v>
      </c>
      <c r="C58" s="11"/>
      <c r="D58" s="18">
        <f>tableau_liste_collaborateurs[[#This Row],[Taux d''activité]]/12*100</f>
        <v>6.25</v>
      </c>
      <c r="E5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6.25</v>
      </c>
      <c r="F5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6.25</v>
      </c>
      <c r="G5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6.25</v>
      </c>
      <c r="H5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6.25</v>
      </c>
      <c r="I5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6.25</v>
      </c>
      <c r="J5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6.25</v>
      </c>
      <c r="K5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6.25</v>
      </c>
      <c r="L5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6.25</v>
      </c>
      <c r="M5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6.25</v>
      </c>
      <c r="N5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6.25</v>
      </c>
      <c r="O5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6.25</v>
      </c>
      <c r="P5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6.25</v>
      </c>
    </row>
    <row r="59" spans="1:16" s="24" customFormat="1" ht="36" customHeight="1" x14ac:dyDescent="0.15">
      <c r="A59" s="14">
        <v>1</v>
      </c>
      <c r="B59" s="15">
        <v>43678</v>
      </c>
      <c r="C59" s="13"/>
      <c r="D59" s="18">
        <f>tableau_liste_collaborateurs[[#This Row],[Taux d''activité]]/12*100</f>
        <v>8.3333333333333321</v>
      </c>
      <c r="E5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5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5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5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5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5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5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5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5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5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5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5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60" spans="1:16" s="24" customFormat="1" ht="36" customHeight="1" x14ac:dyDescent="0.15">
      <c r="A60" s="14">
        <v>0.9</v>
      </c>
      <c r="B60" s="15">
        <v>44757</v>
      </c>
      <c r="C60" s="15"/>
      <c r="D60" s="18">
        <f>tableau_liste_collaborateurs[[#This Row],[Taux d''activité]]/12*100</f>
        <v>7.5</v>
      </c>
      <c r="E6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6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6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6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6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6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6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6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6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6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6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6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61" spans="1:16" s="24" customFormat="1" ht="36" customHeight="1" x14ac:dyDescent="0.15">
      <c r="A61" s="14">
        <v>0.8</v>
      </c>
      <c r="B61" s="15">
        <v>45474</v>
      </c>
      <c r="C61" s="13"/>
      <c r="D61" s="18">
        <f>tableau_liste_collaborateurs[[#This Row],[Taux d''activité]]/12*100</f>
        <v>6.666666666666667</v>
      </c>
      <c r="E6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6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6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6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6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6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6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6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6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6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6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6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62" spans="1:16" s="24" customFormat="1" ht="36" customHeight="1" x14ac:dyDescent="0.15">
      <c r="A62" s="14">
        <v>0.6</v>
      </c>
      <c r="B62" s="15">
        <v>44621</v>
      </c>
      <c r="C62" s="13"/>
      <c r="D62" s="18">
        <f>tableau_liste_collaborateurs[[#This Row],[Taux d''activité]]/12*100</f>
        <v>5</v>
      </c>
      <c r="E6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6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6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6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6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6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6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6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6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6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6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6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63" spans="1:16" s="19" customFormat="1" ht="36" customHeight="1" x14ac:dyDescent="0.15">
      <c r="A63" s="14">
        <v>0.6</v>
      </c>
      <c r="B63" s="15">
        <v>45658</v>
      </c>
      <c r="C63" s="13"/>
      <c r="D63" s="18">
        <f>tableau_liste_collaborateurs[[#This Row],[Taux d''activité]]/12*100</f>
        <v>5</v>
      </c>
      <c r="E6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6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6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6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6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6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6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6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6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6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6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6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64" spans="1:16" s="24" customFormat="1" ht="36.75" customHeight="1" x14ac:dyDescent="0.15">
      <c r="A64" s="14">
        <v>0.8</v>
      </c>
      <c r="B64" s="15">
        <v>43115</v>
      </c>
      <c r="C64" s="13"/>
      <c r="D64" s="18">
        <f>tableau_liste_collaborateurs[[#This Row],[Taux d''activité]]/12*100</f>
        <v>6.666666666666667</v>
      </c>
      <c r="E6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6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6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6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6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6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6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6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6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6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6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6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65" spans="1:16" s="24" customFormat="1" ht="36.75" customHeight="1" x14ac:dyDescent="0.15">
      <c r="A65" s="14">
        <v>0.6</v>
      </c>
      <c r="B65" s="15">
        <v>45809</v>
      </c>
      <c r="C65" s="13"/>
      <c r="D65" s="18">
        <f>tableau_liste_collaborateurs[[#This Row],[Taux d''activité]]/12*100</f>
        <v>5</v>
      </c>
      <c r="E6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6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6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6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6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6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6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6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6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6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6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6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66" spans="1:16" s="24" customFormat="1" ht="36.75" customHeight="1" x14ac:dyDescent="0.15">
      <c r="A66" s="14">
        <v>0.5</v>
      </c>
      <c r="B66" s="15">
        <v>45566</v>
      </c>
      <c r="C66" s="15"/>
      <c r="D66" s="18">
        <f>tableau_liste_collaborateurs[[#This Row],[Taux d''activité]]/12*100</f>
        <v>4.1666666666666661</v>
      </c>
      <c r="E6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4.166666666666667</v>
      </c>
      <c r="F6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4.166666666666667</v>
      </c>
      <c r="G6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4.166666666666667</v>
      </c>
      <c r="H6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4.166666666666667</v>
      </c>
      <c r="I6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4.166666666666667</v>
      </c>
      <c r="J6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4.166666666666667</v>
      </c>
      <c r="K6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4.166666666666667</v>
      </c>
      <c r="L6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4.166666666666667</v>
      </c>
      <c r="M6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4.166666666666667</v>
      </c>
      <c r="N6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4.166666666666667</v>
      </c>
      <c r="O6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4.166666666666667</v>
      </c>
      <c r="P6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4.166666666666667</v>
      </c>
    </row>
    <row r="67" spans="1:16" s="24" customFormat="1" ht="36.75" customHeight="1" x14ac:dyDescent="0.15">
      <c r="A67" s="14">
        <v>0.7</v>
      </c>
      <c r="B67" s="15">
        <v>45231</v>
      </c>
      <c r="C67" s="13"/>
      <c r="D67" s="18">
        <f>tableau_liste_collaborateurs[[#This Row],[Taux d''activité]]/12*100</f>
        <v>5.833333333333333</v>
      </c>
      <c r="E6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6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6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6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6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6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6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6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6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6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6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6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68" spans="1:16" s="24" customFormat="1" ht="36" customHeight="1" x14ac:dyDescent="0.15">
      <c r="A68" s="14">
        <v>0</v>
      </c>
      <c r="B68" s="23">
        <v>45597</v>
      </c>
      <c r="C68" s="15"/>
      <c r="D68" s="18">
        <f>tableau_liste_collaborateurs[[#This Row],[Taux d''activité]]/12*100</f>
        <v>0</v>
      </c>
      <c r="E6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6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6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6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6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6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6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6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6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6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6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6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69" spans="1:16" s="24" customFormat="1" ht="36" customHeight="1" x14ac:dyDescent="0.15">
      <c r="A69" s="14">
        <v>0.7</v>
      </c>
      <c r="B69" s="15">
        <v>44470</v>
      </c>
      <c r="C69" s="15">
        <v>46053</v>
      </c>
      <c r="D69" s="18">
        <f>tableau_liste_collaborateurs[[#This Row],[Taux d''activité]]/12*100</f>
        <v>5.833333333333333</v>
      </c>
      <c r="E6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6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6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6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6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6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6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6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6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6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6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6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70" spans="1:16" s="19" customFormat="1" ht="36" customHeight="1" x14ac:dyDescent="0.15">
      <c r="A70" s="14">
        <v>0.8</v>
      </c>
      <c r="B70" s="15">
        <v>43709</v>
      </c>
      <c r="C70" s="13"/>
      <c r="D70" s="18">
        <f>tableau_liste_collaborateurs[[#This Row],[Taux d''activité]]/12*100</f>
        <v>6.666666666666667</v>
      </c>
      <c r="E7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7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7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7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7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7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7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7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7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7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7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7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71" spans="1:16" s="19" customFormat="1" ht="36" customHeight="1" x14ac:dyDescent="0.15">
      <c r="A71" s="14">
        <v>0</v>
      </c>
      <c r="B71" s="15">
        <v>45717</v>
      </c>
      <c r="C71" s="15">
        <v>46053</v>
      </c>
      <c r="D71" s="18">
        <f>tableau_liste_collaborateurs[[#This Row],[Taux d''activité]]/12*100</f>
        <v>0</v>
      </c>
      <c r="E7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7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7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7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7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7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7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7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7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7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7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7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72" spans="1:16" s="19" customFormat="1" ht="36" customHeight="1" x14ac:dyDescent="0.15">
      <c r="A72" s="14">
        <v>0.7</v>
      </c>
      <c r="B72" s="15">
        <v>44835</v>
      </c>
      <c r="C72" s="15"/>
      <c r="D72" s="18">
        <f>tableau_liste_collaborateurs[[#This Row],[Taux d''activité]]/12*100</f>
        <v>5.833333333333333</v>
      </c>
      <c r="E7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7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7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7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7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7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7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7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7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7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7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7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73" spans="1:16" s="19" customFormat="1" ht="36" customHeight="1" x14ac:dyDescent="0.15">
      <c r="A73" s="14">
        <v>0</v>
      </c>
      <c r="B73" s="15">
        <v>45474</v>
      </c>
      <c r="C73" s="13"/>
      <c r="D73" s="18">
        <f>tableau_liste_collaborateurs[[#This Row],[Taux d''activité]]/12*100</f>
        <v>0</v>
      </c>
      <c r="E7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7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7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7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7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7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7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7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7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7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7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7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74" spans="1:16" s="24" customFormat="1" ht="36.75" customHeight="1" x14ac:dyDescent="0.15">
      <c r="A74" s="21">
        <v>0.8</v>
      </c>
      <c r="B74" s="22">
        <v>46082</v>
      </c>
      <c r="C74" s="22"/>
      <c r="D74" s="18">
        <f>tableau_liste_collaborateurs[[#This Row],[Taux d''activité]]/12*100</f>
        <v>6.666666666666667</v>
      </c>
      <c r="E7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7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7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7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7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7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7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7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7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7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7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7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75" spans="1:16" s="24" customFormat="1" ht="36.75" customHeight="1" x14ac:dyDescent="0.15">
      <c r="A75" s="21"/>
      <c r="B75" s="22">
        <v>46143</v>
      </c>
      <c r="C75" s="22"/>
      <c r="D75" s="18">
        <f>tableau_liste_collaborateurs[[#This Row],[Taux d''activité]]/12*100</f>
        <v>0</v>
      </c>
      <c r="E7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7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7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7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7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7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7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7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7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7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7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7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76" spans="1:16" s="24" customFormat="1" ht="36.75" customHeight="1" x14ac:dyDescent="0.15">
      <c r="A76" s="14">
        <v>0.8</v>
      </c>
      <c r="B76" s="15">
        <v>46023</v>
      </c>
      <c r="C76" s="15"/>
      <c r="D76" s="18">
        <f>tableau_liste_collaborateurs[[#This Row],[Taux d''activité]]/12*100</f>
        <v>6.666666666666667</v>
      </c>
      <c r="E7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7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7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7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7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7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7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7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7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7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7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7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77" spans="1:16" s="24" customFormat="1" ht="36.75" customHeight="1" x14ac:dyDescent="0.15">
      <c r="A77" s="25">
        <v>0</v>
      </c>
      <c r="B77" s="15">
        <v>44287</v>
      </c>
      <c r="C77" s="13"/>
      <c r="D77" s="18">
        <f>tableau_liste_collaborateurs[[#This Row],[Taux d''activité]]/12*100</f>
        <v>0</v>
      </c>
      <c r="E7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7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7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7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7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7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7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7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7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7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7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7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78" spans="1:16" s="24" customFormat="1" ht="36.75" customHeight="1" x14ac:dyDescent="0.15">
      <c r="A78" s="14">
        <v>0.7</v>
      </c>
      <c r="B78" s="23">
        <v>45809</v>
      </c>
      <c r="C78" s="15"/>
      <c r="D78" s="18">
        <f>tableau_liste_collaborateurs[[#This Row],[Taux d''activité]]/12*100</f>
        <v>5.833333333333333</v>
      </c>
      <c r="E7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7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7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7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7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7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7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7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7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7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7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7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79" spans="1:16" s="24" customFormat="1" ht="36.75" customHeight="1" x14ac:dyDescent="0.15">
      <c r="A79" s="14">
        <v>0.9</v>
      </c>
      <c r="B79" s="15">
        <v>42036</v>
      </c>
      <c r="C79" s="13"/>
      <c r="D79" s="18">
        <f>tableau_liste_collaborateurs[[#This Row],[Taux d''activité]]/12*100</f>
        <v>7.5</v>
      </c>
      <c r="E7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7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7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7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7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7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7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7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7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7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7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7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80" spans="1:16" s="24" customFormat="1" ht="36.75" customHeight="1" x14ac:dyDescent="0.15">
      <c r="A80" s="14">
        <v>0.7</v>
      </c>
      <c r="B80" s="15">
        <v>45292</v>
      </c>
      <c r="C80" s="13"/>
      <c r="D80" s="18">
        <f>tableau_liste_collaborateurs[[#This Row],[Taux d''activité]]/12*100</f>
        <v>5.833333333333333</v>
      </c>
      <c r="E8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8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8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8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8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8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8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8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8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8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8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8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81" spans="1:16" s="24" customFormat="1" ht="36.75" customHeight="1" x14ac:dyDescent="0.15">
      <c r="A81" s="14">
        <v>1</v>
      </c>
      <c r="B81" s="15">
        <v>45231</v>
      </c>
      <c r="C81" s="13"/>
      <c r="D81" s="18">
        <f>tableau_liste_collaborateurs[[#This Row],[Taux d''activité]]/12*100</f>
        <v>8.3333333333333321</v>
      </c>
      <c r="E8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8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8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8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8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8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8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8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8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8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8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8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82" spans="1:16" s="24" customFormat="1" ht="36.75" customHeight="1" x14ac:dyDescent="0.15">
      <c r="A82" s="14">
        <v>0.8</v>
      </c>
      <c r="B82" s="15">
        <v>45748</v>
      </c>
      <c r="C82" s="15"/>
      <c r="D82" s="18">
        <f>tableau_liste_collaborateurs[[#This Row],[Taux d''activité]]/12*100</f>
        <v>6.666666666666667</v>
      </c>
      <c r="E8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8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8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8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8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8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8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8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8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8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8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8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83" spans="1:16" s="24" customFormat="1" ht="36.75" customHeight="1" x14ac:dyDescent="0.15">
      <c r="A83" s="14">
        <v>1</v>
      </c>
      <c r="B83" s="15">
        <v>43723</v>
      </c>
      <c r="C83" s="15"/>
      <c r="D83" s="18">
        <f>tableau_liste_collaborateurs[[#This Row],[Taux d''activité]]/12*100</f>
        <v>8.3333333333333321</v>
      </c>
      <c r="E8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8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8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8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8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8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8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8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8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8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8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8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84" spans="1:16" s="24" customFormat="1" ht="36.75" customHeight="1" x14ac:dyDescent="0.15">
      <c r="A84" s="14">
        <v>0</v>
      </c>
      <c r="B84" s="15">
        <v>45231</v>
      </c>
      <c r="C84" s="13"/>
      <c r="D84" s="18">
        <f>tableau_liste_collaborateurs[[#This Row],[Taux d''activité]]/12*100</f>
        <v>0</v>
      </c>
      <c r="E8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8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8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8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8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8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8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8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8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8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8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8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85" spans="1:16" s="24" customFormat="1" ht="36.75" customHeight="1" x14ac:dyDescent="0.15">
      <c r="A85" s="14">
        <v>1</v>
      </c>
      <c r="B85" s="15">
        <v>38261</v>
      </c>
      <c r="C85" s="13"/>
      <c r="D85" s="18">
        <f>tableau_liste_collaborateurs[[#This Row],[Taux d''activité]]/12*100</f>
        <v>8.3333333333333321</v>
      </c>
      <c r="E8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8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8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8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8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8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8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8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8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8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8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8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86" spans="1:16" s="24" customFormat="1" ht="36.75" customHeight="1" x14ac:dyDescent="0.15">
      <c r="A86" s="14">
        <v>0.96430000000000005</v>
      </c>
      <c r="B86" s="15">
        <v>37118</v>
      </c>
      <c r="C86" s="15">
        <v>46295</v>
      </c>
      <c r="D86" s="18">
        <f>tableau_liste_collaborateurs[[#This Row],[Taux d''activité]]/12*100</f>
        <v>8.0358333333333345</v>
      </c>
      <c r="E8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8.0358333333333345</v>
      </c>
      <c r="F8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8.0358333333333345</v>
      </c>
      <c r="G8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8.0358333333333345</v>
      </c>
      <c r="H8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8.0358333333333345</v>
      </c>
      <c r="I8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8.0358333333333345</v>
      </c>
      <c r="J8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8.0358333333333345</v>
      </c>
      <c r="K8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8.0358333333333345</v>
      </c>
      <c r="L8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8.0358333333333345</v>
      </c>
      <c r="M8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8.0358333333333345</v>
      </c>
      <c r="N8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8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8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87" spans="1:16" s="24" customFormat="1" ht="36.75" customHeight="1" x14ac:dyDescent="0.15">
      <c r="A87" s="14">
        <v>0.8</v>
      </c>
      <c r="B87" s="15">
        <v>45870</v>
      </c>
      <c r="C87" s="15">
        <v>46234</v>
      </c>
      <c r="D87" s="18">
        <f>tableau_liste_collaborateurs[[#This Row],[Taux d''activité]]/12*100</f>
        <v>6.666666666666667</v>
      </c>
      <c r="E8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8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8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8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8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8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8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8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8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8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8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8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88" spans="1:16" s="24" customFormat="1" ht="36" customHeight="1" x14ac:dyDescent="0.15">
      <c r="A88" s="14">
        <v>0.8</v>
      </c>
      <c r="B88" s="15">
        <v>43891</v>
      </c>
      <c r="C88" s="13"/>
      <c r="D88" s="18">
        <f>tableau_liste_collaborateurs[[#This Row],[Taux d''activité]]/12*100</f>
        <v>6.666666666666667</v>
      </c>
      <c r="E8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8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8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8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8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8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8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8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8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8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8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8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89" spans="1:16" s="19" customFormat="1" ht="36" customHeight="1" x14ac:dyDescent="0.15">
      <c r="A89" s="14">
        <v>0.3</v>
      </c>
      <c r="B89" s="15">
        <v>45323</v>
      </c>
      <c r="C89" s="13"/>
      <c r="D89" s="18">
        <f>tableau_liste_collaborateurs[[#This Row],[Taux d''activité]]/12*100</f>
        <v>2.5</v>
      </c>
      <c r="E8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2.5</v>
      </c>
      <c r="F8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2.5</v>
      </c>
      <c r="G8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2.5</v>
      </c>
      <c r="H8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2.5</v>
      </c>
      <c r="I8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2.5</v>
      </c>
      <c r="J8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2.5</v>
      </c>
      <c r="K8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2.5</v>
      </c>
      <c r="L8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2.5</v>
      </c>
      <c r="M8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2.5</v>
      </c>
      <c r="N8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2.5</v>
      </c>
      <c r="O8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2.5</v>
      </c>
      <c r="P8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2.5</v>
      </c>
    </row>
    <row r="90" spans="1:16" s="19" customFormat="1" ht="36" customHeight="1" x14ac:dyDescent="0.15">
      <c r="A90" s="14">
        <v>0</v>
      </c>
      <c r="B90" s="15">
        <v>45536</v>
      </c>
      <c r="C90" s="15"/>
      <c r="D90" s="18">
        <f>tableau_liste_collaborateurs[[#This Row],[Taux d''activité]]/12*100</f>
        <v>0</v>
      </c>
      <c r="E9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9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9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9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9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9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9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9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9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9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9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9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91" spans="1:16" s="19" customFormat="1" ht="36" customHeight="1" x14ac:dyDescent="0.15">
      <c r="A91" s="14">
        <v>0.8</v>
      </c>
      <c r="B91" s="15">
        <v>45870</v>
      </c>
      <c r="C91" s="15">
        <v>46234</v>
      </c>
      <c r="D91" s="18">
        <f>tableau_liste_collaborateurs[[#This Row],[Taux d''activité]]/12*100</f>
        <v>6.666666666666667</v>
      </c>
      <c r="E9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9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9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9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9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9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9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9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9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9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9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9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92" spans="1:16" s="19" customFormat="1" ht="36" customHeight="1" x14ac:dyDescent="0.15">
      <c r="A92" s="14">
        <v>0.8</v>
      </c>
      <c r="B92" s="15">
        <v>44378</v>
      </c>
      <c r="C92" s="13"/>
      <c r="D92" s="18">
        <f>tableau_liste_collaborateurs[[#This Row],[Taux d''activité]]/12*100</f>
        <v>6.666666666666667</v>
      </c>
      <c r="E9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9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9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9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9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9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9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9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9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9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9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9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93" spans="1:16" s="19" customFormat="1" ht="36" customHeight="1" x14ac:dyDescent="0.15">
      <c r="A93" s="14">
        <v>0</v>
      </c>
      <c r="B93" s="15">
        <v>45566</v>
      </c>
      <c r="C93" s="15">
        <v>46053</v>
      </c>
      <c r="D93" s="18">
        <f>tableau_liste_collaborateurs[[#This Row],[Taux d''activité]]/12*100</f>
        <v>0</v>
      </c>
      <c r="E9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9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9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9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9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9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9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9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9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9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9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9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94" spans="1:16" s="19" customFormat="1" ht="36" customHeight="1" x14ac:dyDescent="0.15">
      <c r="A94" s="25">
        <v>0</v>
      </c>
      <c r="B94" s="15">
        <v>40405</v>
      </c>
      <c r="C94" s="13"/>
      <c r="D94" s="18">
        <f>tableau_liste_collaborateurs[[#This Row],[Taux d''activité]]/12*100</f>
        <v>0</v>
      </c>
      <c r="E9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9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9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9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9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9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9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9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9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9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9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9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95" spans="1:16" s="24" customFormat="1" ht="36" customHeight="1" x14ac:dyDescent="0.15">
      <c r="A95" s="14">
        <v>0</v>
      </c>
      <c r="B95" s="15">
        <v>44896</v>
      </c>
      <c r="C95" s="13"/>
      <c r="D95" s="18">
        <f>tableau_liste_collaborateurs[[#This Row],[Taux d''activité]]/12*100</f>
        <v>0</v>
      </c>
      <c r="E9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9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9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9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9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9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9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9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9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9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9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9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96" spans="1:16" s="24" customFormat="1" ht="36" customHeight="1" x14ac:dyDescent="0.15">
      <c r="A96" s="14">
        <v>0</v>
      </c>
      <c r="B96" s="15">
        <v>46023</v>
      </c>
      <c r="C96" s="13"/>
      <c r="D96" s="18">
        <f>tableau_liste_collaborateurs[[#This Row],[Taux d''activité]]/12*100</f>
        <v>0</v>
      </c>
      <c r="E9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9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9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9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9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9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9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9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9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9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9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9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97" spans="1:16" s="24" customFormat="1" ht="36" customHeight="1" x14ac:dyDescent="0.15">
      <c r="A97" s="14">
        <v>0.4</v>
      </c>
      <c r="B97" s="15">
        <v>45870</v>
      </c>
      <c r="C97" s="13"/>
      <c r="D97" s="18">
        <f>tableau_liste_collaborateurs[[#This Row],[Taux d''activité]]/12*100</f>
        <v>3.3333333333333335</v>
      </c>
      <c r="E9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3.3333333333333335</v>
      </c>
      <c r="F9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3.3333333333333335</v>
      </c>
      <c r="G9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3.3333333333333335</v>
      </c>
      <c r="H9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3.3333333333333335</v>
      </c>
      <c r="I9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3.3333333333333335</v>
      </c>
      <c r="J9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3.3333333333333335</v>
      </c>
      <c r="K9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3.3333333333333335</v>
      </c>
      <c r="L9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3.3333333333333335</v>
      </c>
      <c r="M9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3.3333333333333335</v>
      </c>
      <c r="N9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3.3333333333333335</v>
      </c>
      <c r="O9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3.3333333333333335</v>
      </c>
      <c r="P9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3.3333333333333335</v>
      </c>
    </row>
    <row r="98" spans="1:16" s="19" customFormat="1" ht="36" customHeight="1" x14ac:dyDescent="0.15">
      <c r="A98" s="14">
        <v>1</v>
      </c>
      <c r="B98" s="15">
        <v>42278</v>
      </c>
      <c r="C98" s="15"/>
      <c r="D98" s="18">
        <f>tableau_liste_collaborateurs[[#This Row],[Taux d''activité]]/12*100</f>
        <v>8.3333333333333321</v>
      </c>
      <c r="E9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9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9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9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9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9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9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9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9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9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9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9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99" spans="1:16" s="19" customFormat="1" ht="36" customHeight="1" x14ac:dyDescent="0.15">
      <c r="A99" s="14">
        <v>1</v>
      </c>
      <c r="B99" s="15">
        <v>45108</v>
      </c>
      <c r="C99" s="13"/>
      <c r="D99" s="18">
        <f>tableau_liste_collaborateurs[[#This Row],[Taux d''activité]]/12*100</f>
        <v>8.3333333333333321</v>
      </c>
      <c r="E9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9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9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9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9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9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9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9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9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9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9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9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100" spans="1:16" s="19" customFormat="1" ht="36" customHeight="1" x14ac:dyDescent="0.15">
      <c r="A100" s="14">
        <v>0.8</v>
      </c>
      <c r="B100" s="26">
        <v>46235</v>
      </c>
      <c r="C100" s="13"/>
      <c r="D100" s="18">
        <f>tableau_liste_collaborateurs[[#This Row],[Taux d''activité]]/12*100</f>
        <v>6.666666666666667</v>
      </c>
      <c r="E10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10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10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10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10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10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0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0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10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10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10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10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101" spans="1:16" s="19" customFormat="1" ht="36" customHeight="1" x14ac:dyDescent="0.15">
      <c r="A101" s="14">
        <v>0.6</v>
      </c>
      <c r="B101" s="15">
        <v>45139</v>
      </c>
      <c r="C101" s="15">
        <v>46234</v>
      </c>
      <c r="D101" s="18">
        <f>tableau_liste_collaborateurs[[#This Row],[Taux d''activité]]/12*100</f>
        <v>5</v>
      </c>
      <c r="E10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10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10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10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10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10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10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10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0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0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0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0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02" spans="1:16" s="24" customFormat="1" ht="36" customHeight="1" x14ac:dyDescent="0.15">
      <c r="A102" s="14">
        <v>0.2</v>
      </c>
      <c r="B102" s="15">
        <v>45017</v>
      </c>
      <c r="C102" s="13"/>
      <c r="D102" s="18">
        <f>tableau_liste_collaborateurs[[#This Row],[Taux d''activité]]/12*100</f>
        <v>1.6666666666666667</v>
      </c>
      <c r="E10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1.6666666666666667</v>
      </c>
      <c r="F10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1.6666666666666667</v>
      </c>
      <c r="G10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1.6666666666666667</v>
      </c>
      <c r="H10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1.6666666666666667</v>
      </c>
      <c r="I10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1.6666666666666667</v>
      </c>
      <c r="J10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1.6666666666666667</v>
      </c>
      <c r="K10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1.6666666666666667</v>
      </c>
      <c r="L10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1.6666666666666667</v>
      </c>
      <c r="M10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1.6666666666666667</v>
      </c>
      <c r="N10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1.6666666666666667</v>
      </c>
      <c r="O10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1.6666666666666667</v>
      </c>
      <c r="P10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1.6666666666666667</v>
      </c>
    </row>
    <row r="103" spans="1:16" s="24" customFormat="1" ht="36" customHeight="1" x14ac:dyDescent="0.15">
      <c r="A103" s="14">
        <v>0.8</v>
      </c>
      <c r="B103" s="15">
        <v>45823</v>
      </c>
      <c r="C103" s="15">
        <v>46053</v>
      </c>
      <c r="D103" s="18">
        <f>tableau_liste_collaborateurs[[#This Row],[Taux d''activité]]/12*100</f>
        <v>6.666666666666667</v>
      </c>
      <c r="E10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10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10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10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10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10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0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0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0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0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0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0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04" spans="1:16" s="24" customFormat="1" ht="36" customHeight="1" x14ac:dyDescent="0.15">
      <c r="A104" s="14">
        <v>0.8</v>
      </c>
      <c r="B104" s="15">
        <v>43784</v>
      </c>
      <c r="C104" s="13"/>
      <c r="D104" s="18">
        <f>tableau_liste_collaborateurs[[#This Row],[Taux d''activité]]/12*100</f>
        <v>6.666666666666667</v>
      </c>
      <c r="E10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10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10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10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10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10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10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10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10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10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10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10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105" spans="1:16" s="24" customFormat="1" ht="36" customHeight="1" x14ac:dyDescent="0.15">
      <c r="A105" s="14">
        <v>1</v>
      </c>
      <c r="B105" s="15">
        <v>46235</v>
      </c>
      <c r="C105" s="15">
        <v>46599</v>
      </c>
      <c r="D105" s="18">
        <f>tableau_liste_collaborateurs[[#This Row],[Taux d''activité]]/12*100</f>
        <v>8.3333333333333321</v>
      </c>
      <c r="E10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10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10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10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10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10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0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0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10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10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10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10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106" spans="1:16" s="24" customFormat="1" ht="36" customHeight="1" x14ac:dyDescent="0.15">
      <c r="A106" s="14">
        <v>0</v>
      </c>
      <c r="B106" s="15">
        <v>45352</v>
      </c>
      <c r="C106" s="15"/>
      <c r="D106" s="18">
        <f>tableau_liste_collaborateurs[[#This Row],[Taux d''activité]]/12*100</f>
        <v>0</v>
      </c>
      <c r="E10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10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10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10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10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10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0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0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0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0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0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0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07" spans="1:16" s="24" customFormat="1" ht="36" customHeight="1" x14ac:dyDescent="0.15">
      <c r="A107" s="14">
        <v>1</v>
      </c>
      <c r="B107" s="15">
        <v>38569</v>
      </c>
      <c r="C107" s="13"/>
      <c r="D107" s="18">
        <f>tableau_liste_collaborateurs[[#This Row],[Taux d''activité]]/12*100</f>
        <v>8.3333333333333321</v>
      </c>
      <c r="E10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10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10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10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10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10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10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10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10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10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10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10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108" spans="1:16" s="24" customFormat="1" ht="36" customHeight="1" x14ac:dyDescent="0.15">
      <c r="A108" s="14">
        <v>0.5</v>
      </c>
      <c r="B108" s="15">
        <v>43374</v>
      </c>
      <c r="C108" s="13"/>
      <c r="D108" s="18">
        <f>tableau_liste_collaborateurs[[#This Row],[Taux d''activité]]/12*100</f>
        <v>4.1666666666666661</v>
      </c>
      <c r="E10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4.166666666666667</v>
      </c>
      <c r="F10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4.166666666666667</v>
      </c>
      <c r="G10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4.166666666666667</v>
      </c>
      <c r="H10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4.166666666666667</v>
      </c>
      <c r="I10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4.166666666666667</v>
      </c>
      <c r="J10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4.166666666666667</v>
      </c>
      <c r="K10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4.166666666666667</v>
      </c>
      <c r="L10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4.166666666666667</v>
      </c>
      <c r="M10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4.166666666666667</v>
      </c>
      <c r="N10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4.166666666666667</v>
      </c>
      <c r="O10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4.166666666666667</v>
      </c>
      <c r="P10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4.166666666666667</v>
      </c>
    </row>
    <row r="109" spans="1:16" s="24" customFormat="1" ht="36" customHeight="1" x14ac:dyDescent="0.15">
      <c r="A109" s="14">
        <v>0.2</v>
      </c>
      <c r="B109" s="15">
        <v>43692</v>
      </c>
      <c r="C109" s="15"/>
      <c r="D109" s="18">
        <f>tableau_liste_collaborateurs[[#This Row],[Taux d''activité]]/12*100</f>
        <v>1.6666666666666667</v>
      </c>
      <c r="E10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1.6666666666666667</v>
      </c>
      <c r="F10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1.6666666666666667</v>
      </c>
      <c r="G10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1.6666666666666667</v>
      </c>
      <c r="H10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1.6666666666666667</v>
      </c>
      <c r="I10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1.6666666666666667</v>
      </c>
      <c r="J10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1.6666666666666667</v>
      </c>
      <c r="K10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1.6666666666666667</v>
      </c>
      <c r="L10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1.6666666666666667</v>
      </c>
      <c r="M10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1.6666666666666667</v>
      </c>
      <c r="N10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1.6666666666666667</v>
      </c>
      <c r="O10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1.6666666666666667</v>
      </c>
      <c r="P10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1.6666666666666667</v>
      </c>
    </row>
    <row r="110" spans="1:16" s="24" customFormat="1" ht="36" customHeight="1" x14ac:dyDescent="0.15">
      <c r="A110" s="14">
        <v>0.4</v>
      </c>
      <c r="B110" s="15">
        <v>45748</v>
      </c>
      <c r="C110" s="15"/>
      <c r="D110" s="18">
        <f>tableau_liste_collaborateurs[[#This Row],[Taux d''activité]]/12*100</f>
        <v>3.3333333333333335</v>
      </c>
      <c r="E11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3.3333333333333335</v>
      </c>
      <c r="F11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3.3333333333333335</v>
      </c>
      <c r="G11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3.3333333333333335</v>
      </c>
      <c r="H11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3.3333333333333335</v>
      </c>
      <c r="I11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3.3333333333333335</v>
      </c>
      <c r="J11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3.3333333333333335</v>
      </c>
      <c r="K11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3.3333333333333335</v>
      </c>
      <c r="L11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3.3333333333333335</v>
      </c>
      <c r="M11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3.3333333333333335</v>
      </c>
      <c r="N11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3.3333333333333335</v>
      </c>
      <c r="O11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3.3333333333333335</v>
      </c>
      <c r="P11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3.3333333333333335</v>
      </c>
    </row>
    <row r="111" spans="1:16" s="24" customFormat="1" ht="36" customHeight="1" x14ac:dyDescent="0.15">
      <c r="A111" s="14">
        <v>0.7</v>
      </c>
      <c r="B111" s="15">
        <v>38572</v>
      </c>
      <c r="C111" s="13"/>
      <c r="D111" s="18">
        <f>tableau_liste_collaborateurs[[#This Row],[Taux d''activité]]/12*100</f>
        <v>5.833333333333333</v>
      </c>
      <c r="E11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11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11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11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11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11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11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11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11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11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11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11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112" spans="1:16" s="24" customFormat="1" ht="36" customHeight="1" x14ac:dyDescent="0.15">
      <c r="A112" s="14">
        <v>0.6</v>
      </c>
      <c r="B112" s="11">
        <v>43101</v>
      </c>
      <c r="C112" s="13"/>
      <c r="D112" s="18">
        <f>tableau_liste_collaborateurs[[#This Row],[Taux d''activité]]/12*100</f>
        <v>5</v>
      </c>
      <c r="E11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11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11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11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11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11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11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11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11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11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11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11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113" spans="1:16" s="24" customFormat="1" ht="36" customHeight="1" x14ac:dyDescent="0.15">
      <c r="A113" s="14">
        <v>0.8</v>
      </c>
      <c r="B113" s="15">
        <v>38261</v>
      </c>
      <c r="C113" s="13"/>
      <c r="D113" s="18">
        <f>tableau_liste_collaborateurs[[#This Row],[Taux d''activité]]/12*100</f>
        <v>6.666666666666667</v>
      </c>
      <c r="E11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11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11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11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11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11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11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11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11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11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11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11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114" spans="1:16" s="24" customFormat="1" ht="36" customHeight="1" x14ac:dyDescent="0.15">
      <c r="A114" s="14">
        <v>0.8</v>
      </c>
      <c r="B114" s="15">
        <v>45870</v>
      </c>
      <c r="C114" s="15">
        <v>46173</v>
      </c>
      <c r="D114" s="18">
        <f>tableau_liste_collaborateurs[[#This Row],[Taux d''activité]]/12*100</f>
        <v>6.666666666666667</v>
      </c>
      <c r="E11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11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11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11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11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11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1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1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1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1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1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1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15" spans="1:16" s="24" customFormat="1" ht="36" customHeight="1" x14ac:dyDescent="0.15">
      <c r="A115" s="25">
        <v>0</v>
      </c>
      <c r="B115" s="15">
        <v>43556</v>
      </c>
      <c r="C115" s="13"/>
      <c r="D115" s="18">
        <f>tableau_liste_collaborateurs[[#This Row],[Taux d''activité]]/12*100</f>
        <v>0</v>
      </c>
      <c r="E11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11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11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11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11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11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1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1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1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1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1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1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16" spans="1:16" s="24" customFormat="1" ht="36" customHeight="1" x14ac:dyDescent="0.15">
      <c r="A116" s="14">
        <v>0.8</v>
      </c>
      <c r="B116" s="15">
        <v>44488</v>
      </c>
      <c r="C116" s="15"/>
      <c r="D116" s="18">
        <f>tableau_liste_collaborateurs[[#This Row],[Taux d''activité]]/12*100</f>
        <v>6.666666666666667</v>
      </c>
      <c r="E11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11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11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11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11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11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11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11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11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11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11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11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117" spans="1:16" s="24" customFormat="1" ht="36" customHeight="1" x14ac:dyDescent="0.15">
      <c r="A117" s="14">
        <v>0.8</v>
      </c>
      <c r="B117" s="15">
        <v>44743</v>
      </c>
      <c r="C117" s="15">
        <v>46142</v>
      </c>
      <c r="D117" s="18">
        <f>tableau_liste_collaborateurs[[#This Row],[Taux d''activité]]/12*100</f>
        <v>6.666666666666667</v>
      </c>
      <c r="E11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11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11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11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11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11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1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1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1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1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1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1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18" spans="1:16" s="19" customFormat="1" ht="36" customHeight="1" x14ac:dyDescent="0.15">
      <c r="A118" s="14">
        <v>0</v>
      </c>
      <c r="B118" s="15">
        <v>45870</v>
      </c>
      <c r="C118" s="13"/>
      <c r="D118" s="18">
        <f>tableau_liste_collaborateurs[[#This Row],[Taux d''activité]]/12*100</f>
        <v>0</v>
      </c>
      <c r="E11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11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11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11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11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11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1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1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1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1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1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1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19" spans="1:16" s="19" customFormat="1" ht="36" customHeight="1" x14ac:dyDescent="0.15">
      <c r="A119" s="14">
        <v>0.7</v>
      </c>
      <c r="B119" s="15">
        <v>45870</v>
      </c>
      <c r="C119" s="13"/>
      <c r="D119" s="18">
        <f>tableau_liste_collaborateurs[[#This Row],[Taux d''activité]]/12*100</f>
        <v>5.833333333333333</v>
      </c>
      <c r="E11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11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11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11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11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11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11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11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11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11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11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11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120" spans="1:16" s="19" customFormat="1" ht="36" customHeight="1" x14ac:dyDescent="0.15">
      <c r="A120" s="14">
        <v>1</v>
      </c>
      <c r="B120" s="15">
        <v>35217</v>
      </c>
      <c r="C120" s="13"/>
      <c r="D120" s="18">
        <f>tableau_liste_collaborateurs[[#This Row],[Taux d''activité]]/12*100</f>
        <v>8.3333333333333321</v>
      </c>
      <c r="E12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12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12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12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12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12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12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12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12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12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12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12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121" spans="1:16" s="19" customFormat="1" ht="36" customHeight="1" x14ac:dyDescent="0.15">
      <c r="A121" s="14">
        <v>0</v>
      </c>
      <c r="B121" s="15">
        <v>44866</v>
      </c>
      <c r="C121" s="15"/>
      <c r="D121" s="18">
        <f>tableau_liste_collaborateurs[[#This Row],[Taux d''activité]]/12*100</f>
        <v>0</v>
      </c>
      <c r="E12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12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12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12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12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12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2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2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2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2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2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2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22" spans="1:16" s="19" customFormat="1" ht="36" customHeight="1" x14ac:dyDescent="0.15">
      <c r="A122" s="14">
        <v>0</v>
      </c>
      <c r="B122" s="15">
        <v>45901</v>
      </c>
      <c r="C122" s="15"/>
      <c r="D122" s="18">
        <f>tableau_liste_collaborateurs[[#This Row],[Taux d''activité]]/12*100</f>
        <v>0</v>
      </c>
      <c r="E12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12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12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12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12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12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2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2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2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2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2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2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23" spans="1:16" s="19" customFormat="1" ht="36" customHeight="1" x14ac:dyDescent="0.15">
      <c r="A123" s="14">
        <v>0.8</v>
      </c>
      <c r="B123" s="15">
        <v>36647</v>
      </c>
      <c r="C123" s="13"/>
      <c r="D123" s="18">
        <f>tableau_liste_collaborateurs[[#This Row],[Taux d''activité]]/12*100</f>
        <v>6.666666666666667</v>
      </c>
      <c r="E12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12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12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12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12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12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12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12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12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12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12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12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124" spans="1:16" s="19" customFormat="1" ht="36" customHeight="1" x14ac:dyDescent="0.15">
      <c r="A124" s="14">
        <v>1</v>
      </c>
      <c r="B124" s="15">
        <v>35796</v>
      </c>
      <c r="C124" s="13"/>
      <c r="D124" s="18">
        <f>tableau_liste_collaborateurs[[#This Row],[Taux d''activité]]/12*100</f>
        <v>8.3333333333333321</v>
      </c>
      <c r="E12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12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12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12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12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12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12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12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12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12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12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12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125" spans="1:16" s="19" customFormat="1" ht="36" customHeight="1" x14ac:dyDescent="0.15">
      <c r="A125" s="14">
        <v>0.1</v>
      </c>
      <c r="B125" s="22">
        <v>43831</v>
      </c>
      <c r="C125" s="20"/>
      <c r="D125" s="27">
        <f>tableau_liste_collaborateurs[[#This Row],[Taux d''activité]]/12*100</f>
        <v>0.83333333333333337</v>
      </c>
      <c r="E12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0.83333333333333337</v>
      </c>
      <c r="F12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0.83333333333333337</v>
      </c>
      <c r="G12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0.83333333333333337</v>
      </c>
      <c r="H12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0.83333333333333337</v>
      </c>
      <c r="I12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0.83333333333333337</v>
      </c>
      <c r="J12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0.83333333333333337</v>
      </c>
      <c r="K12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0.83333333333333337</v>
      </c>
      <c r="L12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0.83333333333333337</v>
      </c>
      <c r="M12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0.83333333333333337</v>
      </c>
      <c r="N12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0.83333333333333337</v>
      </c>
      <c r="O12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0.83333333333333337</v>
      </c>
      <c r="P12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0.83333333333333337</v>
      </c>
    </row>
    <row r="126" spans="1:16" s="19" customFormat="1" ht="36" customHeight="1" x14ac:dyDescent="0.15">
      <c r="A126" s="14">
        <v>0.8</v>
      </c>
      <c r="B126" s="15">
        <v>42628</v>
      </c>
      <c r="C126" s="13"/>
      <c r="D126" s="18">
        <f>tableau_liste_collaborateurs[[#This Row],[Taux d''activité]]/12*100</f>
        <v>6.666666666666667</v>
      </c>
      <c r="E12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12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12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12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12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12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12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12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12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12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12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12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127" spans="1:16" s="19" customFormat="1" ht="36" customHeight="1" x14ac:dyDescent="0.15">
      <c r="A127" s="14">
        <v>0.6</v>
      </c>
      <c r="B127" s="15">
        <v>39573</v>
      </c>
      <c r="C127" s="13"/>
      <c r="D127" s="18">
        <f>tableau_liste_collaborateurs[[#This Row],[Taux d''activité]]/12*100</f>
        <v>5</v>
      </c>
      <c r="E12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12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12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12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12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12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12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12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12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12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12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12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128" spans="1:16" s="24" customFormat="1" ht="36" customHeight="1" x14ac:dyDescent="0.15">
      <c r="A128" s="14">
        <v>1</v>
      </c>
      <c r="B128" s="11">
        <v>45839</v>
      </c>
      <c r="C128" s="13"/>
      <c r="D128" s="18">
        <f>tableau_liste_collaborateurs[[#This Row],[Taux d''activité]]/12*100</f>
        <v>8.3333333333333321</v>
      </c>
      <c r="E12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12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12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12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12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12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12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12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12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12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12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12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129" spans="1:16" s="24" customFormat="1" ht="36" customHeight="1" x14ac:dyDescent="0.15">
      <c r="A129" s="14">
        <v>1</v>
      </c>
      <c r="B129" s="15">
        <v>45231</v>
      </c>
      <c r="C129" s="13"/>
      <c r="D129" s="18">
        <f>tableau_liste_collaborateurs[[#This Row],[Taux d''activité]]/12*100</f>
        <v>8.3333333333333321</v>
      </c>
      <c r="E12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12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12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12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12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12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12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12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12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12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12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12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130" spans="1:16" s="24" customFormat="1" ht="36" customHeight="1" x14ac:dyDescent="0.15">
      <c r="A130" s="14">
        <v>0</v>
      </c>
      <c r="B130" s="15">
        <v>45444</v>
      </c>
      <c r="C130" s="13"/>
      <c r="D130" s="18">
        <f>tableau_liste_collaborateurs[[#This Row],[Taux d''activité]]/12*100</f>
        <v>0</v>
      </c>
      <c r="E13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13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13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13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13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13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3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3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3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3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3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3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31" spans="1:16" s="24" customFormat="1" ht="36" customHeight="1" x14ac:dyDescent="0.15">
      <c r="A131" s="14">
        <v>0.7</v>
      </c>
      <c r="B131" s="15">
        <v>44409</v>
      </c>
      <c r="C131" s="13"/>
      <c r="D131" s="18">
        <f>tableau_liste_collaborateurs[[#This Row],[Taux d''activité]]/12*100</f>
        <v>5.833333333333333</v>
      </c>
      <c r="E13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13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13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13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13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13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13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13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13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13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13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13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132" spans="1:16" s="24" customFormat="1" ht="36" customHeight="1" x14ac:dyDescent="0.15">
      <c r="A132" s="14">
        <v>0.6</v>
      </c>
      <c r="B132" s="15">
        <v>45566</v>
      </c>
      <c r="C132" s="13"/>
      <c r="D132" s="18">
        <f>tableau_liste_collaborateurs[[#This Row],[Taux d''activité]]/12*100</f>
        <v>5</v>
      </c>
      <c r="E13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13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13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13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13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13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13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13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13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13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13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13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133" spans="1:16" s="24" customFormat="1" ht="36" customHeight="1" x14ac:dyDescent="0.15">
      <c r="A133" s="14">
        <v>1</v>
      </c>
      <c r="B133" s="15">
        <v>45505</v>
      </c>
      <c r="C133" s="13"/>
      <c r="D133" s="18">
        <f>tableau_liste_collaborateurs[[#This Row],[Taux d''activité]]/12*100</f>
        <v>8.3333333333333321</v>
      </c>
      <c r="E13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13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13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13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13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13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13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13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13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13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13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13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134" spans="1:16" s="24" customFormat="1" ht="36" customHeight="1" x14ac:dyDescent="0.15">
      <c r="A134" s="14">
        <v>0.6</v>
      </c>
      <c r="B134" s="15">
        <v>45962</v>
      </c>
      <c r="C134" s="15">
        <v>46142</v>
      </c>
      <c r="D134" s="18">
        <f>tableau_liste_collaborateurs[[#This Row],[Taux d''activité]]/12*100</f>
        <v>5</v>
      </c>
      <c r="E13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13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13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13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13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13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3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3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3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3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3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3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35" spans="1:16" s="24" customFormat="1" ht="36" customHeight="1" x14ac:dyDescent="0.15">
      <c r="A135" s="14">
        <v>0</v>
      </c>
      <c r="B135" s="15">
        <v>45505</v>
      </c>
      <c r="C135" s="15"/>
      <c r="D135" s="18">
        <f>tableau_liste_collaborateurs[[#This Row],[Taux d''activité]]/12*100</f>
        <v>0</v>
      </c>
      <c r="E13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13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13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13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13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13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3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3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3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3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3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3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36" spans="1:16" s="19" customFormat="1" ht="36.75" customHeight="1" x14ac:dyDescent="0.15">
      <c r="A136" s="14">
        <v>1</v>
      </c>
      <c r="B136" s="15">
        <v>45901</v>
      </c>
      <c r="C136" s="15">
        <v>46081</v>
      </c>
      <c r="D136" s="18">
        <f>tableau_liste_collaborateurs[[#This Row],[Taux d''activité]]/12*100</f>
        <v>8.3333333333333321</v>
      </c>
      <c r="E13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13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13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13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13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13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3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3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3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3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3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3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37" spans="1:16" s="19" customFormat="1" ht="36" customHeight="1" x14ac:dyDescent="0.15">
      <c r="A137" s="14">
        <v>0.9</v>
      </c>
      <c r="B137" s="15">
        <v>45870</v>
      </c>
      <c r="C137" s="13"/>
      <c r="D137" s="18">
        <f>tableau_liste_collaborateurs[[#This Row],[Taux d''activité]]/12*100</f>
        <v>7.5</v>
      </c>
      <c r="E13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13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13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13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13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13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13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13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13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13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13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13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138" spans="1:16" s="24" customFormat="1" ht="36.75" customHeight="1" x14ac:dyDescent="0.15">
      <c r="A138" s="14">
        <v>0.7</v>
      </c>
      <c r="B138" s="15">
        <v>37627</v>
      </c>
      <c r="C138" s="13"/>
      <c r="D138" s="18">
        <f>tableau_liste_collaborateurs[[#This Row],[Taux d''activité]]/12*100</f>
        <v>5.833333333333333</v>
      </c>
      <c r="E13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13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13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13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13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13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13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13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13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13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13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13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139" spans="1:16" s="24" customFormat="1" ht="36.75" customHeight="1" x14ac:dyDescent="0.15">
      <c r="A139" s="21"/>
      <c r="B139" s="22">
        <v>46235</v>
      </c>
      <c r="C139" s="22"/>
      <c r="D139" s="18">
        <f>tableau_liste_collaborateurs[[#This Row],[Taux d''activité]]/12*100</f>
        <v>0</v>
      </c>
      <c r="E13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13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13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13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13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13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3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3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3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3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3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3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40" spans="1:16" s="24" customFormat="1" ht="36" customHeight="1" x14ac:dyDescent="0.15">
      <c r="A140" s="14">
        <v>0.9</v>
      </c>
      <c r="B140" s="15">
        <v>44209</v>
      </c>
      <c r="C140" s="13"/>
      <c r="D140" s="18">
        <f>tableau_liste_collaborateurs[[#This Row],[Taux d''activité]]/12*100</f>
        <v>7.5</v>
      </c>
      <c r="E14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14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14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14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14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14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14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14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14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14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14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14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141" spans="1:16" s="24" customFormat="1" ht="36" customHeight="1" x14ac:dyDescent="0.15">
      <c r="A141" s="14">
        <v>0.3</v>
      </c>
      <c r="B141" s="15">
        <v>40575</v>
      </c>
      <c r="C141" s="13"/>
      <c r="D141" s="18">
        <f>tableau_liste_collaborateurs[[#This Row],[Taux d''activité]]/12*100</f>
        <v>2.5</v>
      </c>
      <c r="E14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2.5</v>
      </c>
      <c r="F14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2.5</v>
      </c>
      <c r="G14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2.5</v>
      </c>
      <c r="H14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2.5</v>
      </c>
      <c r="I14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2.5</v>
      </c>
      <c r="J14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2.5</v>
      </c>
      <c r="K14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2.5</v>
      </c>
      <c r="L14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2.5</v>
      </c>
      <c r="M14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2.5</v>
      </c>
      <c r="N14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2.5</v>
      </c>
      <c r="O14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2.5</v>
      </c>
      <c r="P14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2.5</v>
      </c>
    </row>
    <row r="142" spans="1:16" s="19" customFormat="1" ht="36" customHeight="1" x14ac:dyDescent="0.15">
      <c r="A142" s="14">
        <v>0.8</v>
      </c>
      <c r="B142" s="15">
        <v>40831</v>
      </c>
      <c r="C142" s="13"/>
      <c r="D142" s="18">
        <f>tableau_liste_collaborateurs[[#This Row],[Taux d''activité]]/12*100</f>
        <v>6.666666666666667</v>
      </c>
      <c r="E14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14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14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14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14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14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14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14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14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14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14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14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143" spans="1:16" s="24" customFormat="1" ht="36" customHeight="1" x14ac:dyDescent="0.15">
      <c r="A143" s="14">
        <v>1</v>
      </c>
      <c r="B143" s="15">
        <v>45505</v>
      </c>
      <c r="C143" s="15">
        <v>46599</v>
      </c>
      <c r="D143" s="18">
        <f>tableau_liste_collaborateurs[[#This Row],[Taux d''activité]]/12*100</f>
        <v>8.3333333333333321</v>
      </c>
      <c r="E14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14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14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14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14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14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14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14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14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14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14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14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144" spans="1:16" s="24" customFormat="1" ht="36" customHeight="1" x14ac:dyDescent="0.15">
      <c r="A144" s="21"/>
      <c r="B144" s="22">
        <v>46143</v>
      </c>
      <c r="C144" s="22"/>
      <c r="D144" s="18">
        <f>tableau_liste_collaborateurs[[#This Row],[Taux d''activité]]/12*100</f>
        <v>0</v>
      </c>
      <c r="E14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14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14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14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14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14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4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4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4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4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4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4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45" spans="1:16" s="24" customFormat="1" ht="36" customHeight="1" x14ac:dyDescent="0.15">
      <c r="A145" s="14">
        <v>0.7</v>
      </c>
      <c r="B145" s="15">
        <v>43221</v>
      </c>
      <c r="C145" s="13"/>
      <c r="D145" s="18">
        <f>tableau_liste_collaborateurs[[#This Row],[Taux d''activité]]/12*100</f>
        <v>5.833333333333333</v>
      </c>
      <c r="E14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14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14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14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14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14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14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14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14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14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14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14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146" spans="1:16" s="24" customFormat="1" ht="36" customHeight="1" x14ac:dyDescent="0.15">
      <c r="A146" s="14">
        <v>1</v>
      </c>
      <c r="B146" s="15">
        <v>45870</v>
      </c>
      <c r="C146" s="15">
        <v>46965</v>
      </c>
      <c r="D146" s="18">
        <f>tableau_liste_collaborateurs[[#This Row],[Taux d''activité]]/12*100</f>
        <v>8.3333333333333321</v>
      </c>
      <c r="E14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14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14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14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14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14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14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14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14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14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14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14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147" spans="1:16" s="24" customFormat="1" ht="36" customHeight="1" x14ac:dyDescent="0.15">
      <c r="A147" s="14">
        <v>1</v>
      </c>
      <c r="B147" s="15">
        <v>44242</v>
      </c>
      <c r="C147" s="13"/>
      <c r="D147" s="18">
        <f>tableau_liste_collaborateurs[[#This Row],[Taux d''activité]]/12*100</f>
        <v>8.3333333333333321</v>
      </c>
      <c r="E14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14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14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14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14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14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14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14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14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14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14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14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148" spans="1:16" s="19" customFormat="1" ht="36" customHeight="1" x14ac:dyDescent="0.15">
      <c r="A148" s="14">
        <v>0.8</v>
      </c>
      <c r="B148" s="15">
        <v>45976</v>
      </c>
      <c r="C148" s="15"/>
      <c r="D148" s="18">
        <f>tableau_liste_collaborateurs[[#This Row],[Taux d''activité]]/12*100</f>
        <v>6.666666666666667</v>
      </c>
      <c r="E14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14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14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14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14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14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14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14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14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14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14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14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149" spans="1:16" s="19" customFormat="1" ht="36" customHeight="1" x14ac:dyDescent="0.15">
      <c r="A149" s="14">
        <v>0.9</v>
      </c>
      <c r="B149" s="15">
        <v>37154</v>
      </c>
      <c r="C149" s="13"/>
      <c r="D149" s="18">
        <f>tableau_liste_collaborateurs[[#This Row],[Taux d''activité]]/12*100</f>
        <v>7.5</v>
      </c>
      <c r="E14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14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14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14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14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14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14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14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14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14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14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14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150" spans="1:16" s="19" customFormat="1" ht="36" customHeight="1" x14ac:dyDescent="0.15">
      <c r="A150" s="14">
        <v>0.8</v>
      </c>
      <c r="B150" s="15">
        <v>45931</v>
      </c>
      <c r="C150" s="13"/>
      <c r="D150" s="18">
        <f>tableau_liste_collaborateurs[[#This Row],[Taux d''activité]]/12*100</f>
        <v>6.666666666666667</v>
      </c>
      <c r="E15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15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15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15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15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15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15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15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15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15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15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15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151" spans="1:16" s="19" customFormat="1" ht="36" customHeight="1" x14ac:dyDescent="0.15">
      <c r="A151" s="14">
        <v>0</v>
      </c>
      <c r="B151" s="15">
        <v>45809</v>
      </c>
      <c r="C151" s="13"/>
      <c r="D151" s="18">
        <f>tableau_liste_collaborateurs[[#This Row],[Taux d''activité]]/12*100</f>
        <v>0</v>
      </c>
      <c r="E15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15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15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15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15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15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5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5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5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5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5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5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52" spans="1:16" s="24" customFormat="1" ht="36" customHeight="1" x14ac:dyDescent="0.15">
      <c r="A152" s="14">
        <v>0.7</v>
      </c>
      <c r="B152" s="15">
        <v>45536</v>
      </c>
      <c r="C152" s="15"/>
      <c r="D152" s="18">
        <f>tableau_liste_collaborateurs[[#This Row],[Taux d''activité]]/12*100</f>
        <v>5.833333333333333</v>
      </c>
      <c r="E15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15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15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15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15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15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15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15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15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15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15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15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153" spans="1:16" s="24" customFormat="1" ht="36" customHeight="1" x14ac:dyDescent="0.15">
      <c r="A153" s="21">
        <v>0.55000000000000004</v>
      </c>
      <c r="B153" s="22">
        <v>46235</v>
      </c>
      <c r="C153" s="22"/>
      <c r="D153" s="18">
        <f>tableau_liste_collaborateurs[[#This Row],[Taux d''activité]]/12*100</f>
        <v>4.5833333333333339</v>
      </c>
      <c r="E15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15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15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15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15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15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5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5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4.5833333333333339</v>
      </c>
      <c r="M15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4.5833333333333339</v>
      </c>
      <c r="N15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4.5833333333333339</v>
      </c>
      <c r="O15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4.5833333333333339</v>
      </c>
      <c r="P15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4.5833333333333339</v>
      </c>
    </row>
    <row r="154" spans="1:16" s="19" customFormat="1" ht="36" customHeight="1" x14ac:dyDescent="0.15">
      <c r="A154" s="14">
        <v>0.6</v>
      </c>
      <c r="B154" s="15">
        <v>41760</v>
      </c>
      <c r="C154" s="13"/>
      <c r="D154" s="18">
        <f>tableau_liste_collaborateurs[[#This Row],[Taux d''activité]]/12*100</f>
        <v>5</v>
      </c>
      <c r="E15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15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15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15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15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15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15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15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15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15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15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15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155" spans="1:16" s="24" customFormat="1" ht="36" customHeight="1" x14ac:dyDescent="0.15">
      <c r="A155" s="14">
        <v>0.9</v>
      </c>
      <c r="B155" s="15">
        <v>43344</v>
      </c>
      <c r="C155" s="15"/>
      <c r="D155" s="18">
        <f>tableau_liste_collaborateurs[[#This Row],[Taux d''activité]]/12*100</f>
        <v>7.5</v>
      </c>
      <c r="E15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15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15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15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15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15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15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15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15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15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15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15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156" spans="1:16" s="24" customFormat="1" ht="36" customHeight="1" x14ac:dyDescent="0.15">
      <c r="A156" s="14">
        <v>0.5</v>
      </c>
      <c r="B156" s="15">
        <v>44197</v>
      </c>
      <c r="C156" s="15"/>
      <c r="D156" s="18">
        <f>tableau_liste_collaborateurs[[#This Row],[Taux d''activité]]/12*100</f>
        <v>4.1666666666666661</v>
      </c>
      <c r="E15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4.166666666666667</v>
      </c>
      <c r="F15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4.166666666666667</v>
      </c>
      <c r="G15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4.166666666666667</v>
      </c>
      <c r="H15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4.166666666666667</v>
      </c>
      <c r="I15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4.166666666666667</v>
      </c>
      <c r="J15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4.166666666666667</v>
      </c>
      <c r="K15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4.166666666666667</v>
      </c>
      <c r="L15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4.166666666666667</v>
      </c>
      <c r="M15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4.166666666666667</v>
      </c>
      <c r="N15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4.166666666666667</v>
      </c>
      <c r="O15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4.166666666666667</v>
      </c>
      <c r="P15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4.166666666666667</v>
      </c>
    </row>
    <row r="157" spans="1:16" s="24" customFormat="1" ht="36" customHeight="1" x14ac:dyDescent="0.15">
      <c r="A157" s="14">
        <v>0.8</v>
      </c>
      <c r="B157" s="15">
        <v>44348</v>
      </c>
      <c r="C157" s="15"/>
      <c r="D157" s="18">
        <f>tableau_liste_collaborateurs[[#This Row],[Taux d''activité]]/12*100</f>
        <v>6.666666666666667</v>
      </c>
      <c r="E15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15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15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15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15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15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15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15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15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15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15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15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158" spans="1:16" s="19" customFormat="1" ht="36" customHeight="1" x14ac:dyDescent="0.15">
      <c r="A158" s="21">
        <v>0</v>
      </c>
      <c r="B158" s="22">
        <v>46113</v>
      </c>
      <c r="C158" s="22"/>
      <c r="D158" s="18">
        <f>tableau_liste_collaborateurs[[#This Row],[Taux d''activité]]/12*100</f>
        <v>0</v>
      </c>
      <c r="E15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15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15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15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15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15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5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5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5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5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5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5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59" spans="1:16" s="19" customFormat="1" ht="36" customHeight="1" x14ac:dyDescent="0.15">
      <c r="A159" s="21">
        <v>0.9</v>
      </c>
      <c r="B159" s="22">
        <v>46082</v>
      </c>
      <c r="C159" s="22">
        <v>46112</v>
      </c>
      <c r="D159" s="18">
        <f>tableau_liste_collaborateurs[[#This Row],[Taux d''activité]]/12*100</f>
        <v>7.5</v>
      </c>
      <c r="E15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15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15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15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15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15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5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5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5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5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5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5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60" spans="1:16" s="19" customFormat="1" ht="36" customHeight="1" x14ac:dyDescent="0.15">
      <c r="A160" s="14">
        <v>0.8</v>
      </c>
      <c r="B160" s="15">
        <v>43132</v>
      </c>
      <c r="C160" s="13"/>
      <c r="D160" s="18">
        <f>tableau_liste_collaborateurs[[#This Row],[Taux d''activité]]/12*100</f>
        <v>6.666666666666667</v>
      </c>
      <c r="E16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16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16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16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16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16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16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16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16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16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16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16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161" spans="1:16" s="24" customFormat="1" ht="36" customHeight="1" x14ac:dyDescent="0.15">
      <c r="A161" s="14">
        <v>0</v>
      </c>
      <c r="B161" s="15">
        <v>45550</v>
      </c>
      <c r="C161" s="13"/>
      <c r="D161" s="18">
        <f>tableau_liste_collaborateurs[[#This Row],[Taux d''activité]]/12*100</f>
        <v>0</v>
      </c>
      <c r="E16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16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16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16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16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16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6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6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6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6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6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6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62" spans="1:16" ht="36" customHeight="1" x14ac:dyDescent="0.15">
      <c r="A162" s="14">
        <v>0.7</v>
      </c>
      <c r="B162" s="15">
        <v>38943</v>
      </c>
      <c r="C162" s="13"/>
      <c r="D162" s="18">
        <f>tableau_liste_collaborateurs[[#This Row],[Taux d''activité]]/12*100</f>
        <v>5.833333333333333</v>
      </c>
      <c r="E16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16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16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16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16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16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16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16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16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16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16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16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163" spans="1:16" s="19" customFormat="1" ht="36" customHeight="1" x14ac:dyDescent="0.15">
      <c r="A163" s="14">
        <v>0.9</v>
      </c>
      <c r="B163" s="15">
        <v>45748</v>
      </c>
      <c r="C163" s="15"/>
      <c r="D163" s="18">
        <f>tableau_liste_collaborateurs[[#This Row],[Taux d''activité]]/12*100</f>
        <v>7.5</v>
      </c>
      <c r="E16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16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16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16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16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16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16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16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16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16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16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16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164" spans="1:16" s="19" customFormat="1" ht="36" customHeight="1" x14ac:dyDescent="0.15">
      <c r="A164" s="14">
        <v>1</v>
      </c>
      <c r="B164" s="15">
        <v>44986</v>
      </c>
      <c r="C164" s="15">
        <v>46142</v>
      </c>
      <c r="D164" s="18">
        <f>tableau_liste_collaborateurs[[#This Row],[Taux d''activité]]/12*100</f>
        <v>8.3333333333333321</v>
      </c>
      <c r="E16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16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16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16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16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16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6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6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6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6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6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6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65" spans="1:16" s="19" customFormat="1" ht="36" customHeight="1" x14ac:dyDescent="0.15">
      <c r="A165" s="14">
        <v>0.8</v>
      </c>
      <c r="B165" s="15">
        <v>44501</v>
      </c>
      <c r="C165" s="15"/>
      <c r="D165" s="18">
        <f>tableau_liste_collaborateurs[[#This Row],[Taux d''activité]]/12*100</f>
        <v>6.666666666666667</v>
      </c>
      <c r="E16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16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16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16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16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16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16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16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16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16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16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16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166" spans="1:16" s="24" customFormat="1" ht="36" customHeight="1" x14ac:dyDescent="0.15">
      <c r="A166" s="14">
        <v>0.6</v>
      </c>
      <c r="B166" s="15">
        <v>45231</v>
      </c>
      <c r="C166" s="13"/>
      <c r="D166" s="18">
        <f>tableau_liste_collaborateurs[[#This Row],[Taux d''activité]]/12*100</f>
        <v>5</v>
      </c>
      <c r="E16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16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16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16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16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16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16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16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16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16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16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16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167" spans="1:16" s="24" customFormat="1" ht="36" customHeight="1" x14ac:dyDescent="0.15">
      <c r="A167" s="14">
        <v>0.9</v>
      </c>
      <c r="B167" s="15">
        <v>45672</v>
      </c>
      <c r="C167" s="13"/>
      <c r="D167" s="18">
        <f>tableau_liste_collaborateurs[[#This Row],[Taux d''activité]]/12*100</f>
        <v>7.5</v>
      </c>
      <c r="E16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16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16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16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16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16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16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16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16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16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16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16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168" spans="1:16" s="19" customFormat="1" ht="36" customHeight="1" x14ac:dyDescent="0.15">
      <c r="A168" s="14">
        <v>0.7</v>
      </c>
      <c r="B168" s="15">
        <v>44423</v>
      </c>
      <c r="C168" s="13"/>
      <c r="D168" s="18">
        <f>tableau_liste_collaborateurs[[#This Row],[Taux d''activité]]/12*100</f>
        <v>5.833333333333333</v>
      </c>
      <c r="E16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16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16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16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16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16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16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16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16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16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16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16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169" spans="1:16" s="19" customFormat="1" ht="36" customHeight="1" x14ac:dyDescent="0.15">
      <c r="A169" s="14">
        <v>0.8</v>
      </c>
      <c r="B169" s="15">
        <v>44757</v>
      </c>
      <c r="C169" s="13"/>
      <c r="D169" s="18">
        <f>tableau_liste_collaborateurs[[#This Row],[Taux d''activité]]/12*100</f>
        <v>6.666666666666667</v>
      </c>
      <c r="E16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16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16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16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16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16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16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16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16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16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16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16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170" spans="1:16" s="19" customFormat="1" ht="36" customHeight="1" x14ac:dyDescent="0.15">
      <c r="A170" s="25">
        <v>0</v>
      </c>
      <c r="B170" s="15">
        <v>44153</v>
      </c>
      <c r="C170" s="15"/>
      <c r="D170" s="18">
        <f>tableau_liste_collaborateurs[[#This Row],[Taux d''activité]]/12*100</f>
        <v>0</v>
      </c>
      <c r="E17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17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17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17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17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17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7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7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7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7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7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7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71" spans="1:16" s="19" customFormat="1" ht="36" customHeight="1" x14ac:dyDescent="0.15">
      <c r="A171" s="14">
        <v>0.8</v>
      </c>
      <c r="B171" s="15">
        <v>42370</v>
      </c>
      <c r="C171" s="13"/>
      <c r="D171" s="18">
        <f>tableau_liste_collaborateurs[[#This Row],[Taux d''activité]]/12*100</f>
        <v>6.666666666666667</v>
      </c>
      <c r="E17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17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17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17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17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17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17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17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17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17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17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17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172" spans="1:16" s="19" customFormat="1" ht="36" customHeight="1" x14ac:dyDescent="0.15">
      <c r="A172" s="14">
        <v>0.9</v>
      </c>
      <c r="B172" s="15">
        <v>45352</v>
      </c>
      <c r="C172" s="15"/>
      <c r="D172" s="18">
        <f>tableau_liste_collaborateurs[[#This Row],[Taux d''activité]]/12*100</f>
        <v>7.5</v>
      </c>
      <c r="E17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17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17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17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17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17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17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17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17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17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17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17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173" spans="1:16" s="19" customFormat="1" ht="36" customHeight="1" x14ac:dyDescent="0.15">
      <c r="A173" s="14">
        <v>0.8</v>
      </c>
      <c r="B173" s="15">
        <v>45870</v>
      </c>
      <c r="C173" s="15"/>
      <c r="D173" s="18">
        <f>tableau_liste_collaborateurs[[#This Row],[Taux d''activité]]/12*100</f>
        <v>6.666666666666667</v>
      </c>
      <c r="E17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17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17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17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17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17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17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17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17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17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17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17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174" spans="1:16" s="19" customFormat="1" ht="36" customHeight="1" x14ac:dyDescent="0.15">
      <c r="A174" s="14">
        <v>0.8</v>
      </c>
      <c r="B174" s="15">
        <v>44044</v>
      </c>
      <c r="C174" s="15"/>
      <c r="D174" s="18">
        <f>tableau_liste_collaborateurs[[#This Row],[Taux d''activité]]/12*100</f>
        <v>6.666666666666667</v>
      </c>
      <c r="E17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17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17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17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17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17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17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17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17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17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17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17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175" spans="1:16" s="19" customFormat="1" ht="36.75" customHeight="1" x14ac:dyDescent="0.15">
      <c r="A175" s="14">
        <v>0.8</v>
      </c>
      <c r="B175" s="15">
        <v>45292</v>
      </c>
      <c r="C175" s="13"/>
      <c r="D175" s="18">
        <f>tableau_liste_collaborateurs[[#This Row],[Taux d''activité]]/12*100</f>
        <v>6.666666666666667</v>
      </c>
      <c r="E17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17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17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17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17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17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17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17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17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17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17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17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176" spans="1:16" s="24" customFormat="1" ht="36" customHeight="1" x14ac:dyDescent="0.15">
      <c r="A176" s="14">
        <v>0.8</v>
      </c>
      <c r="B176" s="15">
        <v>45809</v>
      </c>
      <c r="C176" s="15"/>
      <c r="D176" s="18">
        <f>tableau_liste_collaborateurs[[#This Row],[Taux d''activité]]/12*100</f>
        <v>6.666666666666667</v>
      </c>
      <c r="E17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17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17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17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17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17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17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17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17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17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17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17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177" spans="1:16" s="24" customFormat="1" ht="36" customHeight="1" x14ac:dyDescent="0.15">
      <c r="A177" s="14">
        <v>0.5</v>
      </c>
      <c r="B177" s="23">
        <v>45778</v>
      </c>
      <c r="C177" s="15"/>
      <c r="D177" s="18">
        <f>tableau_liste_collaborateurs[[#This Row],[Taux d''activité]]/12*100</f>
        <v>4.1666666666666661</v>
      </c>
      <c r="E17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4.166666666666667</v>
      </c>
      <c r="F17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4.166666666666667</v>
      </c>
      <c r="G17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4.166666666666667</v>
      </c>
      <c r="H17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4.166666666666667</v>
      </c>
      <c r="I17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4.166666666666667</v>
      </c>
      <c r="J17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4.166666666666667</v>
      </c>
      <c r="K17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4.166666666666667</v>
      </c>
      <c r="L17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4.166666666666667</v>
      </c>
      <c r="M17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4.166666666666667</v>
      </c>
      <c r="N17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4.166666666666667</v>
      </c>
      <c r="O17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4.166666666666667</v>
      </c>
      <c r="P17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4.166666666666667</v>
      </c>
    </row>
    <row r="178" spans="1:16" s="24" customFormat="1" ht="36" customHeight="1" x14ac:dyDescent="0.15">
      <c r="A178" s="14">
        <v>1</v>
      </c>
      <c r="B178" s="15">
        <v>45139</v>
      </c>
      <c r="C178" s="15">
        <v>46234</v>
      </c>
      <c r="D178" s="18">
        <f>tableau_liste_collaborateurs[[#This Row],[Taux d''activité]]/12*100</f>
        <v>8.3333333333333321</v>
      </c>
      <c r="E17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17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17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17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17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17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17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17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7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7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7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7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79" spans="1:16" s="24" customFormat="1" ht="36" customHeight="1" x14ac:dyDescent="0.15">
      <c r="A179" s="14">
        <v>0.9</v>
      </c>
      <c r="B179" s="15">
        <v>45962</v>
      </c>
      <c r="C179" s="15"/>
      <c r="D179" s="18">
        <f>tableau_liste_collaborateurs[[#This Row],[Taux d''activité]]/12*100</f>
        <v>7.5</v>
      </c>
      <c r="E17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17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17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17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17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17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17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17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17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17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17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17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180" spans="1:16" s="24" customFormat="1" ht="36" customHeight="1" x14ac:dyDescent="0.15">
      <c r="A180" s="25">
        <v>0.7</v>
      </c>
      <c r="B180" s="15">
        <v>44713</v>
      </c>
      <c r="C180" s="15"/>
      <c r="D180" s="18">
        <f>tableau_liste_collaborateurs[[#This Row],[Taux d''activité]]/12*100</f>
        <v>5.833333333333333</v>
      </c>
      <c r="E18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18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18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18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18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18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18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18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18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18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18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18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181" spans="1:16" s="24" customFormat="1" ht="36" customHeight="1" x14ac:dyDescent="0.15">
      <c r="A181" s="14">
        <v>0.8</v>
      </c>
      <c r="B181" s="15">
        <v>42491</v>
      </c>
      <c r="C181" s="13"/>
      <c r="D181" s="18">
        <f>tableau_liste_collaborateurs[[#This Row],[Taux d''activité]]/12*100</f>
        <v>6.666666666666667</v>
      </c>
      <c r="E18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18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18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18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18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18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18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18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18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18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18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18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182" spans="1:16" s="24" customFormat="1" ht="36" customHeight="1" x14ac:dyDescent="0.15">
      <c r="A182" s="14">
        <v>0.4</v>
      </c>
      <c r="B182" s="15">
        <v>37865</v>
      </c>
      <c r="C182" s="13"/>
      <c r="D182" s="18">
        <f>tableau_liste_collaborateurs[[#This Row],[Taux d''activité]]/12*100</f>
        <v>3.3333333333333335</v>
      </c>
      <c r="E18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3.3333333333333335</v>
      </c>
      <c r="F18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3.3333333333333335</v>
      </c>
      <c r="G18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3.3333333333333335</v>
      </c>
      <c r="H18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3.3333333333333335</v>
      </c>
      <c r="I18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3.3333333333333335</v>
      </c>
      <c r="J18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3.3333333333333335</v>
      </c>
      <c r="K18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3.3333333333333335</v>
      </c>
      <c r="L18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3.3333333333333335</v>
      </c>
      <c r="M18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3.3333333333333335</v>
      </c>
      <c r="N18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3.3333333333333335</v>
      </c>
      <c r="O18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3.3333333333333335</v>
      </c>
      <c r="P18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3.3333333333333335</v>
      </c>
    </row>
    <row r="183" spans="1:16" s="24" customFormat="1" ht="36" customHeight="1" x14ac:dyDescent="0.15">
      <c r="A183" s="14">
        <v>1</v>
      </c>
      <c r="B183" s="11">
        <v>45566</v>
      </c>
      <c r="C183" s="11">
        <v>46203</v>
      </c>
      <c r="D183" s="18">
        <f>tableau_liste_collaborateurs[[#This Row],[Taux d''activité]]/12*100</f>
        <v>8.3333333333333321</v>
      </c>
      <c r="E18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18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18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18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18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18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18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8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8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8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8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8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84" spans="1:16" s="24" customFormat="1" ht="36" customHeight="1" x14ac:dyDescent="0.15">
      <c r="A184" s="14">
        <v>0.7</v>
      </c>
      <c r="B184" s="15">
        <v>45992</v>
      </c>
      <c r="C184" s="15"/>
      <c r="D184" s="18">
        <f>tableau_liste_collaborateurs[[#This Row],[Taux d''activité]]/12*100</f>
        <v>5.833333333333333</v>
      </c>
      <c r="E18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18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18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18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18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18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18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18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18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18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18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18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185" spans="1:16" s="24" customFormat="1" ht="36" customHeight="1" x14ac:dyDescent="0.15">
      <c r="A185" s="14">
        <v>0.9</v>
      </c>
      <c r="B185" s="15">
        <v>44470</v>
      </c>
      <c r="C185" s="15"/>
      <c r="D185" s="18">
        <f>tableau_liste_collaborateurs[[#This Row],[Taux d''activité]]/12*100</f>
        <v>7.5</v>
      </c>
      <c r="E18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18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18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18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18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18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18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18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18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18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18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18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186" spans="1:16" s="24" customFormat="1" ht="36" customHeight="1" x14ac:dyDescent="0.15">
      <c r="A186" s="14">
        <v>0.7</v>
      </c>
      <c r="B186" s="15">
        <v>43525</v>
      </c>
      <c r="C186" s="15"/>
      <c r="D186" s="18">
        <f>tableau_liste_collaborateurs[[#This Row],[Taux d''activité]]/12*100</f>
        <v>5.833333333333333</v>
      </c>
      <c r="E18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18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18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18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18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18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18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18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18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18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18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18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187" spans="1:16" s="24" customFormat="1" ht="36" customHeight="1" x14ac:dyDescent="0.15">
      <c r="A187" s="14">
        <v>0.6</v>
      </c>
      <c r="B187" s="15">
        <v>45627</v>
      </c>
      <c r="C187" s="15"/>
      <c r="D187" s="18">
        <f>tableau_liste_collaborateurs[[#This Row],[Taux d''activité]]/12*100</f>
        <v>5</v>
      </c>
      <c r="E18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18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18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18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18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18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18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18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18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18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18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18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188" spans="1:16" s="24" customFormat="1" ht="36" customHeight="1" x14ac:dyDescent="0.15">
      <c r="A188" s="14">
        <v>0.9</v>
      </c>
      <c r="B188" s="15">
        <v>44823</v>
      </c>
      <c r="C188" s="13"/>
      <c r="D188" s="18">
        <f>tableau_liste_collaborateurs[[#This Row],[Taux d''activité]]/12*100</f>
        <v>7.5</v>
      </c>
      <c r="E18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18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18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18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18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18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18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18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18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18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18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18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189" spans="1:16" s="24" customFormat="1" ht="36" customHeight="1" x14ac:dyDescent="0.15">
      <c r="A189" s="14">
        <v>1</v>
      </c>
      <c r="B189" s="15">
        <v>43313</v>
      </c>
      <c r="C189" s="13"/>
      <c r="D189" s="18">
        <f>tableau_liste_collaborateurs[[#This Row],[Taux d''activité]]/12*100</f>
        <v>8.3333333333333321</v>
      </c>
      <c r="E18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18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18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18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18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18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18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18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18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18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18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18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190" spans="1:16" s="24" customFormat="1" ht="36" customHeight="1" x14ac:dyDescent="0.15">
      <c r="A190" s="14">
        <v>0.7</v>
      </c>
      <c r="B190" s="15">
        <v>45870</v>
      </c>
      <c r="C190" s="13"/>
      <c r="D190" s="18">
        <f>tableau_liste_collaborateurs[[#This Row],[Taux d''activité]]/12*100</f>
        <v>5.833333333333333</v>
      </c>
      <c r="E19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19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19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19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19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19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19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19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19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19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19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19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191" spans="1:16" s="24" customFormat="1" ht="36" customHeight="1" x14ac:dyDescent="0.15">
      <c r="A191" s="14">
        <v>0</v>
      </c>
      <c r="B191" s="15">
        <v>45717</v>
      </c>
      <c r="C191" s="15"/>
      <c r="D191" s="18">
        <f>tableau_liste_collaborateurs[[#This Row],[Taux d''activité]]/12*100</f>
        <v>0</v>
      </c>
      <c r="E19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19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19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19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19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19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9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9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9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9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9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9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92" spans="1:16" s="24" customFormat="1" ht="36" customHeight="1" x14ac:dyDescent="0.15">
      <c r="A192" s="14">
        <v>0.9</v>
      </c>
      <c r="B192" s="15">
        <v>39845</v>
      </c>
      <c r="C192" s="13"/>
      <c r="D192" s="18">
        <f>tableau_liste_collaborateurs[[#This Row],[Taux d''activité]]/12*100</f>
        <v>7.5</v>
      </c>
      <c r="E19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19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19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19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19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19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19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19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19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19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19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19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193" spans="1:16" s="19" customFormat="1" ht="36" customHeight="1" x14ac:dyDescent="0.15">
      <c r="A193" s="14">
        <v>0.7</v>
      </c>
      <c r="B193" s="15">
        <v>42248</v>
      </c>
      <c r="C193" s="15"/>
      <c r="D193" s="18">
        <f>tableau_liste_collaborateurs[[#This Row],[Taux d''activité]]/12*100</f>
        <v>5.833333333333333</v>
      </c>
      <c r="E19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19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19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19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19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19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19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19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19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19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19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19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194" spans="1:16" s="19" customFormat="1" ht="36" customHeight="1" x14ac:dyDescent="0.15">
      <c r="A194" s="14">
        <v>0.9</v>
      </c>
      <c r="B194" s="23">
        <v>42968</v>
      </c>
      <c r="C194" s="13"/>
      <c r="D194" s="18">
        <f>tableau_liste_collaborateurs[[#This Row],[Taux d''activité]]/12*100</f>
        <v>7.5</v>
      </c>
      <c r="E19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19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19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19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19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19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19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19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19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19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19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19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195" spans="1:16" s="24" customFormat="1" ht="36" customHeight="1" x14ac:dyDescent="0.15">
      <c r="A195" s="21">
        <v>0.5</v>
      </c>
      <c r="B195" s="22">
        <v>46054</v>
      </c>
      <c r="C195" s="22">
        <v>46203</v>
      </c>
      <c r="D195" s="18">
        <f>tableau_liste_collaborateurs[[#This Row],[Taux d''activité]]/12*100</f>
        <v>4.1666666666666661</v>
      </c>
      <c r="E19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19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4.166666666666667</v>
      </c>
      <c r="G19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4.166666666666667</v>
      </c>
      <c r="H19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4.166666666666667</v>
      </c>
      <c r="I19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4.166666666666667</v>
      </c>
      <c r="J19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4.166666666666667</v>
      </c>
      <c r="K19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9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9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9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9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9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96" spans="1:16" s="24" customFormat="1" ht="36" customHeight="1" x14ac:dyDescent="0.15">
      <c r="A196" s="14">
        <v>0</v>
      </c>
      <c r="B196" s="15">
        <v>45444</v>
      </c>
      <c r="C196" s="15"/>
      <c r="D196" s="18">
        <f>tableau_liste_collaborateurs[[#This Row],[Taux d''activité]]/12*100</f>
        <v>0</v>
      </c>
      <c r="E19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19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19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19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19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19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19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19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19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19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19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19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197" spans="1:16" s="19" customFormat="1" ht="36" customHeight="1" x14ac:dyDescent="0.15">
      <c r="A197" s="14">
        <v>0.7</v>
      </c>
      <c r="B197" s="15">
        <v>43739</v>
      </c>
      <c r="C197" s="13"/>
      <c r="D197" s="18">
        <f>tableau_liste_collaborateurs[[#This Row],[Taux d''activité]]/12*100</f>
        <v>5.833333333333333</v>
      </c>
      <c r="E19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19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19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19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19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19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19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19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19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19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19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19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198" spans="1:16" s="24" customFormat="1" ht="36" customHeight="1" x14ac:dyDescent="0.15">
      <c r="A198" s="14">
        <v>0.65</v>
      </c>
      <c r="B198" s="15">
        <v>43313</v>
      </c>
      <c r="C198" s="13"/>
      <c r="D198" s="18">
        <f>tableau_liste_collaborateurs[[#This Row],[Taux d''activité]]/12*100</f>
        <v>5.416666666666667</v>
      </c>
      <c r="E19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5.416666666666667</v>
      </c>
      <c r="F19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5.416666666666667</v>
      </c>
      <c r="G19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5.416666666666667</v>
      </c>
      <c r="H19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5.416666666666667</v>
      </c>
      <c r="I19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5.416666666666667</v>
      </c>
      <c r="J19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5.416666666666667</v>
      </c>
      <c r="K19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5.416666666666667</v>
      </c>
      <c r="L19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5.416666666666667</v>
      </c>
      <c r="M19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5.416666666666667</v>
      </c>
      <c r="N19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5.416666666666667</v>
      </c>
      <c r="O19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5.416666666666667</v>
      </c>
      <c r="P19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5.416666666666667</v>
      </c>
    </row>
    <row r="199" spans="1:16" s="24" customFormat="1" ht="36" customHeight="1" x14ac:dyDescent="0.15">
      <c r="A199" s="14">
        <v>0.8</v>
      </c>
      <c r="B199" s="15">
        <v>38943</v>
      </c>
      <c r="C199" s="13"/>
      <c r="D199" s="18">
        <f>tableau_liste_collaborateurs[[#This Row],[Taux d''activité]]/12*100</f>
        <v>6.666666666666667</v>
      </c>
      <c r="E19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19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19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19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19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19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19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19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19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19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19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19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200" spans="1:16" s="24" customFormat="1" ht="36" customHeight="1" x14ac:dyDescent="0.15">
      <c r="A200" s="14">
        <v>0.9</v>
      </c>
      <c r="B200" s="15">
        <v>44409</v>
      </c>
      <c r="C200" s="15"/>
      <c r="D200" s="18">
        <f>tableau_liste_collaborateurs[[#This Row],[Taux d''activité]]/12*100</f>
        <v>7.5</v>
      </c>
      <c r="E20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20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20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20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20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20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20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20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20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20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20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20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201" spans="1:16" s="24" customFormat="1" ht="36" customHeight="1" x14ac:dyDescent="0.15">
      <c r="A201" s="14">
        <v>0</v>
      </c>
      <c r="B201" s="15">
        <v>45170</v>
      </c>
      <c r="C201" s="15">
        <v>46142</v>
      </c>
      <c r="D201" s="18">
        <f>tableau_liste_collaborateurs[[#This Row],[Taux d''activité]]/12*100</f>
        <v>0</v>
      </c>
      <c r="E20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20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20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20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20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20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20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20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0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0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0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0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202" spans="1:16" s="24" customFormat="1" ht="36" customHeight="1" x14ac:dyDescent="0.15">
      <c r="A202" s="14">
        <v>0</v>
      </c>
      <c r="B202" s="15">
        <v>45444</v>
      </c>
      <c r="C202" s="13"/>
      <c r="D202" s="18">
        <f>tableau_liste_collaborateurs[[#This Row],[Taux d''activité]]/12*100</f>
        <v>0</v>
      </c>
      <c r="E20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20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20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20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20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20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20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20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0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0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0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0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203" spans="1:16" s="19" customFormat="1" ht="36" customHeight="1" x14ac:dyDescent="0.15">
      <c r="A203" s="21">
        <v>0.8</v>
      </c>
      <c r="B203" s="22">
        <v>46054</v>
      </c>
      <c r="C203" s="22"/>
      <c r="D203" s="18">
        <f>tableau_liste_collaborateurs[[#This Row],[Taux d''activité]]/12*100</f>
        <v>6.666666666666667</v>
      </c>
      <c r="E20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20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20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20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20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20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20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20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20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20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20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20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204" spans="1:16" s="19" customFormat="1" ht="36" customHeight="1" x14ac:dyDescent="0.15">
      <c r="A204" s="25">
        <v>0</v>
      </c>
      <c r="B204" s="15">
        <v>42156</v>
      </c>
      <c r="C204" s="13"/>
      <c r="D204" s="18">
        <f>tableau_liste_collaborateurs[[#This Row],[Taux d''activité]]/12*100</f>
        <v>0</v>
      </c>
      <c r="E20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20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20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20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20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20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20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20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0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0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0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0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205" spans="1:16" s="19" customFormat="1" ht="36" customHeight="1" x14ac:dyDescent="0.15">
      <c r="A205" s="14">
        <v>0.6</v>
      </c>
      <c r="B205" s="23">
        <v>44562</v>
      </c>
      <c r="C205" s="15">
        <v>46142</v>
      </c>
      <c r="D205" s="18">
        <f>tableau_liste_collaborateurs[[#This Row],[Taux d''activité]]/12*100</f>
        <v>5</v>
      </c>
      <c r="E20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20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20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20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20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20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20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20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0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0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0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0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206" spans="1:16" s="19" customFormat="1" ht="36" customHeight="1" x14ac:dyDescent="0.15">
      <c r="A206" s="14">
        <v>1</v>
      </c>
      <c r="B206" s="15">
        <v>41183</v>
      </c>
      <c r="C206" s="13"/>
      <c r="D206" s="18">
        <f>tableau_liste_collaborateurs[[#This Row],[Taux d''activité]]/12*100</f>
        <v>8.3333333333333321</v>
      </c>
      <c r="E20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20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20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20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20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20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20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20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20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20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20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20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207" spans="1:16" s="24" customFormat="1" ht="36" customHeight="1" x14ac:dyDescent="0.15">
      <c r="A207" s="14">
        <v>0.9</v>
      </c>
      <c r="B207" s="15">
        <v>37124</v>
      </c>
      <c r="C207" s="13"/>
      <c r="D207" s="18">
        <f>tableau_liste_collaborateurs[[#This Row],[Taux d''activité]]/12*100</f>
        <v>7.5</v>
      </c>
      <c r="E20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20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20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20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20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20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20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20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20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20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20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20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208" spans="1:16" s="24" customFormat="1" ht="36" customHeight="1" x14ac:dyDescent="0.15">
      <c r="A208" s="14">
        <v>1</v>
      </c>
      <c r="B208" s="15">
        <v>42948</v>
      </c>
      <c r="C208" s="13"/>
      <c r="D208" s="18">
        <f>tableau_liste_collaborateurs[[#This Row],[Taux d''activité]]/12*100</f>
        <v>8.3333333333333321</v>
      </c>
      <c r="E20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20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20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20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20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20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20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20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20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20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20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20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209" spans="1:16" s="24" customFormat="1" ht="36" customHeight="1" x14ac:dyDescent="0.15">
      <c r="A209" s="21">
        <v>0.5</v>
      </c>
      <c r="B209" s="22">
        <v>45352</v>
      </c>
      <c r="C209" s="22">
        <v>46203</v>
      </c>
      <c r="D209" s="18">
        <f>tableau_liste_collaborateurs[[#This Row],[Taux d''activité]]/12*100</f>
        <v>4.1666666666666661</v>
      </c>
      <c r="E20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4.166666666666667</v>
      </c>
      <c r="F20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4.166666666666667</v>
      </c>
      <c r="G20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4.166666666666667</v>
      </c>
      <c r="H20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4.166666666666667</v>
      </c>
      <c r="I20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4.166666666666667</v>
      </c>
      <c r="J20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4.166666666666667</v>
      </c>
      <c r="K20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20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0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0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0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0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210" spans="1:16" s="24" customFormat="1" ht="36" customHeight="1" x14ac:dyDescent="0.15">
      <c r="A210" s="14">
        <v>0.9</v>
      </c>
      <c r="B210" s="15">
        <v>39448</v>
      </c>
      <c r="C210" s="13"/>
      <c r="D210" s="18">
        <f>tableau_liste_collaborateurs[[#This Row],[Taux d''activité]]/12*100</f>
        <v>7.5</v>
      </c>
      <c r="E21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21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21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21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21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21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21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21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21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21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21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21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211" spans="1:16" s="24" customFormat="1" ht="36" customHeight="1" x14ac:dyDescent="0.15">
      <c r="A211" s="14">
        <v>0.8</v>
      </c>
      <c r="B211" s="15">
        <v>45170</v>
      </c>
      <c r="C211" s="15"/>
      <c r="D211" s="18">
        <f>tableau_liste_collaborateurs[[#This Row],[Taux d''activité]]/12*100</f>
        <v>6.666666666666667</v>
      </c>
      <c r="E21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21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21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21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21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21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21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21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21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21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21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21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212" spans="1:16" s="24" customFormat="1" ht="36" customHeight="1" x14ac:dyDescent="0.15">
      <c r="A212" s="14">
        <v>80</v>
      </c>
      <c r="B212" s="15">
        <v>46054</v>
      </c>
      <c r="C212" s="15">
        <v>46203</v>
      </c>
      <c r="D212" s="18">
        <f>tableau_liste_collaborateurs[[#This Row],[Taux d''activité]]/12*100</f>
        <v>666.66666666666674</v>
      </c>
      <c r="E21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21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666.66666666666663</v>
      </c>
      <c r="G21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666.66666666666663</v>
      </c>
      <c r="H21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666.66666666666663</v>
      </c>
      <c r="I21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666.66666666666663</v>
      </c>
      <c r="J21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666.66666666666663</v>
      </c>
      <c r="K21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21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1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1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1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1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213" spans="1:16" s="24" customFormat="1" ht="36" customHeight="1" x14ac:dyDescent="0.15">
      <c r="A213" s="14">
        <v>0.7</v>
      </c>
      <c r="B213" s="15">
        <v>39692</v>
      </c>
      <c r="C213" s="13"/>
      <c r="D213" s="18">
        <f>tableau_liste_collaborateurs[[#This Row],[Taux d''activité]]/12*100</f>
        <v>5.833333333333333</v>
      </c>
      <c r="E21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21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21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21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21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21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21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21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21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21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21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21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214" spans="1:16" s="24" customFormat="1" ht="36" customHeight="1" x14ac:dyDescent="0.15">
      <c r="A214" s="14">
        <v>0</v>
      </c>
      <c r="B214" s="15">
        <v>45261</v>
      </c>
      <c r="C214" s="13"/>
      <c r="D214" s="18">
        <f>tableau_liste_collaborateurs[[#This Row],[Taux d''activité]]/12*100</f>
        <v>0</v>
      </c>
      <c r="E21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21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21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21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21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21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21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21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1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1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1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1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215" spans="1:16" s="24" customFormat="1" ht="36" customHeight="1" x14ac:dyDescent="0.15">
      <c r="A215" s="14">
        <v>0.5</v>
      </c>
      <c r="B215" s="15">
        <v>43586</v>
      </c>
      <c r="C215" s="13"/>
      <c r="D215" s="18">
        <f>tableau_liste_collaborateurs[[#This Row],[Taux d''activité]]/12*100</f>
        <v>4.1666666666666661</v>
      </c>
      <c r="E21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4.166666666666667</v>
      </c>
      <c r="F21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4.166666666666667</v>
      </c>
      <c r="G21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4.166666666666667</v>
      </c>
      <c r="H21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4.166666666666667</v>
      </c>
      <c r="I21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4.166666666666667</v>
      </c>
      <c r="J21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4.166666666666667</v>
      </c>
      <c r="K21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4.166666666666667</v>
      </c>
      <c r="L21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4.166666666666667</v>
      </c>
      <c r="M21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4.166666666666667</v>
      </c>
      <c r="N21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4.166666666666667</v>
      </c>
      <c r="O21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4.166666666666667</v>
      </c>
      <c r="P21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4.166666666666667</v>
      </c>
    </row>
    <row r="216" spans="1:16" s="24" customFormat="1" ht="36" customHeight="1" x14ac:dyDescent="0.15">
      <c r="A216" s="14">
        <v>0.7</v>
      </c>
      <c r="B216" s="15">
        <v>44774</v>
      </c>
      <c r="C216" s="13"/>
      <c r="D216" s="18">
        <f>tableau_liste_collaborateurs[[#This Row],[Taux d''activité]]/12*100</f>
        <v>5.833333333333333</v>
      </c>
      <c r="E21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21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21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21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21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21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21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21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21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21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21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21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217" spans="1:16" s="24" customFormat="1" ht="36" customHeight="1" x14ac:dyDescent="0.15">
      <c r="A217" s="14">
        <v>0.8</v>
      </c>
      <c r="B217" s="15">
        <v>45383</v>
      </c>
      <c r="C217" s="15"/>
      <c r="D217" s="18">
        <f>tableau_liste_collaborateurs[[#This Row],[Taux d''activité]]/12*100</f>
        <v>6.666666666666667</v>
      </c>
      <c r="E21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21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21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21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21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21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21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21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21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21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21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21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218" spans="1:16" s="19" customFormat="1" ht="36" customHeight="1" x14ac:dyDescent="0.15">
      <c r="A218" s="14">
        <v>0.5</v>
      </c>
      <c r="B218" s="15">
        <v>43800</v>
      </c>
      <c r="C218" s="15"/>
      <c r="D218" s="18">
        <f>tableau_liste_collaborateurs[[#This Row],[Taux d''activité]]/12*100</f>
        <v>4.1666666666666661</v>
      </c>
      <c r="E21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4.166666666666667</v>
      </c>
      <c r="F21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4.166666666666667</v>
      </c>
      <c r="G21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4.166666666666667</v>
      </c>
      <c r="H21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4.166666666666667</v>
      </c>
      <c r="I21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4.166666666666667</v>
      </c>
      <c r="J21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4.166666666666667</v>
      </c>
      <c r="K21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4.166666666666667</v>
      </c>
      <c r="L21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4.166666666666667</v>
      </c>
      <c r="M21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4.166666666666667</v>
      </c>
      <c r="N21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4.166666666666667</v>
      </c>
      <c r="O21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4.166666666666667</v>
      </c>
      <c r="P21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4.166666666666667</v>
      </c>
    </row>
    <row r="219" spans="1:16" s="19" customFormat="1" ht="36" customHeight="1" x14ac:dyDescent="0.15">
      <c r="A219" s="14">
        <v>0.5</v>
      </c>
      <c r="B219" s="15">
        <v>39326</v>
      </c>
      <c r="C219" s="13"/>
      <c r="D219" s="18">
        <f>tableau_liste_collaborateurs[[#This Row],[Taux d''activité]]/12*100</f>
        <v>4.1666666666666661</v>
      </c>
      <c r="E21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4.166666666666667</v>
      </c>
      <c r="F21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4.166666666666667</v>
      </c>
      <c r="G21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4.166666666666667</v>
      </c>
      <c r="H21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4.166666666666667</v>
      </c>
      <c r="I21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4.166666666666667</v>
      </c>
      <c r="J21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4.166666666666667</v>
      </c>
      <c r="K21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4.166666666666667</v>
      </c>
      <c r="L21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4.166666666666667</v>
      </c>
      <c r="M21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4.166666666666667</v>
      </c>
      <c r="N21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4.166666666666667</v>
      </c>
      <c r="O21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4.166666666666667</v>
      </c>
      <c r="P21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4.166666666666667</v>
      </c>
    </row>
    <row r="220" spans="1:16" s="24" customFormat="1" ht="36" customHeight="1" x14ac:dyDescent="0.15">
      <c r="A220" s="14">
        <v>0.9</v>
      </c>
      <c r="B220" s="15">
        <v>44682</v>
      </c>
      <c r="C220" s="13"/>
      <c r="D220" s="18">
        <f>tableau_liste_collaborateurs[[#This Row],[Taux d''activité]]/12*100</f>
        <v>7.5</v>
      </c>
      <c r="E22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22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22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22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22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22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22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22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22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22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22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22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221" spans="1:16" s="24" customFormat="1" ht="36" customHeight="1" x14ac:dyDescent="0.15">
      <c r="A221" s="14">
        <v>0.8</v>
      </c>
      <c r="B221" s="15">
        <v>43358</v>
      </c>
      <c r="C221" s="13"/>
      <c r="D221" s="18">
        <f>tableau_liste_collaborateurs[[#This Row],[Taux d''activité]]/12*100</f>
        <v>6.666666666666667</v>
      </c>
      <c r="E22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22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22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22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22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22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22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22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22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22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22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22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222" spans="1:16" s="24" customFormat="1" ht="36" customHeight="1" x14ac:dyDescent="0.15">
      <c r="A222" s="14">
        <v>0</v>
      </c>
      <c r="B222" s="11">
        <v>45870</v>
      </c>
      <c r="C222" s="15">
        <v>46234</v>
      </c>
      <c r="D222" s="18">
        <f>tableau_liste_collaborateurs[[#This Row],[Taux d''activité]]/12*100</f>
        <v>0</v>
      </c>
      <c r="E22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22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22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22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22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22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22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22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2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2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2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2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223" spans="1:16" s="24" customFormat="1" ht="36" customHeight="1" x14ac:dyDescent="0.15">
      <c r="A223" s="14">
        <v>0.6</v>
      </c>
      <c r="B223" s="15">
        <v>36861</v>
      </c>
      <c r="C223" s="13"/>
      <c r="D223" s="18">
        <f>tableau_liste_collaborateurs[[#This Row],[Taux d''activité]]/12*100</f>
        <v>5</v>
      </c>
      <c r="E22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22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22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22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22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22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22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22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22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22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22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22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224" spans="1:16" s="24" customFormat="1" ht="36" customHeight="1" x14ac:dyDescent="0.15">
      <c r="A224" s="14">
        <v>0.6</v>
      </c>
      <c r="B224" s="15">
        <v>43160</v>
      </c>
      <c r="C224" s="13"/>
      <c r="D224" s="18">
        <f>tableau_liste_collaborateurs[[#This Row],[Taux d''activité]]/12*100</f>
        <v>5</v>
      </c>
      <c r="E22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22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22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22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22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22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22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22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22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22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22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22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225" spans="1:16" s="19" customFormat="1" ht="36" customHeight="1" x14ac:dyDescent="0.15">
      <c r="A225" s="14">
        <v>0.73</v>
      </c>
      <c r="B225" s="15">
        <v>44105</v>
      </c>
      <c r="C225" s="13"/>
      <c r="D225" s="18">
        <f>tableau_liste_collaborateurs[[#This Row],[Taux d''activité]]/12*100</f>
        <v>6.083333333333333</v>
      </c>
      <c r="E22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6.083333333333333</v>
      </c>
      <c r="F22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6.083333333333333</v>
      </c>
      <c r="G22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6.083333333333333</v>
      </c>
      <c r="H22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6.083333333333333</v>
      </c>
      <c r="I22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6.083333333333333</v>
      </c>
      <c r="J22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6.083333333333333</v>
      </c>
      <c r="K22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6.083333333333333</v>
      </c>
      <c r="L22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6.083333333333333</v>
      </c>
      <c r="M22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6.083333333333333</v>
      </c>
      <c r="N22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6.083333333333333</v>
      </c>
      <c r="O22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6.083333333333333</v>
      </c>
      <c r="P22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6.083333333333333</v>
      </c>
    </row>
    <row r="226" spans="1:16" s="19" customFormat="1" ht="36" customHeight="1" x14ac:dyDescent="0.15">
      <c r="A226" s="14">
        <v>0.8</v>
      </c>
      <c r="B226" s="15">
        <v>45383</v>
      </c>
      <c r="C226" s="15"/>
      <c r="D226" s="18">
        <f>tableau_liste_collaborateurs[[#This Row],[Taux d''activité]]/12*100</f>
        <v>6.666666666666667</v>
      </c>
      <c r="E22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22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22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22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22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22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22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22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22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22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22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22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227" spans="1:16" s="24" customFormat="1" ht="36" customHeight="1" x14ac:dyDescent="0.15">
      <c r="A227" s="14">
        <v>0</v>
      </c>
      <c r="B227" s="23">
        <v>45809</v>
      </c>
      <c r="C227" s="15"/>
      <c r="D227" s="18">
        <f>tableau_liste_collaborateurs[[#This Row],[Taux d''activité]]/12*100</f>
        <v>0</v>
      </c>
      <c r="E22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22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22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22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22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22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22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22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2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2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2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2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228" spans="1:16" s="19" customFormat="1" ht="36" customHeight="1" x14ac:dyDescent="0.15">
      <c r="A228" s="14">
        <v>0.8</v>
      </c>
      <c r="B228" s="15">
        <v>45139</v>
      </c>
      <c r="C228" s="13"/>
      <c r="D228" s="18">
        <f>tableau_liste_collaborateurs[[#This Row],[Taux d''activité]]/12*100</f>
        <v>6.666666666666667</v>
      </c>
      <c r="E22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22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22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22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22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22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22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22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22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22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22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22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229" spans="1:16" s="24" customFormat="1" ht="36" customHeight="1" x14ac:dyDescent="0.15">
      <c r="A229" s="14">
        <v>1</v>
      </c>
      <c r="B229" s="15">
        <v>43374</v>
      </c>
      <c r="C229" s="13"/>
      <c r="D229" s="18">
        <f>tableau_liste_collaborateurs[[#This Row],[Taux d''activité]]/12*100</f>
        <v>8.3333333333333321</v>
      </c>
      <c r="E22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22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22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22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22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22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22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22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22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22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22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22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230" spans="1:16" s="24" customFormat="1" ht="36" customHeight="1" x14ac:dyDescent="0.15">
      <c r="A230" s="14">
        <v>0</v>
      </c>
      <c r="B230" s="15">
        <v>45328</v>
      </c>
      <c r="C230" s="15">
        <v>46142</v>
      </c>
      <c r="D230" s="18">
        <f>tableau_liste_collaborateurs[[#This Row],[Taux d''activité]]/12*100</f>
        <v>0</v>
      </c>
      <c r="E23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23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23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23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23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23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23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23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3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3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3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3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231" spans="1:16" s="19" customFormat="1" ht="36" customHeight="1" x14ac:dyDescent="0.15">
      <c r="A231" s="21">
        <v>0.5</v>
      </c>
      <c r="B231" s="28">
        <v>46143</v>
      </c>
      <c r="C231" s="20"/>
      <c r="D231" s="18">
        <f>tableau_liste_collaborateurs[[#This Row],[Taux d''activité]]/12*100</f>
        <v>4.1666666666666661</v>
      </c>
      <c r="E23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23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23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23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23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4.166666666666667</v>
      </c>
      <c r="J23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4.166666666666667</v>
      </c>
      <c r="K23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4.166666666666667</v>
      </c>
      <c r="L23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4.166666666666667</v>
      </c>
      <c r="M23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4.166666666666667</v>
      </c>
      <c r="N23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4.166666666666667</v>
      </c>
      <c r="O23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4.166666666666667</v>
      </c>
      <c r="P23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4.166666666666667</v>
      </c>
    </row>
    <row r="232" spans="1:16" s="24" customFormat="1" ht="36" customHeight="1" x14ac:dyDescent="0.15">
      <c r="A232" s="14">
        <v>0.5</v>
      </c>
      <c r="B232" s="15">
        <v>45597</v>
      </c>
      <c r="C232" s="15"/>
      <c r="D232" s="18">
        <f>tableau_liste_collaborateurs[[#This Row],[Taux d''activité]]/12*100</f>
        <v>4.1666666666666661</v>
      </c>
      <c r="E23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4.166666666666667</v>
      </c>
      <c r="F23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4.166666666666667</v>
      </c>
      <c r="G23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4.166666666666667</v>
      </c>
      <c r="H23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4.166666666666667</v>
      </c>
      <c r="I23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4.166666666666667</v>
      </c>
      <c r="J23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4.166666666666667</v>
      </c>
      <c r="K23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4.166666666666667</v>
      </c>
      <c r="L23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4.166666666666667</v>
      </c>
      <c r="M23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4.166666666666667</v>
      </c>
      <c r="N23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4.166666666666667</v>
      </c>
      <c r="O23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4.166666666666667</v>
      </c>
      <c r="P23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4.166666666666667</v>
      </c>
    </row>
    <row r="233" spans="1:16" s="24" customFormat="1" ht="36" customHeight="1" x14ac:dyDescent="0.15">
      <c r="A233" s="14">
        <v>0.7</v>
      </c>
      <c r="B233" s="15">
        <v>44228</v>
      </c>
      <c r="C233" s="13"/>
      <c r="D233" s="18">
        <f>tableau_liste_collaborateurs[[#This Row],[Taux d''activité]]/12*100</f>
        <v>5.833333333333333</v>
      </c>
      <c r="E23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23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23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23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23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23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23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23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23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23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23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23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234" spans="1:16" s="24" customFormat="1" ht="36" customHeight="1" x14ac:dyDescent="0.15">
      <c r="A234" s="14">
        <v>0.8</v>
      </c>
      <c r="B234" s="15">
        <v>45931</v>
      </c>
      <c r="C234" s="15">
        <v>46114</v>
      </c>
      <c r="D234" s="18">
        <f>tableau_liste_collaborateurs[[#This Row],[Taux d''activité]]/12*100</f>
        <v>6.666666666666667</v>
      </c>
      <c r="E23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23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23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23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0.44444444444444448</v>
      </c>
      <c r="I23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23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23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23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3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3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3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3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235" spans="1:16" s="24" customFormat="1" ht="36" customHeight="1" x14ac:dyDescent="0.15">
      <c r="A235" s="14">
        <v>0.8</v>
      </c>
      <c r="B235" s="15">
        <v>45505</v>
      </c>
      <c r="C235" s="15"/>
      <c r="D235" s="18">
        <f>tableau_liste_collaborateurs[[#This Row],[Taux d''activité]]/12*100</f>
        <v>6.666666666666667</v>
      </c>
      <c r="E23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23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23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23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23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23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23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23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23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23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23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23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236" spans="1:16" s="24" customFormat="1" ht="36.75" customHeight="1" x14ac:dyDescent="0.15">
      <c r="A236" s="14">
        <v>0.8</v>
      </c>
      <c r="B236" s="15">
        <v>45901</v>
      </c>
      <c r="C236" s="13"/>
      <c r="D236" s="18">
        <f>tableau_liste_collaborateurs[[#This Row],[Taux d''activité]]/12*100</f>
        <v>6.666666666666667</v>
      </c>
      <c r="E23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23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23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23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23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23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23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23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23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23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23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23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237" spans="1:16" s="24" customFormat="1" ht="36.75" customHeight="1" x14ac:dyDescent="0.15">
      <c r="A237" s="14">
        <v>1</v>
      </c>
      <c r="B237" s="15">
        <v>34455</v>
      </c>
      <c r="C237" s="13"/>
      <c r="D237" s="18">
        <f>tableau_liste_collaborateurs[[#This Row],[Taux d''activité]]/12*100</f>
        <v>8.3333333333333321</v>
      </c>
      <c r="E23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23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23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23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23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23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23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23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23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23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23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23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238" spans="1:16" s="24" customFormat="1" ht="36.75" customHeight="1" x14ac:dyDescent="0.15">
      <c r="A238" s="14">
        <v>1</v>
      </c>
      <c r="B238" s="15">
        <v>41334</v>
      </c>
      <c r="C238" s="13"/>
      <c r="D238" s="18">
        <f>tableau_liste_collaborateurs[[#This Row],[Taux d''activité]]/12*100</f>
        <v>8.3333333333333321</v>
      </c>
      <c r="E23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23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23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23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23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23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23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23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23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23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23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23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239" spans="1:16" s="24" customFormat="1" ht="36.75" customHeight="1" x14ac:dyDescent="0.15">
      <c r="A239" s="14">
        <v>0.7</v>
      </c>
      <c r="B239" s="23">
        <v>44317</v>
      </c>
      <c r="C239" s="13"/>
      <c r="D239" s="18">
        <f>tableau_liste_collaborateurs[[#This Row],[Taux d''activité]]/12*100</f>
        <v>5.833333333333333</v>
      </c>
      <c r="E23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23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23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23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23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23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23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23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23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23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23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23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240" spans="1:16" s="24" customFormat="1" ht="36" customHeight="1" x14ac:dyDescent="0.15">
      <c r="A240" s="14">
        <v>0.9</v>
      </c>
      <c r="B240" s="28">
        <v>46096</v>
      </c>
      <c r="C240" s="20"/>
      <c r="D240" s="18">
        <f>tableau_liste_collaborateurs[[#This Row],[Taux d''activité]]/12*100</f>
        <v>7.5</v>
      </c>
      <c r="E24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24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24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24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24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24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24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24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24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24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24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24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241" spans="1:16" s="24" customFormat="1" ht="36" customHeight="1" x14ac:dyDescent="0.15">
      <c r="A241" s="14">
        <v>0.9</v>
      </c>
      <c r="B241" s="15">
        <v>45748</v>
      </c>
      <c r="C241" s="15">
        <v>46081</v>
      </c>
      <c r="D241" s="18">
        <f>tableau_liste_collaborateurs[[#This Row],[Taux d''activité]]/12*100</f>
        <v>7.5</v>
      </c>
      <c r="E24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24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24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24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24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24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24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24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4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4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4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4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242" spans="1:16" s="24" customFormat="1" ht="36" customHeight="1" x14ac:dyDescent="0.15">
      <c r="A242" s="14">
        <v>0.85</v>
      </c>
      <c r="B242" s="15">
        <v>38208</v>
      </c>
      <c r="C242" s="15"/>
      <c r="D242" s="18">
        <f>tableau_liste_collaborateurs[[#This Row],[Taux d''activité]]/12*100</f>
        <v>7.083333333333333</v>
      </c>
      <c r="E24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7.083333333333333</v>
      </c>
      <c r="F24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7.083333333333333</v>
      </c>
      <c r="G24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7.083333333333333</v>
      </c>
      <c r="H24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7.083333333333333</v>
      </c>
      <c r="I24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7.083333333333333</v>
      </c>
      <c r="J24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7.083333333333333</v>
      </c>
      <c r="K24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7.083333333333333</v>
      </c>
      <c r="L24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7.083333333333333</v>
      </c>
      <c r="M24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7.083333333333333</v>
      </c>
      <c r="N24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7.083333333333333</v>
      </c>
      <c r="O24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7.083333333333333</v>
      </c>
      <c r="P24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7.083333333333333</v>
      </c>
    </row>
    <row r="243" spans="1:16" s="24" customFormat="1" ht="36" customHeight="1" x14ac:dyDescent="0.15">
      <c r="A243" s="14">
        <v>0.1</v>
      </c>
      <c r="B243" s="15">
        <v>44805</v>
      </c>
      <c r="C243" s="13"/>
      <c r="D243" s="18">
        <f>tableau_liste_collaborateurs[[#This Row],[Taux d''activité]]/12*100</f>
        <v>0.83333333333333337</v>
      </c>
      <c r="E24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0.83333333333333337</v>
      </c>
      <c r="F24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0.83333333333333337</v>
      </c>
      <c r="G24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0.83333333333333337</v>
      </c>
      <c r="H24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0.83333333333333337</v>
      </c>
      <c r="I24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0.83333333333333337</v>
      </c>
      <c r="J24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0.83333333333333337</v>
      </c>
      <c r="K24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0.83333333333333337</v>
      </c>
      <c r="L24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0.83333333333333337</v>
      </c>
      <c r="M24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0.83333333333333337</v>
      </c>
      <c r="N24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0.83333333333333337</v>
      </c>
      <c r="O24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0.83333333333333337</v>
      </c>
      <c r="P24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0.83333333333333337</v>
      </c>
    </row>
    <row r="244" spans="1:16" s="24" customFormat="1" ht="36" customHeight="1" x14ac:dyDescent="0.15">
      <c r="A244" s="14">
        <v>0.9</v>
      </c>
      <c r="B244" s="15">
        <v>44621</v>
      </c>
      <c r="C244" s="15">
        <v>46173</v>
      </c>
      <c r="D244" s="18">
        <f>tableau_liste_collaborateurs[[#This Row],[Taux d''activité]]/12*100</f>
        <v>7.5</v>
      </c>
      <c r="E24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24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24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24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24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24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24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24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4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4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4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4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245" spans="1:16" s="19" customFormat="1" ht="36" customHeight="1" x14ac:dyDescent="0.15">
      <c r="A245" s="14">
        <v>0.8</v>
      </c>
      <c r="B245" s="15">
        <v>44440</v>
      </c>
      <c r="C245" s="13"/>
      <c r="D245" s="18">
        <f>tableau_liste_collaborateurs[[#This Row],[Taux d''activité]]/12*100</f>
        <v>6.666666666666667</v>
      </c>
      <c r="E24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24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24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24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24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24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24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24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24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24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24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24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246" spans="1:16" s="19" customFormat="1" ht="36" customHeight="1" x14ac:dyDescent="0.15">
      <c r="A246" s="14">
        <v>0</v>
      </c>
      <c r="B246" s="15">
        <v>45597</v>
      </c>
      <c r="C246" s="13"/>
      <c r="D246" s="18">
        <f>tableau_liste_collaborateurs[[#This Row],[Taux d''activité]]/12*100</f>
        <v>0</v>
      </c>
      <c r="E24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24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24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24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24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24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24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24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4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4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4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4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247" spans="1:16" s="24" customFormat="1" ht="36" customHeight="1" x14ac:dyDescent="0.15">
      <c r="A247" s="14">
        <v>1</v>
      </c>
      <c r="B247" s="15">
        <v>44835</v>
      </c>
      <c r="C247" s="13"/>
      <c r="D247" s="18">
        <f>tableau_liste_collaborateurs[[#This Row],[Taux d''activité]]/12*100</f>
        <v>8.3333333333333321</v>
      </c>
      <c r="E24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24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24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24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24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24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24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24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24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24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24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24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248" spans="1:16" s="19" customFormat="1" ht="36.75" customHeight="1" x14ac:dyDescent="0.15">
      <c r="A248" s="25">
        <v>0</v>
      </c>
      <c r="B248" s="15">
        <v>44029</v>
      </c>
      <c r="C248" s="13"/>
      <c r="D248" s="18">
        <f>tableau_liste_collaborateurs[[#This Row],[Taux d''activité]]/12*100</f>
        <v>0</v>
      </c>
      <c r="E24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24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24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24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24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24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24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24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4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4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4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4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249" spans="1:16" s="19" customFormat="1" ht="36" customHeight="1" x14ac:dyDescent="0.15">
      <c r="A249" s="14">
        <v>0.7</v>
      </c>
      <c r="B249" s="15">
        <v>43450</v>
      </c>
      <c r="C249" s="13"/>
      <c r="D249" s="18">
        <f>tableau_liste_collaborateurs[[#This Row],[Taux d''activité]]/12*100</f>
        <v>5.833333333333333</v>
      </c>
      <c r="E24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24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24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24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24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24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24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24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24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24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24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24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250" spans="1:16" s="19" customFormat="1" ht="36" customHeight="1" x14ac:dyDescent="0.15">
      <c r="A250" s="14">
        <v>0.6</v>
      </c>
      <c r="B250" s="15">
        <v>44599</v>
      </c>
      <c r="C250" s="13"/>
      <c r="D250" s="18">
        <f>tableau_liste_collaborateurs[[#This Row],[Taux d''activité]]/12*100</f>
        <v>5</v>
      </c>
      <c r="E25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25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25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25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25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25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25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25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25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25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25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25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251" spans="1:16" s="19" customFormat="1" ht="36" customHeight="1" x14ac:dyDescent="0.15">
      <c r="A251" s="14">
        <v>0.7</v>
      </c>
      <c r="B251" s="15">
        <v>45717</v>
      </c>
      <c r="C251" s="15"/>
      <c r="D251" s="18">
        <f>tableau_liste_collaborateurs[[#This Row],[Taux d''activité]]/12*100</f>
        <v>5.833333333333333</v>
      </c>
      <c r="E25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25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25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25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25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25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25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25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25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25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25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25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252" spans="1:16" s="19" customFormat="1" ht="36" customHeight="1" x14ac:dyDescent="0.15">
      <c r="A252" s="21">
        <v>0.8</v>
      </c>
      <c r="B252" s="22">
        <v>46113</v>
      </c>
      <c r="C252" s="22"/>
      <c r="D252" s="18">
        <f>tableau_liste_collaborateurs[[#This Row],[Taux d''activité]]/12*100</f>
        <v>6.666666666666667</v>
      </c>
      <c r="E25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25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25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25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25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25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25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25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25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25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25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25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253" spans="1:16" s="19" customFormat="1" ht="36" customHeight="1" x14ac:dyDescent="0.15">
      <c r="A253" s="14">
        <v>0</v>
      </c>
      <c r="B253" s="15">
        <v>45658</v>
      </c>
      <c r="C253" s="13"/>
      <c r="D253" s="18">
        <f>tableau_liste_collaborateurs[[#This Row],[Taux d''activité]]/12*100</f>
        <v>0</v>
      </c>
      <c r="E25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25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25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25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25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25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25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25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5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5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5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5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254" spans="1:16" s="24" customFormat="1" ht="36.75" customHeight="1" x14ac:dyDescent="0.15">
      <c r="A254" s="14">
        <v>0.5</v>
      </c>
      <c r="B254" s="23">
        <v>44287</v>
      </c>
      <c r="C254" s="15">
        <v>46203</v>
      </c>
      <c r="D254" s="18">
        <f>tableau_liste_collaborateurs[[#This Row],[Taux d''activité]]/12*100</f>
        <v>4.1666666666666661</v>
      </c>
      <c r="E25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4.166666666666667</v>
      </c>
      <c r="F25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4.166666666666667</v>
      </c>
      <c r="G25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4.166666666666667</v>
      </c>
      <c r="H25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4.166666666666667</v>
      </c>
      <c r="I25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4.166666666666667</v>
      </c>
      <c r="J25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4.166666666666667</v>
      </c>
      <c r="K25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25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5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5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5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5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255" spans="1:16" s="24" customFormat="1" ht="36.75" customHeight="1" x14ac:dyDescent="0.15">
      <c r="A255" s="14">
        <v>1</v>
      </c>
      <c r="B255" s="15">
        <v>40042</v>
      </c>
      <c r="C255" s="13"/>
      <c r="D255" s="18">
        <f>tableau_liste_collaborateurs[[#This Row],[Taux d''activité]]/12*100</f>
        <v>8.3333333333333321</v>
      </c>
      <c r="E25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25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25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25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25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25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25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25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25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25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25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25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256" spans="1:16" s="24" customFormat="1" ht="36" customHeight="1" x14ac:dyDescent="0.15">
      <c r="A256" s="14">
        <v>0</v>
      </c>
      <c r="B256" s="23">
        <v>43753</v>
      </c>
      <c r="C256" s="23"/>
      <c r="D256" s="18">
        <f>tableau_liste_collaborateurs[[#This Row],[Taux d''activité]]/12*100</f>
        <v>0</v>
      </c>
      <c r="E25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25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25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25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25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25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25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25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5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5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5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5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257" spans="1:16" s="24" customFormat="1" ht="36" customHeight="1" x14ac:dyDescent="0.15">
      <c r="A257" s="14">
        <v>0.8</v>
      </c>
      <c r="B257" s="23">
        <v>42870</v>
      </c>
      <c r="C257" s="13"/>
      <c r="D257" s="18">
        <f>tableau_liste_collaborateurs[[#This Row],[Taux d''activité]]/12*100</f>
        <v>6.666666666666667</v>
      </c>
      <c r="E25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25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25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25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25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25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25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25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25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25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25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25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258" spans="1:16" s="24" customFormat="1" ht="36" customHeight="1" x14ac:dyDescent="0.15">
      <c r="A258" s="14">
        <v>0</v>
      </c>
      <c r="B258" s="23">
        <v>45870</v>
      </c>
      <c r="C258" s="13"/>
      <c r="D258" s="18">
        <f>tableau_liste_collaborateurs[[#This Row],[Taux d''activité]]/12*100</f>
        <v>0</v>
      </c>
      <c r="E25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25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25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25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25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25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25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25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5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5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5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5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259" spans="1:16" s="19" customFormat="1" ht="36" customHeight="1" x14ac:dyDescent="0.15">
      <c r="A259" s="14">
        <v>1</v>
      </c>
      <c r="B259" s="15">
        <v>45870</v>
      </c>
      <c r="C259" s="15">
        <v>46234</v>
      </c>
      <c r="D259" s="18">
        <f>tableau_liste_collaborateurs[[#This Row],[Taux d''activité]]/12*100</f>
        <v>8.3333333333333321</v>
      </c>
      <c r="E25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25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25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25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25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25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25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25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5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5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5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5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260" spans="1:16" s="19" customFormat="1" ht="36.75" customHeight="1" x14ac:dyDescent="0.15">
      <c r="A260" s="21">
        <v>0.7</v>
      </c>
      <c r="B260" s="22">
        <v>46082</v>
      </c>
      <c r="C260" s="22">
        <v>46173</v>
      </c>
      <c r="D260" s="18">
        <f>tableau_liste_collaborateurs[[#This Row],[Taux d''activité]]/12*100</f>
        <v>5.833333333333333</v>
      </c>
      <c r="E26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26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26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26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26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26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26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26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6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6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6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6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261" spans="1:16" s="24" customFormat="1" ht="36" customHeight="1" x14ac:dyDescent="0.15">
      <c r="A261" s="14">
        <v>0.7</v>
      </c>
      <c r="B261" s="11">
        <v>45870</v>
      </c>
      <c r="C261" s="15">
        <v>46053</v>
      </c>
      <c r="D261" s="18">
        <f>tableau_liste_collaborateurs[[#This Row],[Taux d''activité]]/12*100</f>
        <v>5.833333333333333</v>
      </c>
      <c r="E26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26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26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26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26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26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26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26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6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6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6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6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262" spans="1:16" s="24" customFormat="1" ht="36" customHeight="1" x14ac:dyDescent="0.15">
      <c r="A262" s="14">
        <v>0.8</v>
      </c>
      <c r="B262" s="23">
        <v>44058</v>
      </c>
      <c r="C262" s="13"/>
      <c r="D262" s="18">
        <f>tableau_liste_collaborateurs[[#This Row],[Taux d''activité]]/12*100</f>
        <v>6.666666666666667</v>
      </c>
      <c r="E26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26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26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26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26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26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26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26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26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26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26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26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263" spans="1:16" s="19" customFormat="1" ht="36" customHeight="1" x14ac:dyDescent="0.15">
      <c r="A263" s="14">
        <v>1</v>
      </c>
      <c r="B263" s="15">
        <v>44013</v>
      </c>
      <c r="C263" s="13"/>
      <c r="D263" s="18">
        <f>tableau_liste_collaborateurs[[#This Row],[Taux d''activité]]/12*100</f>
        <v>8.3333333333333321</v>
      </c>
      <c r="E26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26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26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26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26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26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26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26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26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26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26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26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264" spans="1:16" s="19" customFormat="1" ht="36" customHeight="1" x14ac:dyDescent="0.15">
      <c r="A264" s="14">
        <v>0.8</v>
      </c>
      <c r="B264" s="15">
        <v>44242</v>
      </c>
      <c r="C264" s="13"/>
      <c r="D264" s="18">
        <f>tableau_liste_collaborateurs[[#This Row],[Taux d''activité]]/12*100</f>
        <v>6.666666666666667</v>
      </c>
      <c r="E26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26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26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26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26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26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26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26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26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26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26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26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265" spans="1:16" s="24" customFormat="1" ht="36" customHeight="1" x14ac:dyDescent="0.15">
      <c r="A265" s="14">
        <v>0.9</v>
      </c>
      <c r="B265" s="15">
        <v>45778</v>
      </c>
      <c r="C265" s="13"/>
      <c r="D265" s="18">
        <f>tableau_liste_collaborateurs[[#This Row],[Taux d''activité]]/12*100</f>
        <v>7.5</v>
      </c>
      <c r="E26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26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26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26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26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26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26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26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26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26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26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26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266" spans="1:16" s="24" customFormat="1" ht="36" customHeight="1" x14ac:dyDescent="0.15">
      <c r="A266" s="14">
        <v>0.8</v>
      </c>
      <c r="B266" s="15">
        <v>40422</v>
      </c>
      <c r="C266" s="13"/>
      <c r="D266" s="18">
        <f>tableau_liste_collaborateurs[[#This Row],[Taux d''activité]]/12*100</f>
        <v>6.666666666666667</v>
      </c>
      <c r="E26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26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26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26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26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26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26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26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26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26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26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26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267" spans="1:16" s="24" customFormat="1" ht="36" customHeight="1" x14ac:dyDescent="0.15">
      <c r="A267" s="14">
        <v>0.7</v>
      </c>
      <c r="B267" s="15">
        <v>44774</v>
      </c>
      <c r="C267" s="13"/>
      <c r="D267" s="18">
        <f>tableau_liste_collaborateurs[[#This Row],[Taux d''activité]]/12*100</f>
        <v>5.833333333333333</v>
      </c>
      <c r="E26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26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26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26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26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26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26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26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26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26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26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26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268" spans="1:16" s="24" customFormat="1" ht="36" customHeight="1" x14ac:dyDescent="0.15">
      <c r="A268" s="14">
        <v>1</v>
      </c>
      <c r="B268" s="15">
        <v>45870</v>
      </c>
      <c r="C268" s="15"/>
      <c r="D268" s="18">
        <f>tableau_liste_collaborateurs[[#This Row],[Taux d''activité]]/12*100</f>
        <v>8.3333333333333321</v>
      </c>
      <c r="E26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26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26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26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26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26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26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26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26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26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26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26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269" spans="1:16" s="24" customFormat="1" ht="36" customHeight="1" x14ac:dyDescent="0.15">
      <c r="A269" s="21">
        <v>1</v>
      </c>
      <c r="B269" s="22">
        <v>46082</v>
      </c>
      <c r="C269" s="22">
        <v>46965</v>
      </c>
      <c r="D269" s="18">
        <f>tableau_liste_collaborateurs[[#This Row],[Taux d''activité]]/12*100</f>
        <v>8.3333333333333321</v>
      </c>
      <c r="E26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26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26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26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26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26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26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26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26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26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26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26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270" spans="1:16" s="24" customFormat="1" ht="36.75" customHeight="1" x14ac:dyDescent="0.15">
      <c r="A270" s="14">
        <v>0</v>
      </c>
      <c r="B270" s="15">
        <v>45901</v>
      </c>
      <c r="C270" s="15">
        <v>46053</v>
      </c>
      <c r="D270" s="18">
        <f>tableau_liste_collaborateurs[[#This Row],[Taux d''activité]]/12*100</f>
        <v>0</v>
      </c>
      <c r="E27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27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27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27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27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27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27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27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7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7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7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7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271" spans="1:16" s="24" customFormat="1" ht="36" customHeight="1" x14ac:dyDescent="0.15">
      <c r="A271" s="14">
        <v>0.6</v>
      </c>
      <c r="B271" s="15">
        <v>42583</v>
      </c>
      <c r="C271" s="13"/>
      <c r="D271" s="18">
        <f>tableau_liste_collaborateurs[[#This Row],[Taux d''activité]]/12*100</f>
        <v>5</v>
      </c>
      <c r="E27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27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27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27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27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27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27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27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27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27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27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27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272" spans="1:16" s="24" customFormat="1" ht="36.75" customHeight="1" x14ac:dyDescent="0.15">
      <c r="A272" s="14">
        <v>0.8</v>
      </c>
      <c r="B272" s="15">
        <v>44378</v>
      </c>
      <c r="C272" s="15"/>
      <c r="D272" s="18">
        <f>tableau_liste_collaborateurs[[#This Row],[Taux d''activité]]/12*100</f>
        <v>6.666666666666667</v>
      </c>
      <c r="E27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27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27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27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27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27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27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27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27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27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27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27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273" spans="1:16" s="19" customFormat="1" ht="36" customHeight="1" x14ac:dyDescent="0.15">
      <c r="A273" s="14">
        <v>0.5</v>
      </c>
      <c r="B273" s="15">
        <v>39508</v>
      </c>
      <c r="C273" s="13"/>
      <c r="D273" s="18">
        <f>tableau_liste_collaborateurs[[#This Row],[Taux d''activité]]/12*100</f>
        <v>4.1666666666666661</v>
      </c>
      <c r="E27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4.166666666666667</v>
      </c>
      <c r="F27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4.166666666666667</v>
      </c>
      <c r="G27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4.166666666666667</v>
      </c>
      <c r="H27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4.166666666666667</v>
      </c>
      <c r="I27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4.166666666666667</v>
      </c>
      <c r="J27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4.166666666666667</v>
      </c>
      <c r="K27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4.166666666666667</v>
      </c>
      <c r="L27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4.166666666666667</v>
      </c>
      <c r="M27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4.166666666666667</v>
      </c>
      <c r="N27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4.166666666666667</v>
      </c>
      <c r="O27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4.166666666666667</v>
      </c>
      <c r="P27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4.166666666666667</v>
      </c>
    </row>
    <row r="274" spans="1:16" s="24" customFormat="1" ht="36" customHeight="1" x14ac:dyDescent="0.15">
      <c r="A274" s="14">
        <v>1</v>
      </c>
      <c r="B274" s="15">
        <v>43983</v>
      </c>
      <c r="C274" s="15"/>
      <c r="D274" s="18">
        <f>tableau_liste_collaborateurs[[#This Row],[Taux d''activité]]/12*100</f>
        <v>8.3333333333333321</v>
      </c>
      <c r="E27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27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27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27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27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27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27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27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27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27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27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27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275" spans="1:16" s="24" customFormat="1" ht="36" customHeight="1" x14ac:dyDescent="0.15">
      <c r="A275" s="14">
        <v>0.7</v>
      </c>
      <c r="B275" s="15">
        <v>44440</v>
      </c>
      <c r="C275" s="15"/>
      <c r="D275" s="18">
        <f>tableau_liste_collaborateurs[[#This Row],[Taux d''activité]]/12*100</f>
        <v>5.833333333333333</v>
      </c>
      <c r="E27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27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27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27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27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27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27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27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27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27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27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27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276" spans="1:16" s="24" customFormat="1" ht="36" customHeight="1" x14ac:dyDescent="0.15">
      <c r="A276" s="14">
        <v>0.9</v>
      </c>
      <c r="B276" s="15">
        <v>40224</v>
      </c>
      <c r="C276" s="13"/>
      <c r="D276" s="18">
        <f>tableau_liste_collaborateurs[[#This Row],[Taux d''activité]]/12*100</f>
        <v>7.5</v>
      </c>
      <c r="E27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27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27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27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27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27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27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27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27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27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27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27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277" spans="1:16" s="24" customFormat="1" ht="36" customHeight="1" x14ac:dyDescent="0.15">
      <c r="A277" s="14">
        <v>0.9</v>
      </c>
      <c r="B277" s="15">
        <v>45566</v>
      </c>
      <c r="C277" s="15">
        <v>46112</v>
      </c>
      <c r="D277" s="18">
        <f>tableau_liste_collaborateurs[[#This Row],[Taux d''activité]]/12*100</f>
        <v>7.5</v>
      </c>
      <c r="E27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27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27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27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27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27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27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27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7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7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7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7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278" spans="1:16" s="24" customFormat="1" ht="36" customHeight="1" x14ac:dyDescent="0.15">
      <c r="A278" s="14">
        <v>0.8</v>
      </c>
      <c r="B278" s="15">
        <v>45627</v>
      </c>
      <c r="C278" s="15"/>
      <c r="D278" s="18">
        <f>tableau_liste_collaborateurs[[#This Row],[Taux d''activité]]/12*100</f>
        <v>6.666666666666667</v>
      </c>
      <c r="E27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27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27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27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27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27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27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27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27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27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27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27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279" spans="1:16" s="24" customFormat="1" ht="36" customHeight="1" x14ac:dyDescent="0.15">
      <c r="A279" s="14">
        <v>0.6</v>
      </c>
      <c r="B279" s="15">
        <v>44805</v>
      </c>
      <c r="C279" s="13"/>
      <c r="D279" s="18">
        <f>tableau_liste_collaborateurs[[#This Row],[Taux d''activité]]/12*100</f>
        <v>5</v>
      </c>
      <c r="E27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27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27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27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27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27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27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27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27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27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27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27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280" spans="1:16" s="24" customFormat="1" ht="36" customHeight="1" x14ac:dyDescent="0.15">
      <c r="A280" s="14">
        <v>0</v>
      </c>
      <c r="B280" s="15">
        <v>44896</v>
      </c>
      <c r="C280" s="13"/>
      <c r="D280" s="18">
        <f>tableau_liste_collaborateurs[[#This Row],[Taux d''activité]]/12*100</f>
        <v>0</v>
      </c>
      <c r="E28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28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28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28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28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28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28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28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28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28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28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28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281" spans="1:16" s="24" customFormat="1" ht="36" customHeight="1" x14ac:dyDescent="0.15">
      <c r="A281" s="14">
        <v>0.8</v>
      </c>
      <c r="B281" s="15">
        <v>43040</v>
      </c>
      <c r="C281" s="13"/>
      <c r="D281" s="18">
        <f>tableau_liste_collaborateurs[[#This Row],[Taux d''activité]]/12*100</f>
        <v>6.666666666666667</v>
      </c>
      <c r="E28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28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28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28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28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28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28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28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28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28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28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28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282" spans="1:16" s="24" customFormat="1" ht="36" customHeight="1" x14ac:dyDescent="0.15">
      <c r="A282" s="21">
        <v>0.8</v>
      </c>
      <c r="B282" s="22">
        <v>46113</v>
      </c>
      <c r="C282" s="22"/>
      <c r="D282" s="18">
        <f>tableau_liste_collaborateurs[[#This Row],[Taux d''activité]]/12*100</f>
        <v>6.666666666666667</v>
      </c>
      <c r="E28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28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28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28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28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28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28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28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28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28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28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28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283" spans="1:16" s="24" customFormat="1" ht="36.75" customHeight="1" x14ac:dyDescent="0.15">
      <c r="A283" s="14">
        <v>0.7</v>
      </c>
      <c r="B283" s="15">
        <v>45505</v>
      </c>
      <c r="C283" s="15"/>
      <c r="D283" s="18">
        <f>tableau_liste_collaborateurs[[#This Row],[Taux d''activité]]/12*100</f>
        <v>5.833333333333333</v>
      </c>
      <c r="E28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28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28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28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28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28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28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28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28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28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28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28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284" spans="1:16" s="24" customFormat="1" ht="36" customHeight="1" x14ac:dyDescent="0.15">
      <c r="A284" s="14">
        <v>0.5</v>
      </c>
      <c r="B284" s="15">
        <v>44927</v>
      </c>
      <c r="C284" s="13"/>
      <c r="D284" s="18">
        <f>tableau_liste_collaborateurs[[#This Row],[Taux d''activité]]/12*100</f>
        <v>4.1666666666666661</v>
      </c>
      <c r="E28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4.166666666666667</v>
      </c>
      <c r="F28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4.166666666666667</v>
      </c>
      <c r="G28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4.166666666666667</v>
      </c>
      <c r="H28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4.166666666666667</v>
      </c>
      <c r="I28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4.166666666666667</v>
      </c>
      <c r="J28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4.166666666666667</v>
      </c>
      <c r="K28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4.166666666666667</v>
      </c>
      <c r="L28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4.166666666666667</v>
      </c>
      <c r="M28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4.166666666666667</v>
      </c>
      <c r="N28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4.166666666666667</v>
      </c>
      <c r="O28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4.166666666666667</v>
      </c>
      <c r="P28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4.166666666666667</v>
      </c>
    </row>
    <row r="285" spans="1:16" s="24" customFormat="1" ht="36" customHeight="1" x14ac:dyDescent="0.15">
      <c r="A285" s="14">
        <v>0.7</v>
      </c>
      <c r="B285" s="15">
        <v>44774</v>
      </c>
      <c r="C285" s="13"/>
      <c r="D285" s="18">
        <f>tableau_liste_collaborateurs[[#This Row],[Taux d''activité]]/12*100</f>
        <v>5.833333333333333</v>
      </c>
      <c r="E28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28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28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28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28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28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28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28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28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28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28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28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286" spans="1:16" s="19" customFormat="1" ht="36" customHeight="1" x14ac:dyDescent="0.15">
      <c r="A286" s="14">
        <v>0.6</v>
      </c>
      <c r="B286" s="15">
        <v>43525</v>
      </c>
      <c r="C286" s="13"/>
      <c r="D286" s="18">
        <f>tableau_liste_collaborateurs[[#This Row],[Taux d''activité]]/12*100</f>
        <v>5</v>
      </c>
      <c r="E28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28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28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28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28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28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28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28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28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28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28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28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287" spans="1:16" s="19" customFormat="1" ht="36" customHeight="1" x14ac:dyDescent="0.15">
      <c r="A287" s="14">
        <v>0.9</v>
      </c>
      <c r="B287" s="15">
        <v>45717</v>
      </c>
      <c r="C287" s="13"/>
      <c r="D287" s="18">
        <f>tableau_liste_collaborateurs[[#This Row],[Taux d''activité]]/12*100</f>
        <v>7.5</v>
      </c>
      <c r="E28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28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28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28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28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28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28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28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28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28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28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28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288" spans="1:16" s="19" customFormat="1" ht="36" customHeight="1" x14ac:dyDescent="0.15">
      <c r="A288" s="14">
        <v>0.8</v>
      </c>
      <c r="B288" s="15">
        <v>45627</v>
      </c>
      <c r="C288" s="15"/>
      <c r="D288" s="18">
        <f>tableau_liste_collaborateurs[[#This Row],[Taux d''activité]]/12*100</f>
        <v>6.666666666666667</v>
      </c>
      <c r="E28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28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28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28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28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28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28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28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28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28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28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28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289" spans="1:16" s="19" customFormat="1" ht="36" customHeight="1" x14ac:dyDescent="0.15">
      <c r="A289" s="14">
        <v>0.7</v>
      </c>
      <c r="B289" s="11">
        <v>43692</v>
      </c>
      <c r="C289" s="13"/>
      <c r="D289" s="18">
        <f>tableau_liste_collaborateurs[[#This Row],[Taux d''activité]]/12*100</f>
        <v>5.833333333333333</v>
      </c>
      <c r="E28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28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28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28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28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28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28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28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28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28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28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28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290" spans="1:16" s="19" customFormat="1" ht="36" customHeight="1" x14ac:dyDescent="0.15">
      <c r="A290" s="14">
        <v>0.7</v>
      </c>
      <c r="B290" s="11">
        <v>44805</v>
      </c>
      <c r="C290" s="13"/>
      <c r="D290" s="18">
        <f>tableau_liste_collaborateurs[[#This Row],[Taux d''activité]]/12*100</f>
        <v>5.833333333333333</v>
      </c>
      <c r="E29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29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29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29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29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29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29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29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29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29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29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29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291" spans="1:16" s="19" customFormat="1" ht="36" customHeight="1" x14ac:dyDescent="0.15">
      <c r="A291" s="14">
        <v>1</v>
      </c>
      <c r="B291" s="23">
        <v>45458</v>
      </c>
      <c r="C291" s="15"/>
      <c r="D291" s="18">
        <f>tableau_liste_collaborateurs[[#This Row],[Taux d''activité]]/12*100</f>
        <v>8.3333333333333321</v>
      </c>
      <c r="E29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29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29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29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29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29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29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29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29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29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29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29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292" spans="1:16" s="19" customFormat="1" ht="36" customHeight="1" x14ac:dyDescent="0.15">
      <c r="A292" s="14">
        <v>1</v>
      </c>
      <c r="B292" s="15">
        <v>42064</v>
      </c>
      <c r="C292" s="15"/>
      <c r="D292" s="18">
        <f>tableau_liste_collaborateurs[[#This Row],[Taux d''activité]]/12*100</f>
        <v>8.3333333333333321</v>
      </c>
      <c r="E29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29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29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29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29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29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29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29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29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29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29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29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293" spans="1:16" s="24" customFormat="1" ht="36" customHeight="1" x14ac:dyDescent="0.15">
      <c r="A293" s="14">
        <v>0.8</v>
      </c>
      <c r="B293" s="15">
        <v>44256</v>
      </c>
      <c r="C293" s="13"/>
      <c r="D293" s="18">
        <f>tableau_liste_collaborateurs[[#This Row],[Taux d''activité]]/12*100</f>
        <v>6.666666666666667</v>
      </c>
      <c r="E29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29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29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29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29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29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29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29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29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29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29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29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294" spans="1:16" s="24" customFormat="1" ht="36" customHeight="1" x14ac:dyDescent="0.15">
      <c r="A294" s="14">
        <v>0.7</v>
      </c>
      <c r="B294" s="15">
        <v>45505</v>
      </c>
      <c r="C294" s="15"/>
      <c r="D294" s="18">
        <f>tableau_liste_collaborateurs[[#This Row],[Taux d''activité]]/12*100</f>
        <v>5.833333333333333</v>
      </c>
      <c r="E29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29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29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29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29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29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29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29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29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29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29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29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295" spans="1:16" s="24" customFormat="1" ht="36" customHeight="1" x14ac:dyDescent="0.15">
      <c r="A295" s="14">
        <v>0.6</v>
      </c>
      <c r="B295" s="15">
        <v>42444</v>
      </c>
      <c r="C295" s="13"/>
      <c r="D295" s="18">
        <f>tableau_liste_collaborateurs[[#This Row],[Taux d''activité]]/12*100</f>
        <v>5</v>
      </c>
      <c r="E29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29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29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29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29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29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29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29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29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29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29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29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296" spans="1:16" s="24" customFormat="1" ht="36" customHeight="1" x14ac:dyDescent="0.15">
      <c r="A296" s="14">
        <v>0.8</v>
      </c>
      <c r="B296" s="15">
        <v>39692</v>
      </c>
      <c r="C296" s="13"/>
      <c r="D296" s="18">
        <f>tableau_liste_collaborateurs[[#This Row],[Taux d''activité]]/12*100</f>
        <v>6.666666666666667</v>
      </c>
      <c r="E29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29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29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29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29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29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29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29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29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29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29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29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297" spans="1:16" s="19" customFormat="1" ht="36" customHeight="1" x14ac:dyDescent="0.15">
      <c r="A297" s="14">
        <v>1</v>
      </c>
      <c r="B297" s="23">
        <v>44013</v>
      </c>
      <c r="C297" s="15"/>
      <c r="D297" s="18">
        <f>tableau_liste_collaborateurs[[#This Row],[Taux d''activité]]/12*100</f>
        <v>8.3333333333333321</v>
      </c>
      <c r="E29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29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29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29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29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29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29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29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29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29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29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29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298" spans="1:16" s="19" customFormat="1" ht="36" customHeight="1" x14ac:dyDescent="0.15">
      <c r="A298" s="14">
        <v>0.9</v>
      </c>
      <c r="B298" s="15">
        <v>36379</v>
      </c>
      <c r="C298" s="13"/>
      <c r="D298" s="18">
        <f>tableau_liste_collaborateurs[[#This Row],[Taux d''activité]]/12*100</f>
        <v>7.5</v>
      </c>
      <c r="E29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29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29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29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29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29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29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29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29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29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29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29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299" spans="1:16" s="24" customFormat="1" ht="36" customHeight="1" x14ac:dyDescent="0.15">
      <c r="A299" s="14">
        <v>0.8</v>
      </c>
      <c r="B299" s="15">
        <v>39142</v>
      </c>
      <c r="C299" s="13"/>
      <c r="D299" s="18">
        <f>tableau_liste_collaborateurs[[#This Row],[Taux d''activité]]/12*100</f>
        <v>6.666666666666667</v>
      </c>
      <c r="E29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29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29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29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29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29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29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29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29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29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29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29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300" spans="1:16" s="24" customFormat="1" ht="36" customHeight="1" x14ac:dyDescent="0.15">
      <c r="A300" s="14">
        <v>0.6</v>
      </c>
      <c r="B300" s="15">
        <v>45505</v>
      </c>
      <c r="C300" s="15"/>
      <c r="D300" s="18">
        <f>tableau_liste_collaborateurs[[#This Row],[Taux d''activité]]/12*100</f>
        <v>5</v>
      </c>
      <c r="E30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30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30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30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30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30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30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30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30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30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30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30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301" spans="1:16" s="24" customFormat="1" ht="36" customHeight="1" x14ac:dyDescent="0.15">
      <c r="A301" s="21">
        <v>0.8</v>
      </c>
      <c r="B301" s="22">
        <v>46054</v>
      </c>
      <c r="C301" s="20"/>
      <c r="D301" s="18">
        <f>tableau_liste_collaborateurs[[#This Row],[Taux d''activité]]/12*100</f>
        <v>6.666666666666667</v>
      </c>
      <c r="E30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30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30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30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30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30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30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30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30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30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30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30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302" spans="1:16" s="24" customFormat="1" ht="36" customHeight="1" x14ac:dyDescent="0.15">
      <c r="A302" s="14">
        <v>0.8</v>
      </c>
      <c r="B302" s="15">
        <v>45505</v>
      </c>
      <c r="C302" s="15"/>
      <c r="D302" s="18">
        <f>tableau_liste_collaborateurs[[#This Row],[Taux d''activité]]/12*100</f>
        <v>6.666666666666667</v>
      </c>
      <c r="E30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30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30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30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30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30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30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30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30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30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30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30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303" spans="1:16" s="19" customFormat="1" ht="36.75" customHeight="1" x14ac:dyDescent="0.15">
      <c r="A303" s="14">
        <v>0.65</v>
      </c>
      <c r="B303" s="15">
        <v>38943</v>
      </c>
      <c r="C303" s="13"/>
      <c r="D303" s="18">
        <f>tableau_liste_collaborateurs[[#This Row],[Taux d''activité]]/12*100</f>
        <v>5.416666666666667</v>
      </c>
      <c r="E30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5.416666666666667</v>
      </c>
      <c r="F30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5.416666666666667</v>
      </c>
      <c r="G30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5.416666666666667</v>
      </c>
      <c r="H30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5.416666666666667</v>
      </c>
      <c r="I30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5.416666666666667</v>
      </c>
      <c r="J30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5.416666666666667</v>
      </c>
      <c r="K30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5.416666666666667</v>
      </c>
      <c r="L30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5.416666666666667</v>
      </c>
      <c r="M30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5.416666666666667</v>
      </c>
      <c r="N30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5.416666666666667</v>
      </c>
      <c r="O30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5.416666666666667</v>
      </c>
      <c r="P30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5.416666666666667</v>
      </c>
    </row>
    <row r="304" spans="1:16" s="24" customFormat="1" ht="36" customHeight="1" x14ac:dyDescent="0.15">
      <c r="A304" s="14">
        <v>0</v>
      </c>
      <c r="B304" s="15">
        <v>44788</v>
      </c>
      <c r="C304" s="13"/>
      <c r="D304" s="18">
        <f>tableau_liste_collaborateurs[[#This Row],[Taux d''activité]]/12*100</f>
        <v>0</v>
      </c>
      <c r="E30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30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30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30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30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30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30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0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0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0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0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0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05" spans="1:16" s="24" customFormat="1" ht="36" customHeight="1" x14ac:dyDescent="0.15">
      <c r="A305" s="14">
        <v>0.9</v>
      </c>
      <c r="B305" s="15">
        <v>41122</v>
      </c>
      <c r="C305" s="15">
        <v>46142</v>
      </c>
      <c r="D305" s="18">
        <f>tableau_liste_collaborateurs[[#This Row],[Taux d''activité]]/12*100</f>
        <v>7.5</v>
      </c>
      <c r="E30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30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30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30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30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30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30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0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0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0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0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0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06" spans="1:16" s="24" customFormat="1" ht="36" customHeight="1" x14ac:dyDescent="0.15">
      <c r="A306" s="25">
        <v>0</v>
      </c>
      <c r="B306" s="15">
        <v>44835</v>
      </c>
      <c r="C306" s="13"/>
      <c r="D306" s="18">
        <f>tableau_liste_collaborateurs[[#This Row],[Taux d''activité]]/12*100</f>
        <v>0</v>
      </c>
      <c r="E30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30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30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30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30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30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30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0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0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0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0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0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07" spans="1:16" s="24" customFormat="1" ht="36" customHeight="1" x14ac:dyDescent="0.15">
      <c r="A307" s="14">
        <v>1</v>
      </c>
      <c r="B307" s="15">
        <v>44805</v>
      </c>
      <c r="C307" s="13"/>
      <c r="D307" s="18">
        <f>tableau_liste_collaborateurs[[#This Row],[Taux d''activité]]/12*100</f>
        <v>8.3333333333333321</v>
      </c>
      <c r="E30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30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30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30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30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30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30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30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30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30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30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30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308" spans="1:16" s="19" customFormat="1" ht="36" customHeight="1" x14ac:dyDescent="0.15">
      <c r="A308" s="14">
        <v>0.7</v>
      </c>
      <c r="B308" s="15">
        <v>45901</v>
      </c>
      <c r="C308" s="15">
        <v>46203</v>
      </c>
      <c r="D308" s="18">
        <f>tableau_liste_collaborateurs[[#This Row],[Taux d''activité]]/12*100</f>
        <v>5.833333333333333</v>
      </c>
      <c r="E30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30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30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30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30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30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30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0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0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0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0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0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09" spans="1:16" s="19" customFormat="1" ht="36" customHeight="1" x14ac:dyDescent="0.15">
      <c r="A309" s="14">
        <v>0.75</v>
      </c>
      <c r="B309" s="15">
        <v>40422</v>
      </c>
      <c r="C309" s="13"/>
      <c r="D309" s="18">
        <f>tableau_liste_collaborateurs[[#This Row],[Taux d''activité]]/12*100</f>
        <v>6.25</v>
      </c>
      <c r="E30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6.25</v>
      </c>
      <c r="F30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6.25</v>
      </c>
      <c r="G30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6.25</v>
      </c>
      <c r="H30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6.25</v>
      </c>
      <c r="I30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6.25</v>
      </c>
      <c r="J30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6.25</v>
      </c>
      <c r="K30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6.25</v>
      </c>
      <c r="L30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6.25</v>
      </c>
      <c r="M30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6.25</v>
      </c>
      <c r="N30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6.25</v>
      </c>
      <c r="O30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6.25</v>
      </c>
      <c r="P30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6.25</v>
      </c>
    </row>
    <row r="310" spans="1:16" s="19" customFormat="1" ht="36" customHeight="1" x14ac:dyDescent="0.15">
      <c r="A310" s="21">
        <v>0.7</v>
      </c>
      <c r="B310" s="22">
        <v>46082</v>
      </c>
      <c r="C310" s="22">
        <v>46203</v>
      </c>
      <c r="D310" s="18">
        <f>tableau_liste_collaborateurs[[#This Row],[Taux d''activité]]/12*100</f>
        <v>5.833333333333333</v>
      </c>
      <c r="E31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31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31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31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31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31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31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1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1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1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1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1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11" spans="1:16" s="19" customFormat="1" ht="36" customHeight="1" x14ac:dyDescent="0.15">
      <c r="A311" s="14">
        <v>0.7</v>
      </c>
      <c r="B311" s="15">
        <v>44621</v>
      </c>
      <c r="C311" s="13"/>
      <c r="D311" s="18">
        <f>tableau_liste_collaborateurs[[#This Row],[Taux d''activité]]/12*100</f>
        <v>5.833333333333333</v>
      </c>
      <c r="E31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31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31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31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31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31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31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31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31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31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31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31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312" spans="1:16" s="24" customFormat="1" ht="36" customHeight="1" x14ac:dyDescent="0.15">
      <c r="A312" s="14">
        <v>0.4</v>
      </c>
      <c r="B312" s="15">
        <v>41275</v>
      </c>
      <c r="C312" s="13"/>
      <c r="D312" s="18">
        <f>tableau_liste_collaborateurs[[#This Row],[Taux d''activité]]/12*100</f>
        <v>3.3333333333333335</v>
      </c>
      <c r="E31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3.3333333333333335</v>
      </c>
      <c r="F31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3.3333333333333335</v>
      </c>
      <c r="G31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3.3333333333333335</v>
      </c>
      <c r="H31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3.3333333333333335</v>
      </c>
      <c r="I31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3.3333333333333335</v>
      </c>
      <c r="J31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3.3333333333333335</v>
      </c>
      <c r="K31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3.3333333333333335</v>
      </c>
      <c r="L31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3.3333333333333335</v>
      </c>
      <c r="M31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3.3333333333333335</v>
      </c>
      <c r="N31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3.3333333333333335</v>
      </c>
      <c r="O31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3.3333333333333335</v>
      </c>
      <c r="P31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3.3333333333333335</v>
      </c>
    </row>
    <row r="313" spans="1:16" s="24" customFormat="1" ht="36" customHeight="1" x14ac:dyDescent="0.15">
      <c r="A313" s="14">
        <v>0.8</v>
      </c>
      <c r="B313" s="15">
        <v>42401</v>
      </c>
      <c r="C313" s="13"/>
      <c r="D313" s="18">
        <f>tableau_liste_collaborateurs[[#This Row],[Taux d''activité]]/12*100</f>
        <v>6.666666666666667</v>
      </c>
      <c r="E31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31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31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31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31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31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31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31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31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31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31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31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314" spans="1:16" s="19" customFormat="1" ht="36" customHeight="1" x14ac:dyDescent="0.15">
      <c r="A314" s="21">
        <v>0.7</v>
      </c>
      <c r="B314" s="22">
        <v>46143</v>
      </c>
      <c r="C314" s="20"/>
      <c r="D314" s="18">
        <f>tableau_liste_collaborateurs[[#This Row],[Taux d''activité]]/12*100</f>
        <v>5.833333333333333</v>
      </c>
      <c r="E31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31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31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31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31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31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31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31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31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31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31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31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315" spans="1:16" s="24" customFormat="1" ht="36" customHeight="1" x14ac:dyDescent="0.15">
      <c r="A315" s="14">
        <v>0.9</v>
      </c>
      <c r="B315" s="15">
        <v>45566</v>
      </c>
      <c r="C315" s="13"/>
      <c r="D315" s="18">
        <f>tableau_liste_collaborateurs[[#This Row],[Taux d''activité]]/12*100</f>
        <v>7.5</v>
      </c>
      <c r="E31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31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31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31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31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31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31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31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31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31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31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31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316" spans="1:16" s="24" customFormat="1" ht="36" customHeight="1" x14ac:dyDescent="0.15">
      <c r="A316" s="21">
        <v>0.6</v>
      </c>
      <c r="B316" s="22">
        <v>46054</v>
      </c>
      <c r="C316" s="22"/>
      <c r="D316" s="18">
        <f>tableau_liste_collaborateurs[[#This Row],[Taux d''activité]]/12*100</f>
        <v>5</v>
      </c>
      <c r="E31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31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31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31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31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31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31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31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31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31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31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31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317" spans="1:16" s="19" customFormat="1" ht="36" customHeight="1" x14ac:dyDescent="0.15">
      <c r="A317" s="25">
        <v>0.7</v>
      </c>
      <c r="B317" s="15">
        <v>44060</v>
      </c>
      <c r="C317" s="13"/>
      <c r="D317" s="18">
        <f>tableau_liste_collaborateurs[[#This Row],[Taux d''activité]]/12*100</f>
        <v>5.833333333333333</v>
      </c>
      <c r="E31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31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31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31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31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31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31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31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31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31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31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31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318" spans="1:16" s="24" customFormat="1" ht="36" customHeight="1" x14ac:dyDescent="0.15">
      <c r="A318" s="21">
        <v>1</v>
      </c>
      <c r="B318" s="22">
        <v>46096</v>
      </c>
      <c r="C318" s="22">
        <v>46234</v>
      </c>
      <c r="D318" s="18">
        <f>tableau_liste_collaborateurs[[#This Row],[Taux d''activité]]/12*100</f>
        <v>8.3333333333333321</v>
      </c>
      <c r="E31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31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31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6.6666666666666661</v>
      </c>
      <c r="H31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31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31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31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31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1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1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1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1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19" spans="1:16" s="19" customFormat="1" ht="36" customHeight="1" x14ac:dyDescent="0.15">
      <c r="A319" s="14">
        <v>0.9</v>
      </c>
      <c r="B319" s="15">
        <v>45017</v>
      </c>
      <c r="C319" s="13"/>
      <c r="D319" s="18">
        <f>tableau_liste_collaborateurs[[#This Row],[Taux d''activité]]/12*100</f>
        <v>7.5</v>
      </c>
      <c r="E31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31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31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31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31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31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31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31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31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31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31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31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320" spans="1:16" s="19" customFormat="1" ht="36" customHeight="1" x14ac:dyDescent="0.15">
      <c r="A320" s="14">
        <v>0.4</v>
      </c>
      <c r="B320" s="15">
        <v>37834</v>
      </c>
      <c r="C320" s="13"/>
      <c r="D320" s="18">
        <f>tableau_liste_collaborateurs[[#This Row],[Taux d''activité]]/12*100</f>
        <v>3.3333333333333335</v>
      </c>
      <c r="E32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3.3333333333333335</v>
      </c>
      <c r="F32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3.3333333333333335</v>
      </c>
      <c r="G32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3.3333333333333335</v>
      </c>
      <c r="H32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3.3333333333333335</v>
      </c>
      <c r="I32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3.3333333333333335</v>
      </c>
      <c r="J32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3.3333333333333335</v>
      </c>
      <c r="K32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3.3333333333333335</v>
      </c>
      <c r="L32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3.3333333333333335</v>
      </c>
      <c r="M32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3.3333333333333335</v>
      </c>
      <c r="N32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3.3333333333333335</v>
      </c>
      <c r="O32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3.3333333333333335</v>
      </c>
      <c r="P32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3.3333333333333335</v>
      </c>
    </row>
    <row r="321" spans="1:16" s="24" customFormat="1" ht="36" customHeight="1" x14ac:dyDescent="0.15">
      <c r="A321" s="21">
        <v>0.85</v>
      </c>
      <c r="B321" s="22">
        <v>46054</v>
      </c>
      <c r="C321" s="20"/>
      <c r="D321" s="18">
        <f>tableau_liste_collaborateurs[[#This Row],[Taux d''activité]]/12*100</f>
        <v>7.083333333333333</v>
      </c>
      <c r="E32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32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7.083333333333333</v>
      </c>
      <c r="G32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7.083333333333333</v>
      </c>
      <c r="H32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7.083333333333333</v>
      </c>
      <c r="I32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7.083333333333333</v>
      </c>
      <c r="J32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7.083333333333333</v>
      </c>
      <c r="K32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7.083333333333333</v>
      </c>
      <c r="L32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7.083333333333333</v>
      </c>
      <c r="M32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7.083333333333333</v>
      </c>
      <c r="N32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7.083333333333333</v>
      </c>
      <c r="O32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7.083333333333333</v>
      </c>
      <c r="P32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7.083333333333333</v>
      </c>
    </row>
    <row r="322" spans="1:16" s="24" customFormat="1" ht="36" customHeight="1" x14ac:dyDescent="0.15">
      <c r="A322" s="14">
        <v>1</v>
      </c>
      <c r="B322" s="15">
        <v>45901</v>
      </c>
      <c r="C322" s="15">
        <v>46203</v>
      </c>
      <c r="D322" s="18">
        <f>tableau_liste_collaborateurs[[#This Row],[Taux d''activité]]/12*100</f>
        <v>8.3333333333333321</v>
      </c>
      <c r="E32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32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32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32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32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32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32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2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2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2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2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2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23" spans="1:16" s="24" customFormat="1" ht="36" customHeight="1" x14ac:dyDescent="0.15">
      <c r="A323" s="14">
        <v>0.7</v>
      </c>
      <c r="B323" s="15">
        <v>43800</v>
      </c>
      <c r="C323" s="13"/>
      <c r="D323" s="18">
        <f>tableau_liste_collaborateurs[[#This Row],[Taux d''activité]]/12*100</f>
        <v>5.833333333333333</v>
      </c>
      <c r="E32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32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32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32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32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32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32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32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32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32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32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32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324" spans="1:16" s="24" customFormat="1" ht="36" customHeight="1" x14ac:dyDescent="0.15">
      <c r="A324" s="14">
        <v>0.8</v>
      </c>
      <c r="B324" s="15">
        <v>41883</v>
      </c>
      <c r="C324" s="13"/>
      <c r="D324" s="18">
        <f>tableau_liste_collaborateurs[[#This Row],[Taux d''activité]]/12*100</f>
        <v>6.666666666666667</v>
      </c>
      <c r="E32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32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32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32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32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32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32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32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32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32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32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32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325" spans="1:16" s="24" customFormat="1" ht="36" customHeight="1" x14ac:dyDescent="0.15">
      <c r="A325" s="14">
        <v>0.8</v>
      </c>
      <c r="B325" s="15">
        <v>45292</v>
      </c>
      <c r="C325" s="15"/>
      <c r="D325" s="18">
        <f>tableau_liste_collaborateurs[[#This Row],[Taux d''activité]]/12*100</f>
        <v>6.666666666666667</v>
      </c>
      <c r="E32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32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32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32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32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32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32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32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32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32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32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32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326" spans="1:16" s="19" customFormat="1" ht="36" customHeight="1" x14ac:dyDescent="0.15">
      <c r="A326" s="14">
        <v>1</v>
      </c>
      <c r="B326" s="15">
        <v>36022</v>
      </c>
      <c r="C326" s="13"/>
      <c r="D326" s="18">
        <f>tableau_liste_collaborateurs[[#This Row],[Taux d''activité]]/12*100</f>
        <v>8.3333333333333321</v>
      </c>
      <c r="E32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32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32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32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32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32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32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32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32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32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32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32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327" spans="1:16" s="19" customFormat="1" ht="36" customHeight="1" x14ac:dyDescent="0.15">
      <c r="A327" s="25">
        <v>0</v>
      </c>
      <c r="B327" s="15">
        <v>41947</v>
      </c>
      <c r="C327" s="13"/>
      <c r="D327" s="18">
        <f>tableau_liste_collaborateurs[[#This Row],[Taux d''activité]]/12*100</f>
        <v>0</v>
      </c>
      <c r="E32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32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32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32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32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32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32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2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2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2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2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2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28" spans="1:16" s="24" customFormat="1" ht="36" customHeight="1" x14ac:dyDescent="0.15">
      <c r="A328" s="14">
        <v>0.8</v>
      </c>
      <c r="B328" s="15">
        <v>45474</v>
      </c>
      <c r="C328" s="13"/>
      <c r="D328" s="18">
        <f>tableau_liste_collaborateurs[[#This Row],[Taux d''activité]]/12*100</f>
        <v>6.666666666666667</v>
      </c>
      <c r="E32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32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32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32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32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32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32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32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32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32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32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32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329" spans="1:16" s="24" customFormat="1" ht="36" customHeight="1" x14ac:dyDescent="0.15">
      <c r="A329" s="14">
        <v>0.9</v>
      </c>
      <c r="B329" s="23">
        <v>45597</v>
      </c>
      <c r="C329" s="15"/>
      <c r="D329" s="18">
        <f>tableau_liste_collaborateurs[[#This Row],[Taux d''activité]]/12*100</f>
        <v>7.5</v>
      </c>
      <c r="E32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32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32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32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32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32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32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32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32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32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32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32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330" spans="1:16" s="19" customFormat="1" ht="36" customHeight="1" x14ac:dyDescent="0.15">
      <c r="A330" s="14">
        <v>0.7</v>
      </c>
      <c r="B330" s="15">
        <v>44317</v>
      </c>
      <c r="C330" s="13"/>
      <c r="D330" s="18">
        <f>tableau_liste_collaborateurs[[#This Row],[Taux d''activité]]/12*100</f>
        <v>5.833333333333333</v>
      </c>
      <c r="E33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33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33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33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33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33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33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33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33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33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33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33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331" spans="1:16" s="19" customFormat="1" ht="36" customHeight="1" x14ac:dyDescent="0.15">
      <c r="A331" s="14">
        <v>0.5</v>
      </c>
      <c r="B331" s="15">
        <v>45901</v>
      </c>
      <c r="C331" s="15"/>
      <c r="D331" s="18">
        <f>tableau_liste_collaborateurs[[#This Row],[Taux d''activité]]/12*100</f>
        <v>4.1666666666666661</v>
      </c>
      <c r="E33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4.166666666666667</v>
      </c>
      <c r="F33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4.166666666666667</v>
      </c>
      <c r="G33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4.166666666666667</v>
      </c>
      <c r="H33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4.166666666666667</v>
      </c>
      <c r="I33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4.166666666666667</v>
      </c>
      <c r="J33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4.166666666666667</v>
      </c>
      <c r="K33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4.166666666666667</v>
      </c>
      <c r="L33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4.166666666666667</v>
      </c>
      <c r="M33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4.166666666666667</v>
      </c>
      <c r="N33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4.166666666666667</v>
      </c>
      <c r="O33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4.166666666666667</v>
      </c>
      <c r="P33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4.166666666666667</v>
      </c>
    </row>
    <row r="332" spans="1:16" s="24" customFormat="1" ht="36" customHeight="1" x14ac:dyDescent="0.15">
      <c r="A332" s="14">
        <v>0.5</v>
      </c>
      <c r="B332" s="15">
        <v>43405</v>
      </c>
      <c r="C332" s="13"/>
      <c r="D332" s="18">
        <f>tableau_liste_collaborateurs[[#This Row],[Taux d''activité]]/12*100</f>
        <v>4.1666666666666661</v>
      </c>
      <c r="E33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4.166666666666667</v>
      </c>
      <c r="F33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4.166666666666667</v>
      </c>
      <c r="G33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4.166666666666667</v>
      </c>
      <c r="H33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4.166666666666667</v>
      </c>
      <c r="I33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4.166666666666667</v>
      </c>
      <c r="J33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4.166666666666667</v>
      </c>
      <c r="K33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4.166666666666667</v>
      </c>
      <c r="L33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4.166666666666667</v>
      </c>
      <c r="M33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4.166666666666667</v>
      </c>
      <c r="N33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4.166666666666667</v>
      </c>
      <c r="O33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4.166666666666667</v>
      </c>
      <c r="P33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4.166666666666667</v>
      </c>
    </row>
    <row r="333" spans="1:16" s="24" customFormat="1" ht="36" customHeight="1" x14ac:dyDescent="0.15">
      <c r="A333" s="14">
        <v>0.8</v>
      </c>
      <c r="B333" s="15">
        <v>45566</v>
      </c>
      <c r="C333" s="13"/>
      <c r="D333" s="18">
        <f>tableau_liste_collaborateurs[[#This Row],[Taux d''activité]]/12*100</f>
        <v>6.666666666666667</v>
      </c>
      <c r="E33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33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33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33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33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33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33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33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33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33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33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33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334" spans="1:16" s="24" customFormat="1" ht="36" customHeight="1" x14ac:dyDescent="0.15">
      <c r="A334" s="14">
        <v>0</v>
      </c>
      <c r="B334" s="15">
        <v>44986</v>
      </c>
      <c r="C334" s="13"/>
      <c r="D334" s="18">
        <f>tableau_liste_collaborateurs[[#This Row],[Taux d''activité]]/12*100</f>
        <v>0</v>
      </c>
      <c r="E33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33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33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33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33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33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33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3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3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3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3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3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35" spans="1:16" s="19" customFormat="1" ht="36" customHeight="1" x14ac:dyDescent="0.15">
      <c r="A335" s="14">
        <v>0</v>
      </c>
      <c r="B335" s="15">
        <v>45231</v>
      </c>
      <c r="C335" s="13"/>
      <c r="D335" s="18">
        <f>tableau_liste_collaborateurs[[#This Row],[Taux d''activité]]/12*100</f>
        <v>0</v>
      </c>
      <c r="E33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33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33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33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33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33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33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3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3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3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3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3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36" spans="1:16" s="24" customFormat="1" ht="36" customHeight="1" x14ac:dyDescent="0.15">
      <c r="A336" s="14">
        <v>1</v>
      </c>
      <c r="B336" s="15">
        <v>38950</v>
      </c>
      <c r="C336" s="13"/>
      <c r="D336" s="18">
        <f>tableau_liste_collaborateurs[[#This Row],[Taux d''activité]]/12*100</f>
        <v>8.3333333333333321</v>
      </c>
      <c r="E33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33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33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33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33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33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33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33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33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33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33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33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337" spans="1:16" s="24" customFormat="1" ht="36" customHeight="1" x14ac:dyDescent="0.15">
      <c r="A337" s="14">
        <v>0.25</v>
      </c>
      <c r="B337" s="15">
        <v>44105</v>
      </c>
      <c r="C337" s="13"/>
      <c r="D337" s="18">
        <f>tableau_liste_collaborateurs[[#This Row],[Taux d''activité]]/12*100</f>
        <v>2.083333333333333</v>
      </c>
      <c r="E33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2.0833333333333335</v>
      </c>
      <c r="F33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2.0833333333333335</v>
      </c>
      <c r="G33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2.0833333333333335</v>
      </c>
      <c r="H33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2.0833333333333335</v>
      </c>
      <c r="I33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2.0833333333333335</v>
      </c>
      <c r="J33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2.0833333333333335</v>
      </c>
      <c r="K33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2.0833333333333335</v>
      </c>
      <c r="L33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2.0833333333333335</v>
      </c>
      <c r="M33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2.0833333333333335</v>
      </c>
      <c r="N33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2.0833333333333335</v>
      </c>
      <c r="O33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2.0833333333333335</v>
      </c>
      <c r="P33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2.0833333333333335</v>
      </c>
    </row>
    <row r="338" spans="1:16" s="24" customFormat="1" ht="36" customHeight="1" x14ac:dyDescent="0.15">
      <c r="A338" s="14">
        <v>1</v>
      </c>
      <c r="B338" s="15">
        <v>43770</v>
      </c>
      <c r="C338" s="13"/>
      <c r="D338" s="18">
        <f>tableau_liste_collaborateurs[[#This Row],[Taux d''activité]]/12*100</f>
        <v>8.3333333333333321</v>
      </c>
      <c r="E33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33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33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33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33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33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33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33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33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33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33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33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339" spans="1:16" s="24" customFormat="1" ht="36" customHeight="1" x14ac:dyDescent="0.15">
      <c r="A339" s="14">
        <v>0.7</v>
      </c>
      <c r="B339" s="15">
        <v>37742</v>
      </c>
      <c r="C339" s="13"/>
      <c r="D339" s="18">
        <f>tableau_liste_collaborateurs[[#This Row],[Taux d''activité]]/12*100</f>
        <v>5.833333333333333</v>
      </c>
      <c r="E33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33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33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33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33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33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33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33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33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33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33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33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340" spans="1:16" s="19" customFormat="1" ht="36" customHeight="1" x14ac:dyDescent="0.15">
      <c r="A340" s="14">
        <v>1</v>
      </c>
      <c r="B340" s="15">
        <v>45139</v>
      </c>
      <c r="C340" s="15">
        <v>46234</v>
      </c>
      <c r="D340" s="18">
        <f>tableau_liste_collaborateurs[[#This Row],[Taux d''activité]]/12*100</f>
        <v>8.3333333333333321</v>
      </c>
      <c r="E34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34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34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34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34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34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34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34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4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4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4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4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41" spans="1:16" s="19" customFormat="1" ht="36" customHeight="1" x14ac:dyDescent="0.15">
      <c r="A341" s="14">
        <v>0</v>
      </c>
      <c r="B341" s="15">
        <v>45689</v>
      </c>
      <c r="C341" s="15"/>
      <c r="D341" s="18">
        <f>tableau_liste_collaborateurs[[#This Row],[Taux d''activité]]/12*100</f>
        <v>0</v>
      </c>
      <c r="E34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34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34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34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34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34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34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4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4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4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4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4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42" spans="1:16" s="19" customFormat="1" ht="36" customHeight="1" x14ac:dyDescent="0.15">
      <c r="A342" s="14">
        <v>0.5</v>
      </c>
      <c r="B342" s="15">
        <v>45139</v>
      </c>
      <c r="C342" s="13"/>
      <c r="D342" s="18">
        <f>tableau_liste_collaborateurs[[#This Row],[Taux d''activité]]/12*100</f>
        <v>4.1666666666666661</v>
      </c>
      <c r="E34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4.166666666666667</v>
      </c>
      <c r="F34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4.166666666666667</v>
      </c>
      <c r="G34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4.166666666666667</v>
      </c>
      <c r="H34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4.166666666666667</v>
      </c>
      <c r="I34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4.166666666666667</v>
      </c>
      <c r="J34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4.166666666666667</v>
      </c>
      <c r="K34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4.166666666666667</v>
      </c>
      <c r="L34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4.166666666666667</v>
      </c>
      <c r="M34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4.166666666666667</v>
      </c>
      <c r="N34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4.166666666666667</v>
      </c>
      <c r="O34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4.166666666666667</v>
      </c>
      <c r="P34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4.166666666666667</v>
      </c>
    </row>
    <row r="343" spans="1:16" s="19" customFormat="1" ht="36" customHeight="1" x14ac:dyDescent="0.15">
      <c r="A343" s="14">
        <v>1</v>
      </c>
      <c r="B343" s="15">
        <v>42993</v>
      </c>
      <c r="C343" s="13"/>
      <c r="D343" s="18">
        <f>tableau_liste_collaborateurs[[#This Row],[Taux d''activité]]/12*100</f>
        <v>8.3333333333333321</v>
      </c>
      <c r="E34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34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34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34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34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34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34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34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34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34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34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34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344" spans="1:16" s="19" customFormat="1" ht="36" customHeight="1" x14ac:dyDescent="0.15">
      <c r="A344" s="14">
        <v>0.6</v>
      </c>
      <c r="B344" s="15">
        <v>43891</v>
      </c>
      <c r="C344" s="13"/>
      <c r="D344" s="18">
        <f>tableau_liste_collaborateurs[[#This Row],[Taux d''activité]]/12*100</f>
        <v>5</v>
      </c>
      <c r="E34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34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34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34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34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34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34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34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34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34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34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34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345" spans="1:16" s="24" customFormat="1" ht="36.75" customHeight="1" x14ac:dyDescent="0.15">
      <c r="A345" s="14">
        <v>0.7</v>
      </c>
      <c r="B345" s="15">
        <v>45139</v>
      </c>
      <c r="C345" s="13"/>
      <c r="D345" s="18">
        <f>tableau_liste_collaborateurs[[#This Row],[Taux d''activité]]/12*100</f>
        <v>5.833333333333333</v>
      </c>
      <c r="E34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34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34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34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34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34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34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34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34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34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34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34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346" spans="1:16" s="19" customFormat="1" ht="36" customHeight="1" x14ac:dyDescent="0.15">
      <c r="A346" s="14">
        <v>1</v>
      </c>
      <c r="B346" s="15">
        <v>42217</v>
      </c>
      <c r="C346" s="13"/>
      <c r="D346" s="18">
        <f>tableau_liste_collaborateurs[[#This Row],[Taux d''activité]]/12*100</f>
        <v>8.3333333333333321</v>
      </c>
      <c r="E34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34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34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34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34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34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34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34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34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34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34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34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347" spans="1:16" s="19" customFormat="1" ht="36" customHeight="1" x14ac:dyDescent="0.15">
      <c r="A347" s="21">
        <v>0</v>
      </c>
      <c r="B347" s="22">
        <v>46113</v>
      </c>
      <c r="C347" s="22"/>
      <c r="D347" s="18">
        <f>tableau_liste_collaborateurs[[#This Row],[Taux d''activité]]/12*100</f>
        <v>0</v>
      </c>
      <c r="E34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34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34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34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34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34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34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4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4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4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4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4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48" spans="1:16" ht="36" customHeight="1" x14ac:dyDescent="0.15">
      <c r="A348" s="14">
        <v>0</v>
      </c>
      <c r="B348" s="15">
        <v>45962</v>
      </c>
      <c r="C348" s="15"/>
      <c r="D348" s="18">
        <f>tableau_liste_collaborateurs[[#This Row],[Taux d''activité]]/12*100</f>
        <v>0</v>
      </c>
      <c r="E34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34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34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34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34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34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34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4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4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4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4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4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49" spans="1:16" ht="36" customHeight="1" x14ac:dyDescent="0.15">
      <c r="A349" s="14">
        <v>0.6</v>
      </c>
      <c r="B349" s="15">
        <v>42948</v>
      </c>
      <c r="C349" s="13"/>
      <c r="D349" s="18">
        <f>tableau_liste_collaborateurs[[#This Row],[Taux d''activité]]/12*100</f>
        <v>5</v>
      </c>
      <c r="E34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34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34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34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34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34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34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34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34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34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34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34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350" spans="1:16" ht="36" customHeight="1" x14ac:dyDescent="0.15">
      <c r="A350" s="14">
        <v>0.9</v>
      </c>
      <c r="B350" s="15">
        <v>45931</v>
      </c>
      <c r="C350" s="13"/>
      <c r="D350" s="18">
        <f>tableau_liste_collaborateurs[[#This Row],[Taux d''activité]]/12*100</f>
        <v>7.5</v>
      </c>
      <c r="E35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35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35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35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35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35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35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35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35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35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35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35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351" spans="1:16" ht="36" customHeight="1" x14ac:dyDescent="0.15">
      <c r="A351" s="14">
        <v>0.7</v>
      </c>
      <c r="B351" s="15">
        <v>45870</v>
      </c>
      <c r="C351" s="15">
        <v>46053</v>
      </c>
      <c r="D351" s="18">
        <f>tableau_liste_collaborateurs[[#This Row],[Taux d''activité]]/12*100</f>
        <v>5.833333333333333</v>
      </c>
      <c r="E35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35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35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35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35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35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35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5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5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5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5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5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52" spans="1:16" ht="36" customHeight="1" x14ac:dyDescent="0.15">
      <c r="A352" s="14">
        <v>0.9</v>
      </c>
      <c r="B352" s="15">
        <v>45884</v>
      </c>
      <c r="C352" s="15"/>
      <c r="D352" s="18">
        <f>tableau_liste_collaborateurs[[#This Row],[Taux d''activité]]/12*100</f>
        <v>7.5</v>
      </c>
      <c r="E35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35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35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35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35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35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35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35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35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35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35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35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353" spans="1:16" ht="36" customHeight="1" x14ac:dyDescent="0.15">
      <c r="A353" s="25">
        <v>0</v>
      </c>
      <c r="B353" s="15">
        <v>43709</v>
      </c>
      <c r="C353" s="13"/>
      <c r="D353" s="18">
        <f>tableau_liste_collaborateurs[[#This Row],[Taux d''activité]]/12*100</f>
        <v>0</v>
      </c>
      <c r="E35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35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35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35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35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35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35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5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5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5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5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5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54" spans="1:16" ht="36" customHeight="1" x14ac:dyDescent="0.15">
      <c r="A354" s="14">
        <v>0.7</v>
      </c>
      <c r="B354" s="23">
        <v>44593</v>
      </c>
      <c r="C354" s="13"/>
      <c r="D354" s="18">
        <f>tableau_liste_collaborateurs[[#This Row],[Taux d''activité]]/12*100</f>
        <v>5.833333333333333</v>
      </c>
      <c r="E35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35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35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35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35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35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35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35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35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35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35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35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355" spans="1:16" ht="36" customHeight="1" x14ac:dyDescent="0.15">
      <c r="A355" s="14">
        <v>0.8</v>
      </c>
      <c r="B355" s="23">
        <v>41640</v>
      </c>
      <c r="C355" s="13"/>
      <c r="D355" s="18">
        <f>tableau_liste_collaborateurs[[#This Row],[Taux d''activité]]/12*100</f>
        <v>6.666666666666667</v>
      </c>
      <c r="E35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35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35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35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35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35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35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35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35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35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35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35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356" spans="1:16" ht="36" customHeight="1" x14ac:dyDescent="0.15">
      <c r="A356" s="14">
        <v>0.5</v>
      </c>
      <c r="B356" s="15">
        <v>44470</v>
      </c>
      <c r="C356" s="15"/>
      <c r="D356" s="18">
        <f>tableau_liste_collaborateurs[[#This Row],[Taux d''activité]]/12*100</f>
        <v>4.1666666666666661</v>
      </c>
      <c r="E35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4.166666666666667</v>
      </c>
      <c r="F35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4.166666666666667</v>
      </c>
      <c r="G35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4.166666666666667</v>
      </c>
      <c r="H35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4.166666666666667</v>
      </c>
      <c r="I35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4.166666666666667</v>
      </c>
      <c r="J35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4.166666666666667</v>
      </c>
      <c r="K35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4.166666666666667</v>
      </c>
      <c r="L35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4.166666666666667</v>
      </c>
      <c r="M35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4.166666666666667</v>
      </c>
      <c r="N35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4.166666666666667</v>
      </c>
      <c r="O35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4.166666666666667</v>
      </c>
      <c r="P35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4.166666666666667</v>
      </c>
    </row>
    <row r="357" spans="1:16" ht="36" customHeight="1" x14ac:dyDescent="0.15">
      <c r="A357" s="14">
        <v>0.7</v>
      </c>
      <c r="B357" s="15">
        <v>44378</v>
      </c>
      <c r="C357" s="15">
        <v>46203</v>
      </c>
      <c r="D357" s="18">
        <f>tableau_liste_collaborateurs[[#This Row],[Taux d''activité]]/12*100</f>
        <v>5.833333333333333</v>
      </c>
      <c r="E35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35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35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35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35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35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35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5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5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5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5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5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58" spans="1:16" ht="36" customHeight="1" x14ac:dyDescent="0.15">
      <c r="A358" s="14">
        <v>0.6</v>
      </c>
      <c r="B358" s="15">
        <v>45139</v>
      </c>
      <c r="C358" s="15"/>
      <c r="D358" s="18">
        <f>tableau_liste_collaborateurs[[#This Row],[Taux d''activité]]/12*100</f>
        <v>5</v>
      </c>
      <c r="E35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35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35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35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35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35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35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35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35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35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35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35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359" spans="1:16" ht="36" customHeight="1" x14ac:dyDescent="0.15">
      <c r="A359" s="21">
        <v>1</v>
      </c>
      <c r="B359" s="22">
        <v>45689</v>
      </c>
      <c r="C359" s="22">
        <v>46234</v>
      </c>
      <c r="D359" s="18">
        <f>tableau_liste_collaborateurs[[#This Row],[Taux d''activité]]/12*100</f>
        <v>8.3333333333333321</v>
      </c>
      <c r="E35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35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35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35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35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35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35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35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5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5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5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5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60" spans="1:16" ht="36" customHeight="1" x14ac:dyDescent="0.15">
      <c r="A360" s="14">
        <v>0</v>
      </c>
      <c r="B360" s="15">
        <v>45689</v>
      </c>
      <c r="C360" s="15">
        <v>46053</v>
      </c>
      <c r="D360" s="18">
        <f>tableau_liste_collaborateurs[[#This Row],[Taux d''activité]]/12*100</f>
        <v>0</v>
      </c>
      <c r="E36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36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36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36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36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36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36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6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6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6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6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6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61" spans="1:16" ht="36" customHeight="1" x14ac:dyDescent="0.15">
      <c r="A361" s="14">
        <v>0</v>
      </c>
      <c r="B361" s="15">
        <v>45474</v>
      </c>
      <c r="C361" s="13"/>
      <c r="D361" s="18">
        <f>tableau_liste_collaborateurs[[#This Row],[Taux d''activité]]/12*100</f>
        <v>0</v>
      </c>
      <c r="E36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36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36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36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36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36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36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6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6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6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6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6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62" spans="1:16" ht="36" customHeight="1" x14ac:dyDescent="0.15">
      <c r="A362" s="25">
        <v>0.4</v>
      </c>
      <c r="B362" s="15">
        <v>43800</v>
      </c>
      <c r="C362" s="15">
        <v>46053</v>
      </c>
      <c r="D362" s="18">
        <f>tableau_liste_collaborateurs[[#This Row],[Taux d''activité]]/12*100</f>
        <v>3.3333333333333335</v>
      </c>
      <c r="E36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3.3333333333333335</v>
      </c>
      <c r="F36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36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36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36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36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36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6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6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6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6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6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63" spans="1:16" ht="36" customHeight="1" x14ac:dyDescent="0.15">
      <c r="A363" s="14">
        <v>0.8</v>
      </c>
      <c r="B363" s="15">
        <v>45139</v>
      </c>
      <c r="C363" s="13"/>
      <c r="D363" s="18">
        <f>tableau_liste_collaborateurs[[#This Row],[Taux d''activité]]/12*100</f>
        <v>6.666666666666667</v>
      </c>
      <c r="E36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36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36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36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36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36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36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36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36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36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36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36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364" spans="1:16" ht="36" customHeight="1" x14ac:dyDescent="0.15">
      <c r="A364" s="14">
        <v>0.9</v>
      </c>
      <c r="B364" s="15">
        <v>38944</v>
      </c>
      <c r="C364" s="13"/>
      <c r="D364" s="18">
        <f>tableau_liste_collaborateurs[[#This Row],[Taux d''activité]]/12*100</f>
        <v>7.5</v>
      </c>
      <c r="E36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36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36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36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36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36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36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36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36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36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36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36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365" spans="1:16" ht="36" customHeight="1" x14ac:dyDescent="0.15">
      <c r="A365" s="14">
        <v>0.85</v>
      </c>
      <c r="B365" s="15">
        <v>41228</v>
      </c>
      <c r="C365" s="13"/>
      <c r="D365" s="18">
        <f>tableau_liste_collaborateurs[[#This Row],[Taux d''activité]]/12*100</f>
        <v>7.083333333333333</v>
      </c>
      <c r="E36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7.083333333333333</v>
      </c>
      <c r="F36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7.083333333333333</v>
      </c>
      <c r="G36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7.083333333333333</v>
      </c>
      <c r="H36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7.083333333333333</v>
      </c>
      <c r="I36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7.083333333333333</v>
      </c>
      <c r="J36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7.083333333333333</v>
      </c>
      <c r="K36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7.083333333333333</v>
      </c>
      <c r="L36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7.083333333333333</v>
      </c>
      <c r="M36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7.083333333333333</v>
      </c>
      <c r="N36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7.083333333333333</v>
      </c>
      <c r="O36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7.083333333333333</v>
      </c>
      <c r="P36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7.083333333333333</v>
      </c>
    </row>
    <row r="366" spans="1:16" ht="36" customHeight="1" x14ac:dyDescent="0.15">
      <c r="A366" s="14">
        <v>0.7</v>
      </c>
      <c r="B366" s="15">
        <v>44835</v>
      </c>
      <c r="C366" s="13"/>
      <c r="D366" s="18">
        <f>tableau_liste_collaborateurs[[#This Row],[Taux d''activité]]/12*100</f>
        <v>5.833333333333333</v>
      </c>
      <c r="E36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36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36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36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36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36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36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36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36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36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36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36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367" spans="1:16" ht="36" customHeight="1" x14ac:dyDescent="0.15">
      <c r="A367" s="14">
        <v>0.8</v>
      </c>
      <c r="B367" s="15">
        <v>45261</v>
      </c>
      <c r="C367" s="13"/>
      <c r="D367" s="18">
        <f>tableau_liste_collaborateurs[[#This Row],[Taux d''activité]]/12*100</f>
        <v>6.666666666666667</v>
      </c>
      <c r="E36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36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36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36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36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36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36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36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36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36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36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36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368" spans="1:16" ht="36" customHeight="1" x14ac:dyDescent="0.15">
      <c r="A368" s="14">
        <v>0</v>
      </c>
      <c r="B368" s="15">
        <v>45383</v>
      </c>
      <c r="C368" s="15">
        <v>46142</v>
      </c>
      <c r="D368" s="18">
        <f>tableau_liste_collaborateurs[[#This Row],[Taux d''activité]]/12*100</f>
        <v>0</v>
      </c>
      <c r="E36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36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36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36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36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36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36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6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6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6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6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6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69" spans="1:16" ht="36.75" customHeight="1" x14ac:dyDescent="0.15">
      <c r="A369" s="14">
        <v>1</v>
      </c>
      <c r="B369" s="15">
        <v>45139</v>
      </c>
      <c r="C369" s="13"/>
      <c r="D369" s="18">
        <f>tableau_liste_collaborateurs[[#This Row],[Taux d''activité]]/12*100</f>
        <v>8.3333333333333321</v>
      </c>
      <c r="E36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36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36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36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36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36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36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36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36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36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36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36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370" spans="1:16" ht="36" customHeight="1" x14ac:dyDescent="0.15">
      <c r="A370" s="14">
        <v>0.5</v>
      </c>
      <c r="B370" s="15">
        <v>42125</v>
      </c>
      <c r="C370" s="13"/>
      <c r="D370" s="18">
        <f>tableau_liste_collaborateurs[[#This Row],[Taux d''activité]]/12*100</f>
        <v>4.1666666666666661</v>
      </c>
      <c r="E37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4.166666666666667</v>
      </c>
      <c r="F37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4.166666666666667</v>
      </c>
      <c r="G37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4.166666666666667</v>
      </c>
      <c r="H37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4.166666666666667</v>
      </c>
      <c r="I37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4.166666666666667</v>
      </c>
      <c r="J37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4.166666666666667</v>
      </c>
      <c r="K37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4.166666666666667</v>
      </c>
      <c r="L37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4.166666666666667</v>
      </c>
      <c r="M37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4.166666666666667</v>
      </c>
      <c r="N37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4.166666666666667</v>
      </c>
      <c r="O37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4.166666666666667</v>
      </c>
      <c r="P37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4.166666666666667</v>
      </c>
    </row>
    <row r="371" spans="1:16" ht="36" customHeight="1" x14ac:dyDescent="0.15">
      <c r="A371" s="25">
        <v>0.8</v>
      </c>
      <c r="B371" s="15">
        <v>43770</v>
      </c>
      <c r="C371" s="13"/>
      <c r="D371" s="18">
        <f>tableau_liste_collaborateurs[[#This Row],[Taux d''activité]]/12*100</f>
        <v>6.666666666666667</v>
      </c>
      <c r="E37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37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37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37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37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37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37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37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37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37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37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37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372" spans="1:16" ht="27.75" customHeight="1" x14ac:dyDescent="0.15">
      <c r="A372" s="14">
        <v>0</v>
      </c>
      <c r="B372" s="15">
        <v>45962</v>
      </c>
      <c r="C372" s="15"/>
      <c r="D372" s="18">
        <f>tableau_liste_collaborateurs[[#This Row],[Taux d''activité]]/12*100</f>
        <v>0</v>
      </c>
      <c r="E37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37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37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37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37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37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37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7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7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7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7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7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73" spans="1:16" ht="36" customHeight="1" x14ac:dyDescent="0.15">
      <c r="A373" s="14">
        <v>0</v>
      </c>
      <c r="B373" s="15">
        <v>45597</v>
      </c>
      <c r="C373" s="15">
        <v>46142</v>
      </c>
      <c r="D373" s="18">
        <f>tableau_liste_collaborateurs[[#This Row],[Taux d''activité]]/12*100</f>
        <v>0</v>
      </c>
      <c r="E37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37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37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37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37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37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37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7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7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7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7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7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74" spans="1:16" ht="36" customHeight="1" x14ac:dyDescent="0.15">
      <c r="A374" s="14">
        <v>0.5</v>
      </c>
      <c r="B374" s="15">
        <v>43905</v>
      </c>
      <c r="C374" s="15"/>
      <c r="D374" s="18">
        <f>tableau_liste_collaborateurs[[#This Row],[Taux d''activité]]/12*100</f>
        <v>4.1666666666666661</v>
      </c>
      <c r="E37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4.166666666666667</v>
      </c>
      <c r="F37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4.166666666666667</v>
      </c>
      <c r="G37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4.166666666666667</v>
      </c>
      <c r="H37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4.166666666666667</v>
      </c>
      <c r="I37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4.166666666666667</v>
      </c>
      <c r="J37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4.166666666666667</v>
      </c>
      <c r="K37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4.166666666666667</v>
      </c>
      <c r="L37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4.166666666666667</v>
      </c>
      <c r="M37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4.166666666666667</v>
      </c>
      <c r="N37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4.166666666666667</v>
      </c>
      <c r="O37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4.166666666666667</v>
      </c>
      <c r="P37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4.166666666666667</v>
      </c>
    </row>
    <row r="375" spans="1:16" ht="36" customHeight="1" x14ac:dyDescent="0.15">
      <c r="A375" s="14">
        <v>0</v>
      </c>
      <c r="B375" s="15">
        <v>45231</v>
      </c>
      <c r="C375" s="13"/>
      <c r="D375" s="18">
        <f>tableau_liste_collaborateurs[[#This Row],[Taux d''activité]]/12*100</f>
        <v>0</v>
      </c>
      <c r="E37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37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37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37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37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37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37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7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7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7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7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7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76" spans="1:16" ht="36" customHeight="1" x14ac:dyDescent="0.15">
      <c r="A376" s="25">
        <v>0</v>
      </c>
      <c r="B376" s="15">
        <v>44348</v>
      </c>
      <c r="C376" s="15"/>
      <c r="D376" s="18">
        <f>tableau_liste_collaborateurs[[#This Row],[Taux d''activité]]/12*100</f>
        <v>0</v>
      </c>
      <c r="E37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37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37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37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37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37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37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7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7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7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7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7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77" spans="1:16" ht="36" customHeight="1" x14ac:dyDescent="0.15">
      <c r="A377" s="14">
        <v>0.3</v>
      </c>
      <c r="B377" s="15">
        <v>44423</v>
      </c>
      <c r="C377" s="13"/>
      <c r="D377" s="18">
        <f>tableau_liste_collaborateurs[[#This Row],[Taux d''activité]]/12*100</f>
        <v>2.5</v>
      </c>
      <c r="E37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2.5</v>
      </c>
      <c r="F37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2.5</v>
      </c>
      <c r="G37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2.5</v>
      </c>
      <c r="H37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2.5</v>
      </c>
      <c r="I37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2.5</v>
      </c>
      <c r="J37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2.5</v>
      </c>
      <c r="K37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2.5</v>
      </c>
      <c r="L37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2.5</v>
      </c>
      <c r="M37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2.5</v>
      </c>
      <c r="N37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2.5</v>
      </c>
      <c r="O37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2.5</v>
      </c>
      <c r="P37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2.5</v>
      </c>
    </row>
    <row r="378" spans="1:16" ht="36" customHeight="1" x14ac:dyDescent="0.15">
      <c r="A378" s="14">
        <v>0.8</v>
      </c>
      <c r="B378" s="15">
        <v>40770</v>
      </c>
      <c r="C378" s="13"/>
      <c r="D378" s="18">
        <f>tableau_liste_collaborateurs[[#This Row],[Taux d''activité]]/12*100</f>
        <v>6.666666666666667</v>
      </c>
      <c r="E37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37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37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37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37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37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37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37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37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37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37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37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379" spans="1:16" ht="36" customHeight="1" x14ac:dyDescent="0.15">
      <c r="A379" s="14">
        <v>0.8</v>
      </c>
      <c r="B379" s="15">
        <v>46023</v>
      </c>
      <c r="C379" s="13"/>
      <c r="D379" s="18">
        <f>tableau_liste_collaborateurs[[#This Row],[Taux d''activité]]/12*100</f>
        <v>6.666666666666667</v>
      </c>
      <c r="E37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37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37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37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37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37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37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37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37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37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37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37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380" spans="1:16" ht="36" customHeight="1" x14ac:dyDescent="0.15">
      <c r="A380" s="14">
        <v>0.7</v>
      </c>
      <c r="B380" s="15">
        <v>45139</v>
      </c>
      <c r="C380" s="13"/>
      <c r="D380" s="18">
        <f>tableau_liste_collaborateurs[[#This Row],[Taux d''activité]]/12*100</f>
        <v>5.833333333333333</v>
      </c>
      <c r="E38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38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38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38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38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38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38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38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38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38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38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38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381" spans="1:16" ht="36" customHeight="1" x14ac:dyDescent="0.15">
      <c r="A381" s="14">
        <v>0.7</v>
      </c>
      <c r="B381" s="15">
        <v>43160</v>
      </c>
      <c r="C381" s="15"/>
      <c r="D381" s="18">
        <f>tableau_liste_collaborateurs[[#This Row],[Taux d''activité]]/12*100</f>
        <v>5.833333333333333</v>
      </c>
      <c r="E38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38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38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38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38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38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38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38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38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38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38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38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382" spans="1:16" ht="36" customHeight="1" x14ac:dyDescent="0.15">
      <c r="A382" s="14">
        <v>0.8</v>
      </c>
      <c r="B382" s="15">
        <v>38093</v>
      </c>
      <c r="C382" s="13"/>
      <c r="D382" s="18">
        <f>tableau_liste_collaborateurs[[#This Row],[Taux d''activité]]/12*100</f>
        <v>6.666666666666667</v>
      </c>
      <c r="E38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38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38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38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38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38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38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38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38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38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38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38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383" spans="1:16" ht="36" customHeight="1" x14ac:dyDescent="0.15">
      <c r="A383" s="21">
        <v>0.7</v>
      </c>
      <c r="B383" s="22">
        <v>46054</v>
      </c>
      <c r="C383" s="20"/>
      <c r="D383" s="18">
        <f>tableau_liste_collaborateurs[[#This Row],[Taux d''activité]]/12*100</f>
        <v>5.833333333333333</v>
      </c>
      <c r="E38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38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38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38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38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38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38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38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38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38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38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38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384" spans="1:16" ht="36" customHeight="1" x14ac:dyDescent="0.15">
      <c r="A384" s="14">
        <v>0.75</v>
      </c>
      <c r="B384" s="15">
        <v>37165</v>
      </c>
      <c r="C384" s="13"/>
      <c r="D384" s="18">
        <f>tableau_liste_collaborateurs[[#This Row],[Taux d''activité]]/12*100</f>
        <v>6.25</v>
      </c>
      <c r="E38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6.25</v>
      </c>
      <c r="F38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6.25</v>
      </c>
      <c r="G38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6.25</v>
      </c>
      <c r="H38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6.25</v>
      </c>
      <c r="I38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6.25</v>
      </c>
      <c r="J38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6.25</v>
      </c>
      <c r="K38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6.25</v>
      </c>
      <c r="L38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6.25</v>
      </c>
      <c r="M38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6.25</v>
      </c>
      <c r="N38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6.25</v>
      </c>
      <c r="O38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6.25</v>
      </c>
      <c r="P38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6.25</v>
      </c>
    </row>
    <row r="385" spans="1:16" ht="36" customHeight="1" x14ac:dyDescent="0.15">
      <c r="A385" s="14">
        <v>1</v>
      </c>
      <c r="B385" s="15">
        <v>44607</v>
      </c>
      <c r="C385" s="15"/>
      <c r="D385" s="18">
        <f>tableau_liste_collaborateurs[[#This Row],[Taux d''activité]]/12*100</f>
        <v>8.3333333333333321</v>
      </c>
      <c r="E38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38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38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38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38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38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38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38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38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38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38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38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386" spans="1:16" ht="36" customHeight="1" x14ac:dyDescent="0.15">
      <c r="A386" s="14">
        <v>0.85</v>
      </c>
      <c r="B386" s="15">
        <v>41244</v>
      </c>
      <c r="C386" s="13"/>
      <c r="D386" s="18">
        <f>tableau_liste_collaborateurs[[#This Row],[Taux d''activité]]/12*100</f>
        <v>7.083333333333333</v>
      </c>
      <c r="E38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7.083333333333333</v>
      </c>
      <c r="F38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7.083333333333333</v>
      </c>
      <c r="G38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7.083333333333333</v>
      </c>
      <c r="H38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7.083333333333333</v>
      </c>
      <c r="I38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7.083333333333333</v>
      </c>
      <c r="J38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7.083333333333333</v>
      </c>
      <c r="K38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7.083333333333333</v>
      </c>
      <c r="L38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7.083333333333333</v>
      </c>
      <c r="M38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7.083333333333333</v>
      </c>
      <c r="N38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7.083333333333333</v>
      </c>
      <c r="O38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7.083333333333333</v>
      </c>
      <c r="P38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7.083333333333333</v>
      </c>
    </row>
    <row r="387" spans="1:16" ht="36" customHeight="1" x14ac:dyDescent="0.15">
      <c r="A387" s="14">
        <v>0.65</v>
      </c>
      <c r="B387" s="11">
        <v>44743</v>
      </c>
      <c r="C387" s="12"/>
      <c r="D387" s="18">
        <f>tableau_liste_collaborateurs[[#This Row],[Taux d''activité]]/12*100</f>
        <v>5.416666666666667</v>
      </c>
      <c r="E38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5.416666666666667</v>
      </c>
      <c r="F38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5.416666666666667</v>
      </c>
      <c r="G38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5.416666666666667</v>
      </c>
      <c r="H38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5.416666666666667</v>
      </c>
      <c r="I38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5.416666666666667</v>
      </c>
      <c r="J38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5.416666666666667</v>
      </c>
      <c r="K38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5.416666666666667</v>
      </c>
      <c r="L38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5.416666666666667</v>
      </c>
      <c r="M38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5.416666666666667</v>
      </c>
      <c r="N38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5.416666666666667</v>
      </c>
      <c r="O38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5.416666666666667</v>
      </c>
      <c r="P38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5.416666666666667</v>
      </c>
    </row>
    <row r="388" spans="1:16" ht="36" customHeight="1" x14ac:dyDescent="0.15">
      <c r="A388" s="14">
        <v>1</v>
      </c>
      <c r="B388" s="15">
        <v>45870</v>
      </c>
      <c r="C388" s="15">
        <v>46234</v>
      </c>
      <c r="D388" s="18">
        <f>tableau_liste_collaborateurs[[#This Row],[Taux d''activité]]/12*100</f>
        <v>8.3333333333333321</v>
      </c>
      <c r="E38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38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38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38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38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38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38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38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8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8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8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8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89" spans="1:16" ht="36" customHeight="1" x14ac:dyDescent="0.15">
      <c r="A389" s="14">
        <v>0.9</v>
      </c>
      <c r="B389" s="15">
        <v>44927</v>
      </c>
      <c r="C389" s="13"/>
      <c r="D389" s="18">
        <f>tableau_liste_collaborateurs[[#This Row],[Taux d''activité]]/12*100</f>
        <v>7.5</v>
      </c>
      <c r="E38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38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38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38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38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38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38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38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38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38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38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38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390" spans="1:16" ht="36" customHeight="1" x14ac:dyDescent="0.15">
      <c r="A390" s="14">
        <v>0</v>
      </c>
      <c r="B390" s="15">
        <v>45962</v>
      </c>
      <c r="C390" s="15"/>
      <c r="D390" s="18">
        <f>tableau_liste_collaborateurs[[#This Row],[Taux d''activité]]/12*100</f>
        <v>0</v>
      </c>
      <c r="E39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39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39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39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39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39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39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9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39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39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39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39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391" spans="1:16" ht="36" customHeight="1" x14ac:dyDescent="0.15">
      <c r="A391" s="14">
        <v>0.8</v>
      </c>
      <c r="B391" s="15">
        <v>45931</v>
      </c>
      <c r="C391" s="15"/>
      <c r="D391" s="18">
        <f>tableau_liste_collaborateurs[[#This Row],[Taux d''activité]]/12*100</f>
        <v>6.666666666666667</v>
      </c>
      <c r="E39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39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39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39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39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39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39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39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39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39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39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39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392" spans="1:16" ht="36" customHeight="1" x14ac:dyDescent="0.15">
      <c r="A392" s="14">
        <v>0.6</v>
      </c>
      <c r="B392" s="15">
        <v>42901</v>
      </c>
      <c r="C392" s="13"/>
      <c r="D392" s="18">
        <f>tableau_liste_collaborateurs[[#This Row],[Taux d''activité]]/12*100</f>
        <v>5</v>
      </c>
      <c r="E39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39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39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39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39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39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39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39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39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39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39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39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393" spans="1:16" ht="36" customHeight="1" x14ac:dyDescent="0.15">
      <c r="A393" s="14">
        <v>0.8</v>
      </c>
      <c r="B393" s="15">
        <v>43191</v>
      </c>
      <c r="C393" s="13"/>
      <c r="D393" s="18">
        <f>tableau_liste_collaborateurs[[#This Row],[Taux d''activité]]/12*100</f>
        <v>6.666666666666667</v>
      </c>
      <c r="E39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39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39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39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39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39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39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39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39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39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39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39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394" spans="1:16" ht="36" customHeight="1" x14ac:dyDescent="0.15">
      <c r="A394" s="14">
        <v>0.85</v>
      </c>
      <c r="B394" s="15">
        <v>42309</v>
      </c>
      <c r="C394" s="13"/>
      <c r="D394" s="18">
        <f>tableau_liste_collaborateurs[[#This Row],[Taux d''activité]]/12*100</f>
        <v>7.083333333333333</v>
      </c>
      <c r="E39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7.083333333333333</v>
      </c>
      <c r="F39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7.083333333333333</v>
      </c>
      <c r="G39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7.083333333333333</v>
      </c>
      <c r="H39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7.083333333333333</v>
      </c>
      <c r="I39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7.083333333333333</v>
      </c>
      <c r="J39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7.083333333333333</v>
      </c>
      <c r="K39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7.083333333333333</v>
      </c>
      <c r="L39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7.083333333333333</v>
      </c>
      <c r="M39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7.083333333333333</v>
      </c>
      <c r="N39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7.083333333333333</v>
      </c>
      <c r="O39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7.083333333333333</v>
      </c>
      <c r="P39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7.083333333333333</v>
      </c>
    </row>
    <row r="395" spans="1:16" ht="36" customHeight="1" x14ac:dyDescent="0.15">
      <c r="A395" s="14">
        <v>0.8</v>
      </c>
      <c r="B395" s="23">
        <v>44058</v>
      </c>
      <c r="C395" s="13"/>
      <c r="D395" s="18">
        <f>tableau_liste_collaborateurs[[#This Row],[Taux d''activité]]/12*100</f>
        <v>6.666666666666667</v>
      </c>
      <c r="E39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39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39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39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39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39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39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39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39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39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39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39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396" spans="1:16" ht="36" customHeight="1" x14ac:dyDescent="0.15">
      <c r="A396" s="21">
        <v>1</v>
      </c>
      <c r="B396" s="22">
        <v>46235</v>
      </c>
      <c r="C396" s="22">
        <v>46599</v>
      </c>
      <c r="D396" s="18">
        <f>tableau_liste_collaborateurs[[#This Row],[Taux d''activité]]/12*100</f>
        <v>8.3333333333333321</v>
      </c>
      <c r="E39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39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39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39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39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39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39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39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39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39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39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39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397" spans="1:16" ht="36" customHeight="1" x14ac:dyDescent="0.15">
      <c r="A397" s="25">
        <v>1</v>
      </c>
      <c r="B397" s="15">
        <v>44677</v>
      </c>
      <c r="C397" s="13"/>
      <c r="D397" s="18">
        <f>tableau_liste_collaborateurs[[#This Row],[Taux d''activité]]/12*100</f>
        <v>8.3333333333333321</v>
      </c>
      <c r="E39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39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39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39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39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39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39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39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39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39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39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39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398" spans="1:16" ht="31.5" customHeight="1" x14ac:dyDescent="0.15">
      <c r="A398" s="14">
        <v>1</v>
      </c>
      <c r="B398" s="23">
        <v>36130</v>
      </c>
      <c r="C398" s="13"/>
      <c r="D398" s="18">
        <f>tableau_liste_collaborateurs[[#This Row],[Taux d''activité]]/12*100</f>
        <v>8.3333333333333321</v>
      </c>
      <c r="E39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39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39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39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39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39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39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39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39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39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39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39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399" spans="1:16" ht="31.5" customHeight="1" x14ac:dyDescent="0.15">
      <c r="A399" s="14">
        <v>0.9</v>
      </c>
      <c r="B399" s="15">
        <v>39454</v>
      </c>
      <c r="C399" s="13"/>
      <c r="D399" s="18">
        <f>tableau_liste_collaborateurs[[#This Row],[Taux d''activité]]/12*100</f>
        <v>7.5</v>
      </c>
      <c r="E39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39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39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39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39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39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39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39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39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39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39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39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400" spans="1:16" ht="31.5" customHeight="1" x14ac:dyDescent="0.15">
      <c r="A400" s="14">
        <v>0.75</v>
      </c>
      <c r="B400" s="15">
        <v>38473</v>
      </c>
      <c r="C400" s="13"/>
      <c r="D400" s="18">
        <f>tableau_liste_collaborateurs[[#This Row],[Taux d''activité]]/12*100</f>
        <v>6.25</v>
      </c>
      <c r="E40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6.25</v>
      </c>
      <c r="F40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6.25</v>
      </c>
      <c r="G40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6.25</v>
      </c>
      <c r="H40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6.25</v>
      </c>
      <c r="I40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6.25</v>
      </c>
      <c r="J40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6.25</v>
      </c>
      <c r="K40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6.25</v>
      </c>
      <c r="L40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6.25</v>
      </c>
      <c r="M40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6.25</v>
      </c>
      <c r="N40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6.25</v>
      </c>
      <c r="O40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6.25</v>
      </c>
      <c r="P40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6.25</v>
      </c>
    </row>
    <row r="401" spans="1:16" ht="31.5" customHeight="1" x14ac:dyDescent="0.15">
      <c r="A401" s="14">
        <v>0</v>
      </c>
      <c r="B401" s="15">
        <v>46023</v>
      </c>
      <c r="C401" s="13"/>
      <c r="D401" s="18">
        <f>tableau_liste_collaborateurs[[#This Row],[Taux d''activité]]/12*100</f>
        <v>0</v>
      </c>
      <c r="E40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40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40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40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40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0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0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0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0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0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0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0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02" spans="1:16" ht="31.5" customHeight="1" x14ac:dyDescent="0.15">
      <c r="A402" s="14">
        <v>0</v>
      </c>
      <c r="B402" s="15">
        <v>43678</v>
      </c>
      <c r="C402" s="15"/>
      <c r="D402" s="18">
        <f>tableau_liste_collaborateurs[[#This Row],[Taux d''activité]]/12*100</f>
        <v>0</v>
      </c>
      <c r="E40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40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40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40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40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0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0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0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0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0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0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0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03" spans="1:16" ht="36" customHeight="1" x14ac:dyDescent="0.15">
      <c r="A403" s="14">
        <v>0.6</v>
      </c>
      <c r="B403" s="15">
        <v>45536</v>
      </c>
      <c r="C403" s="13"/>
      <c r="D403" s="18">
        <f>tableau_liste_collaborateurs[[#This Row],[Taux d''activité]]/12*100</f>
        <v>5</v>
      </c>
      <c r="E40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40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40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40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40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40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40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40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40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40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40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40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404" spans="1:16" ht="36" customHeight="1" x14ac:dyDescent="0.15">
      <c r="A404" s="14">
        <v>0.8</v>
      </c>
      <c r="B404" s="15">
        <v>42552</v>
      </c>
      <c r="C404" s="13"/>
      <c r="D404" s="18">
        <f>tableau_liste_collaborateurs[[#This Row],[Taux d''activité]]/12*100</f>
        <v>6.666666666666667</v>
      </c>
      <c r="E40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40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40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40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40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40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40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40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40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40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40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40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405" spans="1:16" ht="36" customHeight="1" x14ac:dyDescent="0.15">
      <c r="A405" s="14">
        <v>0.5</v>
      </c>
      <c r="B405" s="15">
        <v>45726</v>
      </c>
      <c r="C405" s="13"/>
      <c r="D405" s="18">
        <f>tableau_liste_collaborateurs[[#This Row],[Taux d''activité]]/12*100</f>
        <v>4.1666666666666661</v>
      </c>
      <c r="E40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4.166666666666667</v>
      </c>
      <c r="F40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4.166666666666667</v>
      </c>
      <c r="G40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4.166666666666667</v>
      </c>
      <c r="H40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4.166666666666667</v>
      </c>
      <c r="I40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4.166666666666667</v>
      </c>
      <c r="J40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4.166666666666667</v>
      </c>
      <c r="K40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4.166666666666667</v>
      </c>
      <c r="L40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4.166666666666667</v>
      </c>
      <c r="M40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4.166666666666667</v>
      </c>
      <c r="N40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4.166666666666667</v>
      </c>
      <c r="O40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4.166666666666667</v>
      </c>
      <c r="P40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4.166666666666667</v>
      </c>
    </row>
    <row r="406" spans="1:16" ht="36" customHeight="1" x14ac:dyDescent="0.15">
      <c r="A406" s="14">
        <v>0.8</v>
      </c>
      <c r="B406" s="15">
        <v>43647</v>
      </c>
      <c r="C406" s="13"/>
      <c r="D406" s="18">
        <f>tableau_liste_collaborateurs[[#This Row],[Taux d''activité]]/12*100</f>
        <v>6.666666666666667</v>
      </c>
      <c r="E40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40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40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40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40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40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40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40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40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40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40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40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407" spans="1:16" ht="36" customHeight="1" x14ac:dyDescent="0.15">
      <c r="A407" s="25">
        <v>0</v>
      </c>
      <c r="B407" s="15">
        <v>44197</v>
      </c>
      <c r="C407" s="13"/>
      <c r="D407" s="18">
        <f>tableau_liste_collaborateurs[[#This Row],[Taux d''activité]]/12*100</f>
        <v>0</v>
      </c>
      <c r="E40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40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40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40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40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0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0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0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0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0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0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0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08" spans="1:16" ht="36" customHeight="1" x14ac:dyDescent="0.15">
      <c r="A408" s="14">
        <v>0.8</v>
      </c>
      <c r="B408" s="15">
        <v>46251</v>
      </c>
      <c r="C408" s="15">
        <v>46599</v>
      </c>
      <c r="D408" s="18">
        <f>tableau_liste_collaborateurs[[#This Row],[Taux d''activité]]/12*100</f>
        <v>6.666666666666667</v>
      </c>
      <c r="E40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40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40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40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40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0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0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0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10.333333333333332</v>
      </c>
      <c r="M40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40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40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40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409" spans="1:16" ht="36" customHeight="1" x14ac:dyDescent="0.15">
      <c r="A409" s="14">
        <v>0.8</v>
      </c>
      <c r="B409" s="15">
        <v>44136</v>
      </c>
      <c r="C409" s="13"/>
      <c r="D409" s="18">
        <f>tableau_liste_collaborateurs[[#This Row],[Taux d''activité]]/12*100</f>
        <v>6.666666666666667</v>
      </c>
      <c r="E40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40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40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40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40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40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40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40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40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40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40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40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410" spans="1:16" ht="36" customHeight="1" x14ac:dyDescent="0.15">
      <c r="A410" s="21">
        <v>0.7</v>
      </c>
      <c r="B410" s="22">
        <v>44228</v>
      </c>
      <c r="C410" s="20"/>
      <c r="D410" s="18">
        <f>tableau_liste_collaborateurs[[#This Row],[Taux d''activité]]/12*100</f>
        <v>5.833333333333333</v>
      </c>
      <c r="E41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41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41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41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41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41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41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41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41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41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41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41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411" spans="1:16" ht="36" customHeight="1" x14ac:dyDescent="0.15">
      <c r="A411" s="14">
        <v>0.6</v>
      </c>
      <c r="B411" s="15">
        <v>44228</v>
      </c>
      <c r="C411" s="15">
        <v>46081</v>
      </c>
      <c r="D411" s="18">
        <f>tableau_liste_collaborateurs[[#This Row],[Taux d''activité]]/12*100</f>
        <v>5</v>
      </c>
      <c r="E41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41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41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41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41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1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1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1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1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1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1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1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12" spans="1:16" ht="36" customHeight="1" x14ac:dyDescent="0.15">
      <c r="A412" s="14">
        <v>0.8</v>
      </c>
      <c r="B412" s="15">
        <v>40179</v>
      </c>
      <c r="C412" s="13"/>
      <c r="D412" s="18">
        <f>tableau_liste_collaborateurs[[#This Row],[Taux d''activité]]/12*100</f>
        <v>6.666666666666667</v>
      </c>
      <c r="E41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41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41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41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41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41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41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41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41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41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41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41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413" spans="1:16" ht="36" customHeight="1" x14ac:dyDescent="0.15">
      <c r="A413" s="14">
        <v>0.8</v>
      </c>
      <c r="B413" s="15">
        <v>43525</v>
      </c>
      <c r="C413" s="13"/>
      <c r="D413" s="18">
        <f>tableau_liste_collaborateurs[[#This Row],[Taux d''activité]]/12*100</f>
        <v>6.666666666666667</v>
      </c>
      <c r="E41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41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41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41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41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41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41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41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41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41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41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41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414" spans="1:16" ht="36" customHeight="1" x14ac:dyDescent="0.15">
      <c r="A414" s="14">
        <v>0</v>
      </c>
      <c r="B414" s="15">
        <v>45627</v>
      </c>
      <c r="C414" s="15">
        <v>46142</v>
      </c>
      <c r="D414" s="18">
        <f>tableau_liste_collaborateurs[[#This Row],[Taux d''activité]]/12*100</f>
        <v>0</v>
      </c>
      <c r="E41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41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41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41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41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1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1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1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1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1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1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1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15" spans="1:16" ht="36" customHeight="1" x14ac:dyDescent="0.15">
      <c r="A415" s="21">
        <v>0.6</v>
      </c>
      <c r="B415" s="22">
        <v>46096</v>
      </c>
      <c r="C415" s="22">
        <v>46234</v>
      </c>
      <c r="D415" s="18">
        <f>tableau_liste_collaborateurs[[#This Row],[Taux d''activité]]/12*100</f>
        <v>5</v>
      </c>
      <c r="E41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41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41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10</v>
      </c>
      <c r="H41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41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41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41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41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1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1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1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1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16" spans="1:16" ht="36" customHeight="1" x14ac:dyDescent="0.15">
      <c r="A416" s="14">
        <v>0.9</v>
      </c>
      <c r="B416" s="15">
        <v>42781</v>
      </c>
      <c r="C416" s="15"/>
      <c r="D416" s="18">
        <f>tableau_liste_collaborateurs[[#This Row],[Taux d''activité]]/12*100</f>
        <v>7.5</v>
      </c>
      <c r="E41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41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41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41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41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41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41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41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41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41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41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41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417" spans="1:16" ht="36" customHeight="1" x14ac:dyDescent="0.15">
      <c r="A417" s="14">
        <v>1</v>
      </c>
      <c r="B417" s="15">
        <v>45139</v>
      </c>
      <c r="C417" s="15">
        <v>46234</v>
      </c>
      <c r="D417" s="18">
        <f>tableau_liste_collaborateurs[[#This Row],[Taux d''activité]]/12*100</f>
        <v>8.3333333333333321</v>
      </c>
      <c r="E41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41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41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41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41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41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41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41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1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1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1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1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18" spans="1:16" ht="36" customHeight="1" x14ac:dyDescent="0.15">
      <c r="A418" s="14">
        <v>0.8</v>
      </c>
      <c r="B418" s="15">
        <v>45870</v>
      </c>
      <c r="C418" s="15"/>
      <c r="D418" s="18">
        <f>tableau_liste_collaborateurs[[#This Row],[Taux d''activité]]/12*100</f>
        <v>6.666666666666667</v>
      </c>
      <c r="E41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41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41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41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41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41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41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41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41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41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41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41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419" spans="1:16" ht="36" customHeight="1" x14ac:dyDescent="0.15">
      <c r="A419" s="14">
        <v>0.6</v>
      </c>
      <c r="B419" s="15">
        <v>45658</v>
      </c>
      <c r="C419" s="13"/>
      <c r="D419" s="18">
        <f>tableau_liste_collaborateurs[[#This Row],[Taux d''activité]]/12*100</f>
        <v>5</v>
      </c>
      <c r="E41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41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41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41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41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41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41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41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41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41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41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41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420" spans="1:16" ht="36" customHeight="1" x14ac:dyDescent="0.15">
      <c r="A420" s="25">
        <v>0.8</v>
      </c>
      <c r="B420" s="15">
        <v>44044</v>
      </c>
      <c r="C420" s="15"/>
      <c r="D420" s="18">
        <f>tableau_liste_collaborateurs[[#This Row],[Taux d''activité]]/12*100</f>
        <v>6.666666666666667</v>
      </c>
      <c r="E42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42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42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42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42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42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42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42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42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42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42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42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421" spans="1:16" ht="36" customHeight="1" x14ac:dyDescent="0.15">
      <c r="A421" s="25">
        <v>0</v>
      </c>
      <c r="B421" s="15">
        <v>43709</v>
      </c>
      <c r="C421" s="13"/>
      <c r="D421" s="18">
        <f>tableau_liste_collaborateurs[[#This Row],[Taux d''activité]]/12*100</f>
        <v>0</v>
      </c>
      <c r="E42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42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42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42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42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2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2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2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2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2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2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2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22" spans="1:16" ht="36" customHeight="1" x14ac:dyDescent="0.15">
      <c r="A422" s="14">
        <v>0.7</v>
      </c>
      <c r="B422" s="15">
        <v>46054</v>
      </c>
      <c r="C422" s="15"/>
      <c r="D422" s="18">
        <f>tableau_liste_collaborateurs[[#This Row],[Taux d''activité]]/12*100</f>
        <v>5.833333333333333</v>
      </c>
      <c r="E42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42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42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42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42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42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42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42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42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42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42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42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423" spans="1:16" ht="36" customHeight="1" x14ac:dyDescent="0.15">
      <c r="A423" s="14">
        <v>0.65</v>
      </c>
      <c r="B423" s="15">
        <v>44044</v>
      </c>
      <c r="C423" s="15"/>
      <c r="D423" s="18">
        <f>tableau_liste_collaborateurs[[#This Row],[Taux d''activité]]/12*100</f>
        <v>5.416666666666667</v>
      </c>
      <c r="E42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5.416666666666667</v>
      </c>
      <c r="F42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5.416666666666667</v>
      </c>
      <c r="G42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5.416666666666667</v>
      </c>
      <c r="H42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5.416666666666667</v>
      </c>
      <c r="I42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5.416666666666667</v>
      </c>
      <c r="J42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5.416666666666667</v>
      </c>
      <c r="K42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5.416666666666667</v>
      </c>
      <c r="L42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5.416666666666667</v>
      </c>
      <c r="M42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5.416666666666667</v>
      </c>
      <c r="N42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5.416666666666667</v>
      </c>
      <c r="O42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5.416666666666667</v>
      </c>
      <c r="P42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5.416666666666667</v>
      </c>
    </row>
    <row r="424" spans="1:16" ht="36" customHeight="1" x14ac:dyDescent="0.15">
      <c r="A424" s="14">
        <v>0.8</v>
      </c>
      <c r="B424" s="15">
        <v>41487</v>
      </c>
      <c r="C424" s="13"/>
      <c r="D424" s="18">
        <f>tableau_liste_collaborateurs[[#This Row],[Taux d''activité]]/12*100</f>
        <v>6.666666666666667</v>
      </c>
      <c r="E42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42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42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42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42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42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42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42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42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42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42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42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425" spans="1:16" ht="36" customHeight="1" x14ac:dyDescent="0.15">
      <c r="A425" s="14">
        <v>1</v>
      </c>
      <c r="B425" s="15">
        <v>45139</v>
      </c>
      <c r="C425" s="15">
        <v>46234</v>
      </c>
      <c r="D425" s="18">
        <f>tableau_liste_collaborateurs[[#This Row],[Taux d''activité]]/12*100</f>
        <v>8.3333333333333321</v>
      </c>
      <c r="E42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42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42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42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42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42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42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42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2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2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2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2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26" spans="1:16" ht="36" customHeight="1" x14ac:dyDescent="0.15">
      <c r="A426" s="14">
        <v>0.8</v>
      </c>
      <c r="B426" s="15">
        <v>44531</v>
      </c>
      <c r="C426" s="15">
        <v>46295</v>
      </c>
      <c r="D426" s="18">
        <f>tableau_liste_collaborateurs[[#This Row],[Taux d''activité]]/12*100</f>
        <v>6.666666666666667</v>
      </c>
      <c r="E42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42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42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42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42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42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42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42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42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42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2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2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27" spans="1:16" ht="36" customHeight="1" x14ac:dyDescent="0.15">
      <c r="A427" s="14">
        <v>0.8</v>
      </c>
      <c r="B427" s="15">
        <v>45931</v>
      </c>
      <c r="C427" s="15"/>
      <c r="D427" s="18">
        <f>tableau_liste_collaborateurs[[#This Row],[Taux d''activité]]/12*100</f>
        <v>6.666666666666667</v>
      </c>
      <c r="E42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42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42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42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42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42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42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42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42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42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42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42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428" spans="1:16" ht="36" customHeight="1" x14ac:dyDescent="0.15">
      <c r="A428" s="14">
        <v>0.9</v>
      </c>
      <c r="B428" s="15">
        <v>44531</v>
      </c>
      <c r="C428" s="13"/>
      <c r="D428" s="18">
        <f>tableau_liste_collaborateurs[[#This Row],[Taux d''activité]]/12*100</f>
        <v>7.5</v>
      </c>
      <c r="E42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42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42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42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42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42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42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42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42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42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42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42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429" spans="1:16" ht="31.5" customHeight="1" x14ac:dyDescent="0.15">
      <c r="A429" s="21"/>
      <c r="B429" s="22">
        <v>46174</v>
      </c>
      <c r="C429" s="22"/>
      <c r="D429" s="18">
        <f>tableau_liste_collaborateurs[[#This Row],[Taux d''activité]]/12*100</f>
        <v>0</v>
      </c>
      <c r="E42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42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42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42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42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2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2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2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2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2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2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2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30" spans="1:16" ht="36" customHeight="1" x14ac:dyDescent="0.15">
      <c r="A430" s="14">
        <v>1</v>
      </c>
      <c r="B430" s="15">
        <v>46023</v>
      </c>
      <c r="C430" s="15">
        <v>46203</v>
      </c>
      <c r="D430" s="18">
        <f>tableau_liste_collaborateurs[[#This Row],[Taux d''activité]]/12*100</f>
        <v>8.3333333333333321</v>
      </c>
      <c r="E43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43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43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43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43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43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43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3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3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3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3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3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31" spans="1:16" ht="36" customHeight="1" x14ac:dyDescent="0.15">
      <c r="A431" s="14">
        <v>0.7</v>
      </c>
      <c r="B431" s="15">
        <v>45139</v>
      </c>
      <c r="C431" s="13"/>
      <c r="D431" s="18">
        <f>tableau_liste_collaborateurs[[#This Row],[Taux d''activité]]/12*100</f>
        <v>5.833333333333333</v>
      </c>
      <c r="E43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43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43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43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43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43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43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43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43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43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43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43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432" spans="1:16" ht="36" customHeight="1" x14ac:dyDescent="0.15">
      <c r="A432" s="14">
        <v>1</v>
      </c>
      <c r="B432" s="15">
        <v>39685</v>
      </c>
      <c r="C432" s="13"/>
      <c r="D432" s="18">
        <f>tableau_liste_collaborateurs[[#This Row],[Taux d''activité]]/12*100</f>
        <v>8.3333333333333321</v>
      </c>
      <c r="E43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43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43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43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43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43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43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43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43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43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43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43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433" spans="1:16" ht="36" customHeight="1" x14ac:dyDescent="0.15">
      <c r="A433" s="14">
        <v>0.4</v>
      </c>
      <c r="B433" s="15">
        <v>43784</v>
      </c>
      <c r="C433" s="13"/>
      <c r="D433" s="18">
        <f>tableau_liste_collaborateurs[[#This Row],[Taux d''activité]]/12*100</f>
        <v>3.3333333333333335</v>
      </c>
      <c r="E43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3.3333333333333335</v>
      </c>
      <c r="F43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3.3333333333333335</v>
      </c>
      <c r="G43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3.3333333333333335</v>
      </c>
      <c r="H43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3.3333333333333335</v>
      </c>
      <c r="I43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3.3333333333333335</v>
      </c>
      <c r="J43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3.3333333333333335</v>
      </c>
      <c r="K43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3.3333333333333335</v>
      </c>
      <c r="L43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3.3333333333333335</v>
      </c>
      <c r="M43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3.3333333333333335</v>
      </c>
      <c r="N43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3.3333333333333335</v>
      </c>
      <c r="O43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3.3333333333333335</v>
      </c>
      <c r="P43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3.3333333333333335</v>
      </c>
    </row>
    <row r="434" spans="1:16" ht="36" customHeight="1" x14ac:dyDescent="0.15">
      <c r="A434" s="14">
        <v>0.7</v>
      </c>
      <c r="B434" s="15">
        <v>40506</v>
      </c>
      <c r="C434" s="13"/>
      <c r="D434" s="18">
        <f>tableau_liste_collaborateurs[[#This Row],[Taux d''activité]]/12*100</f>
        <v>5.833333333333333</v>
      </c>
      <c r="E43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43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43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43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43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43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43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43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43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43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43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43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435" spans="1:16" ht="31.5" customHeight="1" x14ac:dyDescent="0.15">
      <c r="A435" s="14">
        <v>0.8</v>
      </c>
      <c r="B435" s="15">
        <v>41730</v>
      </c>
      <c r="C435" s="13"/>
      <c r="D435" s="18">
        <f>tableau_liste_collaborateurs[[#This Row],[Taux d''activité]]/12*100</f>
        <v>6.666666666666667</v>
      </c>
      <c r="E43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43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43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43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43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43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43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43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43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43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43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43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436" spans="1:16" ht="31.5" customHeight="1" x14ac:dyDescent="0.15">
      <c r="A436" s="14">
        <v>0.8</v>
      </c>
      <c r="B436" s="15">
        <v>44044</v>
      </c>
      <c r="C436" s="13"/>
      <c r="D436" s="18">
        <f>tableau_liste_collaborateurs[[#This Row],[Taux d''activité]]/12*100</f>
        <v>6.666666666666667</v>
      </c>
      <c r="E43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43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43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43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43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43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43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43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43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43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43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43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437" spans="1:16" ht="36" customHeight="1" x14ac:dyDescent="0.15">
      <c r="A437" s="14">
        <v>0.8</v>
      </c>
      <c r="B437" s="15">
        <v>42064</v>
      </c>
      <c r="C437" s="13"/>
      <c r="D437" s="18">
        <f>tableau_liste_collaborateurs[[#This Row],[Taux d''activité]]/12*100</f>
        <v>6.666666666666667</v>
      </c>
      <c r="E43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43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43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43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43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43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43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43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43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43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43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43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438" spans="1:16" ht="36" customHeight="1" x14ac:dyDescent="0.15">
      <c r="A438" s="21">
        <v>1</v>
      </c>
      <c r="B438" s="22">
        <v>46113</v>
      </c>
      <c r="C438" s="22">
        <v>46265</v>
      </c>
      <c r="D438" s="18">
        <f>tableau_liste_collaborateurs[[#This Row],[Taux d''activité]]/12*100</f>
        <v>8.3333333333333321</v>
      </c>
      <c r="E43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43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43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43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43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43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43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43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43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3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3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3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39" spans="1:16" ht="36" customHeight="1" x14ac:dyDescent="0.15">
      <c r="A439" s="14">
        <v>1</v>
      </c>
      <c r="B439" s="15">
        <v>44958</v>
      </c>
      <c r="C439" s="13"/>
      <c r="D439" s="18">
        <f>tableau_liste_collaborateurs[[#This Row],[Taux d''activité]]/12*100</f>
        <v>8.3333333333333321</v>
      </c>
      <c r="E43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43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43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43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43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43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43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43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43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43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43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43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440" spans="1:16" ht="36" customHeight="1" x14ac:dyDescent="0.15">
      <c r="A440" s="25">
        <v>0.8</v>
      </c>
      <c r="B440" s="15">
        <v>41944</v>
      </c>
      <c r="C440" s="13"/>
      <c r="D440" s="18">
        <f>tableau_liste_collaborateurs[[#This Row],[Taux d''activité]]/12*100</f>
        <v>6.666666666666667</v>
      </c>
      <c r="E44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44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44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44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44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44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44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44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44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44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44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44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441" spans="1:16" ht="36" customHeight="1" x14ac:dyDescent="0.15">
      <c r="A441" s="14">
        <v>0</v>
      </c>
      <c r="B441" s="15">
        <v>45748</v>
      </c>
      <c r="C441" s="13"/>
      <c r="D441" s="18">
        <f>tableau_liste_collaborateurs[[#This Row],[Taux d''activité]]/12*100</f>
        <v>0</v>
      </c>
      <c r="E44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44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44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44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44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4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4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4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4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4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4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4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42" spans="1:16" ht="36" customHeight="1" x14ac:dyDescent="0.15">
      <c r="A442" s="14">
        <v>1</v>
      </c>
      <c r="B442" s="15">
        <v>32721</v>
      </c>
      <c r="C442" s="13"/>
      <c r="D442" s="18">
        <f>tableau_liste_collaborateurs[[#This Row],[Taux d''activité]]/12*100</f>
        <v>8.3333333333333321</v>
      </c>
      <c r="E44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44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44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44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44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44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44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44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44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44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44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44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443" spans="1:16" ht="36" customHeight="1" x14ac:dyDescent="0.15">
      <c r="A443" s="14">
        <v>1</v>
      </c>
      <c r="B443" s="15">
        <v>34274</v>
      </c>
      <c r="C443" s="13"/>
      <c r="D443" s="18">
        <f>tableau_liste_collaborateurs[[#This Row],[Taux d''activité]]/12*100</f>
        <v>8.3333333333333321</v>
      </c>
      <c r="E44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44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44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44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44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44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44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44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44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44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44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44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444" spans="1:16" ht="36" customHeight="1" x14ac:dyDescent="0.15">
      <c r="A444" s="14">
        <v>0</v>
      </c>
      <c r="B444" s="15">
        <v>45748</v>
      </c>
      <c r="C444" s="13"/>
      <c r="D444" s="18">
        <f>tableau_liste_collaborateurs[[#This Row],[Taux d''activité]]/12*100</f>
        <v>0</v>
      </c>
      <c r="E44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44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44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44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44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4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4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4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4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4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4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4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45" spans="1:16" ht="36" customHeight="1" x14ac:dyDescent="0.15">
      <c r="A445" s="14">
        <v>0.9</v>
      </c>
      <c r="B445" s="15">
        <v>45901</v>
      </c>
      <c r="C445" s="15">
        <v>46129</v>
      </c>
      <c r="D445" s="18">
        <f>tableau_liste_collaborateurs[[#This Row],[Taux d''activité]]/12*100</f>
        <v>7.5</v>
      </c>
      <c r="E44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44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44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44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4.25</v>
      </c>
      <c r="I44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4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4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4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4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4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4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4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46" spans="1:16" ht="36" customHeight="1" x14ac:dyDescent="0.15">
      <c r="A446" s="14">
        <v>1</v>
      </c>
      <c r="B446" s="15">
        <v>44423</v>
      </c>
      <c r="C446" s="13"/>
      <c r="D446" s="18">
        <f>tableau_liste_collaborateurs[[#This Row],[Taux d''activité]]/12*100</f>
        <v>8.3333333333333321</v>
      </c>
      <c r="E44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44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44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44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44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44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44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44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44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44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44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44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447" spans="1:16" ht="36" customHeight="1" x14ac:dyDescent="0.15">
      <c r="A447" s="14">
        <v>0.7</v>
      </c>
      <c r="B447" s="15">
        <v>45931</v>
      </c>
      <c r="C447" s="15">
        <v>46081</v>
      </c>
      <c r="D447" s="18">
        <f>tableau_liste_collaborateurs[[#This Row],[Taux d''activité]]/12*100</f>
        <v>5.833333333333333</v>
      </c>
      <c r="E44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44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44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44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44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4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4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4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4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4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4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4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48" spans="1:16" ht="36" customHeight="1" x14ac:dyDescent="0.15">
      <c r="A448" s="14">
        <v>0.8</v>
      </c>
      <c r="B448" s="15">
        <v>44666</v>
      </c>
      <c r="C448" s="13"/>
      <c r="D448" s="18">
        <f>tableau_liste_collaborateurs[[#This Row],[Taux d''activité]]/12*100</f>
        <v>6.666666666666667</v>
      </c>
      <c r="E44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44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44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44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44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44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44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44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44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44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44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44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449" spans="1:16" ht="31.5" customHeight="1" x14ac:dyDescent="0.15">
      <c r="A449" s="14">
        <v>0.9</v>
      </c>
      <c r="B449" s="15">
        <v>45047</v>
      </c>
      <c r="C449" s="13"/>
      <c r="D449" s="18">
        <f>tableau_liste_collaborateurs[[#This Row],[Taux d''activité]]/12*100</f>
        <v>7.5</v>
      </c>
      <c r="E44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44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44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44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44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44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44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44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44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44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44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44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450" spans="1:16" ht="15.75" customHeight="1" x14ac:dyDescent="0.15">
      <c r="A450" s="14">
        <v>0.7</v>
      </c>
      <c r="B450" s="15">
        <v>45261</v>
      </c>
      <c r="C450" s="13"/>
      <c r="D450" s="18">
        <f>tableau_liste_collaborateurs[[#This Row],[Taux d''activité]]/12*100</f>
        <v>5.833333333333333</v>
      </c>
      <c r="E45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45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45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45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45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45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45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45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45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45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45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45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451" spans="1:16" ht="15.75" customHeight="1" x14ac:dyDescent="0.15">
      <c r="A451" s="14">
        <v>0.5</v>
      </c>
      <c r="B451" s="15">
        <v>43891</v>
      </c>
      <c r="C451" s="13"/>
      <c r="D451" s="18">
        <f>tableau_liste_collaborateurs[[#This Row],[Taux d''activité]]/12*100</f>
        <v>4.1666666666666661</v>
      </c>
      <c r="E45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4.166666666666667</v>
      </c>
      <c r="F45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4.166666666666667</v>
      </c>
      <c r="G45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4.166666666666667</v>
      </c>
      <c r="H45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4.166666666666667</v>
      </c>
      <c r="I45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4.166666666666667</v>
      </c>
      <c r="J45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4.166666666666667</v>
      </c>
      <c r="K45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4.166666666666667</v>
      </c>
      <c r="L45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4.166666666666667</v>
      </c>
      <c r="M45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4.166666666666667</v>
      </c>
      <c r="N45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4.166666666666667</v>
      </c>
      <c r="O45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4.166666666666667</v>
      </c>
      <c r="P45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4.166666666666667</v>
      </c>
    </row>
    <row r="452" spans="1:16" ht="36" customHeight="1" x14ac:dyDescent="0.15">
      <c r="A452" s="14">
        <v>1</v>
      </c>
      <c r="B452" s="15">
        <v>44044</v>
      </c>
      <c r="C452" s="15"/>
      <c r="D452" s="18">
        <f>tableau_liste_collaborateurs[[#This Row],[Taux d''activité]]/12*100</f>
        <v>8.3333333333333321</v>
      </c>
      <c r="E45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45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45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45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45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45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45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45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45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45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45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45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453" spans="1:16" ht="36" customHeight="1" x14ac:dyDescent="0.15">
      <c r="A453" s="14">
        <v>0.8</v>
      </c>
      <c r="B453" s="11">
        <v>42264</v>
      </c>
      <c r="C453" s="11">
        <v>46081</v>
      </c>
      <c r="D453" s="18">
        <f>tableau_liste_collaborateurs[[#This Row],[Taux d''activité]]/12*100</f>
        <v>6.666666666666667</v>
      </c>
      <c r="E45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45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45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45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45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5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5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5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5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5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5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5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54" spans="1:16" ht="15.75" customHeight="1" x14ac:dyDescent="0.15">
      <c r="A454" s="14">
        <v>1</v>
      </c>
      <c r="B454" s="15">
        <v>42005</v>
      </c>
      <c r="C454" s="13"/>
      <c r="D454" s="18">
        <f>tableau_liste_collaborateurs[[#This Row],[Taux d''activité]]/12*100</f>
        <v>8.3333333333333321</v>
      </c>
      <c r="E45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45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45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45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45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45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45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45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45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45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45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45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455" spans="1:16" ht="36" customHeight="1" x14ac:dyDescent="0.15">
      <c r="A455" s="14">
        <v>0.8</v>
      </c>
      <c r="B455" s="15">
        <v>43709</v>
      </c>
      <c r="C455" s="13"/>
      <c r="D455" s="18">
        <f>tableau_liste_collaborateurs[[#This Row],[Taux d''activité]]/12*100</f>
        <v>6.666666666666667</v>
      </c>
      <c r="E45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45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45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45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45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45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45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45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45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45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45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45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456" spans="1:16" ht="36" customHeight="1" x14ac:dyDescent="0.15">
      <c r="A456" s="14">
        <v>0.9</v>
      </c>
      <c r="B456" s="15">
        <v>43709</v>
      </c>
      <c r="C456" s="13"/>
      <c r="D456" s="18">
        <f>tableau_liste_collaborateurs[[#This Row],[Taux d''activité]]/12*100</f>
        <v>7.5</v>
      </c>
      <c r="E45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45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45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45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45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45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45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45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45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45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45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45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457" spans="1:16" ht="36" customHeight="1" x14ac:dyDescent="0.15">
      <c r="A457" s="14">
        <v>1</v>
      </c>
      <c r="B457" s="23">
        <v>45762</v>
      </c>
      <c r="C457" s="15"/>
      <c r="D457" s="18">
        <f>tableau_liste_collaborateurs[[#This Row],[Taux d''activité]]/12*100</f>
        <v>8.3333333333333321</v>
      </c>
      <c r="E45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45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45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45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45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45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45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45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45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45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45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45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458" spans="1:16" ht="36" customHeight="1" x14ac:dyDescent="0.15">
      <c r="A458" s="21">
        <v>0.6</v>
      </c>
      <c r="B458" s="22">
        <v>46082</v>
      </c>
      <c r="C458" s="20"/>
      <c r="D458" s="18">
        <f>tableau_liste_collaborateurs[[#This Row],[Taux d''activité]]/12*100</f>
        <v>5</v>
      </c>
      <c r="E45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45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45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45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45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45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45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45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45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45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45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45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459" spans="1:16" ht="36" customHeight="1" x14ac:dyDescent="0.15">
      <c r="A459" s="21">
        <v>0.4</v>
      </c>
      <c r="B459" s="22">
        <v>46054</v>
      </c>
      <c r="C459" s="22">
        <v>46203</v>
      </c>
      <c r="D459" s="18">
        <f>tableau_liste_collaborateurs[[#This Row],[Taux d''activité]]/12*100</f>
        <v>3.3333333333333335</v>
      </c>
      <c r="E45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45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3.3333333333333335</v>
      </c>
      <c r="G45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3.3333333333333335</v>
      </c>
      <c r="H45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3.3333333333333335</v>
      </c>
      <c r="I45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3.3333333333333335</v>
      </c>
      <c r="J45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3.3333333333333335</v>
      </c>
      <c r="K45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5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5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5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5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5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60" spans="1:16" ht="36" customHeight="1" x14ac:dyDescent="0.15">
      <c r="A460" s="14">
        <v>0</v>
      </c>
      <c r="B460" s="15">
        <v>45748</v>
      </c>
      <c r="C460" s="15">
        <v>46081</v>
      </c>
      <c r="D460" s="18">
        <f>tableau_liste_collaborateurs[[#This Row],[Taux d''activité]]/12*100</f>
        <v>0</v>
      </c>
      <c r="E46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46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46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46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46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6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6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6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6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6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6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6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61" spans="1:16" ht="36" customHeight="1" x14ac:dyDescent="0.15">
      <c r="A461" s="14">
        <v>0.8</v>
      </c>
      <c r="B461" s="15">
        <v>44991</v>
      </c>
      <c r="C461" s="13"/>
      <c r="D461" s="18">
        <f>tableau_liste_collaborateurs[[#This Row],[Taux d''activité]]/12*100</f>
        <v>6.666666666666667</v>
      </c>
      <c r="E46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46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46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46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46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46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46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46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46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46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46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46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462" spans="1:16" ht="36" customHeight="1" x14ac:dyDescent="0.15">
      <c r="A462" s="14">
        <v>0.6</v>
      </c>
      <c r="B462" s="15">
        <v>45261</v>
      </c>
      <c r="C462" s="13"/>
      <c r="D462" s="18">
        <f>tableau_liste_collaborateurs[[#This Row],[Taux d''activité]]/12*100</f>
        <v>5</v>
      </c>
      <c r="E46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46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46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46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46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46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46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46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46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46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46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46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463" spans="1:16" ht="15.75" customHeight="1" x14ac:dyDescent="0.15">
      <c r="A463" s="14">
        <v>0.9</v>
      </c>
      <c r="B463" s="15">
        <v>45627</v>
      </c>
      <c r="C463" s="15"/>
      <c r="D463" s="18">
        <f>tableau_liste_collaborateurs[[#This Row],[Taux d''activité]]/12*100</f>
        <v>7.5</v>
      </c>
      <c r="E46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46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46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46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46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46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46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46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46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46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46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46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464" spans="1:16" ht="36" customHeight="1" x14ac:dyDescent="0.15">
      <c r="A464" s="14">
        <v>0.9</v>
      </c>
      <c r="B464" s="15">
        <v>41306</v>
      </c>
      <c r="C464" s="13"/>
      <c r="D464" s="18">
        <f>tableau_liste_collaborateurs[[#This Row],[Taux d''activité]]/12*100</f>
        <v>7.5</v>
      </c>
      <c r="E46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46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46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46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46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46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46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46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46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46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46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46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465" spans="1:16" ht="36" customHeight="1" x14ac:dyDescent="0.15">
      <c r="A465" s="14">
        <v>0</v>
      </c>
      <c r="B465" s="15">
        <v>45839</v>
      </c>
      <c r="C465" s="13"/>
      <c r="D465" s="18">
        <f>tableau_liste_collaborateurs[[#This Row],[Taux d''activité]]/12*100</f>
        <v>0</v>
      </c>
      <c r="E46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46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46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46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46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6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6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6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6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6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6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6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66" spans="1:16" ht="36" customHeight="1" x14ac:dyDescent="0.15">
      <c r="A466" s="14">
        <v>0.6</v>
      </c>
      <c r="B466" s="15">
        <v>45139</v>
      </c>
      <c r="C466" s="13"/>
      <c r="D466" s="18">
        <f>tableau_liste_collaborateurs[[#This Row],[Taux d''activité]]/12*100</f>
        <v>5</v>
      </c>
      <c r="E46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46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46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46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46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46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46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46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46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46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46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46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467" spans="1:16" ht="15.75" customHeight="1" x14ac:dyDescent="0.15">
      <c r="A467" s="14">
        <v>0</v>
      </c>
      <c r="B467" s="15">
        <v>45611</v>
      </c>
      <c r="C467" s="13"/>
      <c r="D467" s="18">
        <f>tableau_liste_collaborateurs[[#This Row],[Taux d''activité]]/12*100</f>
        <v>0</v>
      </c>
      <c r="E46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46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46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46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46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6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6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6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6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6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6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6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68" spans="1:16" ht="15.75" customHeight="1" x14ac:dyDescent="0.15">
      <c r="A468" s="14">
        <v>1</v>
      </c>
      <c r="B468" s="15">
        <v>45139</v>
      </c>
      <c r="C468" s="15">
        <v>46234</v>
      </c>
      <c r="D468" s="18">
        <f>tableau_liste_collaborateurs[[#This Row],[Taux d''activité]]/12*100</f>
        <v>8.3333333333333321</v>
      </c>
      <c r="E46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46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46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46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46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46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46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46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6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6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6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6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69" spans="1:16" ht="15.75" customHeight="1" x14ac:dyDescent="0.15">
      <c r="A469" s="14">
        <v>0</v>
      </c>
      <c r="B469" s="15">
        <v>46054</v>
      </c>
      <c r="C469" s="13"/>
      <c r="D469" s="18">
        <f>tableau_liste_collaborateurs[[#This Row],[Taux d''activité]]/12*100</f>
        <v>0</v>
      </c>
      <c r="E46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46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46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46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46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6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6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6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6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6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6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6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70" spans="1:16" ht="36" customHeight="1" x14ac:dyDescent="0.15">
      <c r="A470" s="14">
        <v>1</v>
      </c>
      <c r="B470" s="15">
        <v>45505</v>
      </c>
      <c r="C470" s="15">
        <v>46234</v>
      </c>
      <c r="D470" s="18">
        <f>tableau_liste_collaborateurs[[#This Row],[Taux d''activité]]/12*100</f>
        <v>8.3333333333333321</v>
      </c>
      <c r="E47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47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47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47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47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47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47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47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7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7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7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7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71" spans="1:16" ht="36" customHeight="1" x14ac:dyDescent="0.15">
      <c r="A471" s="14">
        <v>0.5</v>
      </c>
      <c r="B471" s="15">
        <v>43525</v>
      </c>
      <c r="C471" s="13"/>
      <c r="D471" s="18">
        <f>tableau_liste_collaborateurs[[#This Row],[Taux d''activité]]/12*100</f>
        <v>4.1666666666666661</v>
      </c>
      <c r="E47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4.166666666666667</v>
      </c>
      <c r="F47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4.166666666666667</v>
      </c>
      <c r="G47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4.166666666666667</v>
      </c>
      <c r="H47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4.166666666666667</v>
      </c>
      <c r="I47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4.166666666666667</v>
      </c>
      <c r="J47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4.166666666666667</v>
      </c>
      <c r="K47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4.166666666666667</v>
      </c>
      <c r="L47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4.166666666666667</v>
      </c>
      <c r="M47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4.166666666666667</v>
      </c>
      <c r="N47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4.166666666666667</v>
      </c>
      <c r="O47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4.166666666666667</v>
      </c>
      <c r="P47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4.166666666666667</v>
      </c>
    </row>
    <row r="472" spans="1:16" ht="36" customHeight="1" x14ac:dyDescent="0.15">
      <c r="A472" s="14">
        <v>0.8</v>
      </c>
      <c r="B472" s="15">
        <v>45689</v>
      </c>
      <c r="C472" s="15"/>
      <c r="D472" s="18">
        <f>tableau_liste_collaborateurs[[#This Row],[Taux d''activité]]/12*100</f>
        <v>6.666666666666667</v>
      </c>
      <c r="E47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47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47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47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47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47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47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47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47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47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47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47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473" spans="1:16" ht="36" customHeight="1" x14ac:dyDescent="0.15">
      <c r="A473" s="14">
        <v>0.9</v>
      </c>
      <c r="B473" s="15">
        <v>44576</v>
      </c>
      <c r="C473" s="13"/>
      <c r="D473" s="18">
        <f>tableau_liste_collaborateurs[[#This Row],[Taux d''activité]]/12*100</f>
        <v>7.5</v>
      </c>
      <c r="E47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7.5</v>
      </c>
      <c r="F47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7.5</v>
      </c>
      <c r="G47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7.5</v>
      </c>
      <c r="H47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7.5</v>
      </c>
      <c r="I47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7.5</v>
      </c>
      <c r="J47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7.5</v>
      </c>
      <c r="K47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7.5</v>
      </c>
      <c r="L47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7.5</v>
      </c>
      <c r="M47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7.5</v>
      </c>
      <c r="N47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7.5</v>
      </c>
      <c r="O47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7.5</v>
      </c>
      <c r="P47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7.5</v>
      </c>
    </row>
    <row r="474" spans="1:16" ht="36" customHeight="1" x14ac:dyDescent="0.15">
      <c r="A474" s="14">
        <v>0</v>
      </c>
      <c r="B474" s="15">
        <v>45962</v>
      </c>
      <c r="C474" s="15"/>
      <c r="D474" s="18">
        <f>tableau_liste_collaborateurs[[#This Row],[Taux d''activité]]/12*100</f>
        <v>0</v>
      </c>
      <c r="E47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47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47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47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47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7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7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7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7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7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7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7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75" spans="1:16" ht="36" customHeight="1" x14ac:dyDescent="0.15">
      <c r="A475" s="14">
        <v>1</v>
      </c>
      <c r="B475" s="15">
        <v>45870</v>
      </c>
      <c r="C475" s="15">
        <v>46965</v>
      </c>
      <c r="D475" s="18">
        <f>tableau_liste_collaborateurs[[#This Row],[Taux d''activité]]/12*100</f>
        <v>8.3333333333333321</v>
      </c>
      <c r="E47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47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47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47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47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47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47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47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47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47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47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47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476" spans="1:16" ht="36" customHeight="1" x14ac:dyDescent="0.15">
      <c r="A476" s="14">
        <v>0.8</v>
      </c>
      <c r="B476" s="15">
        <v>45444</v>
      </c>
      <c r="C476" s="13"/>
      <c r="D476" s="18">
        <f>tableau_liste_collaborateurs[[#This Row],[Taux d''activité]]/12*100</f>
        <v>6.666666666666667</v>
      </c>
      <c r="E47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47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47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47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47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47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47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47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47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47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47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47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477" spans="1:16" ht="36" customHeight="1" x14ac:dyDescent="0.15">
      <c r="A477" s="25">
        <v>0</v>
      </c>
      <c r="B477" s="15">
        <v>44805</v>
      </c>
      <c r="C477" s="13"/>
      <c r="D477" s="18">
        <f>tableau_liste_collaborateurs[[#This Row],[Taux d''activité]]/12*100</f>
        <v>0</v>
      </c>
      <c r="E47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47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47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47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47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7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7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7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7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7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7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7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78" spans="1:16" ht="36" customHeight="1" x14ac:dyDescent="0.15">
      <c r="A478" s="14">
        <v>0.5</v>
      </c>
      <c r="B478" s="11">
        <v>43539</v>
      </c>
      <c r="C478" s="13"/>
      <c r="D478" s="18">
        <f>tableau_liste_collaborateurs[[#This Row],[Taux d''activité]]/12*100</f>
        <v>4.1666666666666661</v>
      </c>
      <c r="E47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4.166666666666667</v>
      </c>
      <c r="F47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4.166666666666667</v>
      </c>
      <c r="G47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4.166666666666667</v>
      </c>
      <c r="H47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4.166666666666667</v>
      </c>
      <c r="I47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4.166666666666667</v>
      </c>
      <c r="J47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4.166666666666667</v>
      </c>
      <c r="K47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4.166666666666667</v>
      </c>
      <c r="L47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4.166666666666667</v>
      </c>
      <c r="M47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4.166666666666667</v>
      </c>
      <c r="N47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4.166666666666667</v>
      </c>
      <c r="O47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4.166666666666667</v>
      </c>
      <c r="P47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4.166666666666667</v>
      </c>
    </row>
    <row r="479" spans="1:16" ht="15.75" customHeight="1" x14ac:dyDescent="0.15">
      <c r="A479" s="14">
        <v>0</v>
      </c>
      <c r="B479" s="15">
        <v>45627</v>
      </c>
      <c r="C479" s="15"/>
      <c r="D479" s="18">
        <f>tableau_liste_collaborateurs[[#This Row],[Taux d''activité]]/12*100</f>
        <v>0</v>
      </c>
      <c r="E47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47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47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47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47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7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7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7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7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7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7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7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80" spans="1:16" ht="16" x14ac:dyDescent="0.15">
      <c r="A480" s="21">
        <v>1</v>
      </c>
      <c r="B480" s="22">
        <v>46235</v>
      </c>
      <c r="C480" s="22">
        <v>47330</v>
      </c>
      <c r="D480" s="18">
        <f>tableau_liste_collaborateurs[[#This Row],[Taux d''activité]]/12*100</f>
        <v>8.3333333333333321</v>
      </c>
      <c r="E48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48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48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48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48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8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8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8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48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48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48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48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481" spans="1:16" ht="16" x14ac:dyDescent="0.15">
      <c r="A481" s="14">
        <v>0.5</v>
      </c>
      <c r="B481" s="15">
        <v>44287</v>
      </c>
      <c r="C481" s="15">
        <v>46173</v>
      </c>
      <c r="D481" s="18">
        <f>tableau_liste_collaborateurs[[#This Row],[Taux d''activité]]/12*100</f>
        <v>4.1666666666666661</v>
      </c>
      <c r="E48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4.166666666666667</v>
      </c>
      <c r="F48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4.166666666666667</v>
      </c>
      <c r="G48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4.166666666666667</v>
      </c>
      <c r="H48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4.166666666666667</v>
      </c>
      <c r="I48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4.166666666666667</v>
      </c>
      <c r="J48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8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8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8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8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8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8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82" spans="1:16" ht="16" x14ac:dyDescent="0.15">
      <c r="A482" s="14">
        <v>1</v>
      </c>
      <c r="B482" s="15">
        <v>45139</v>
      </c>
      <c r="C482" s="15">
        <v>46234</v>
      </c>
      <c r="D482" s="18">
        <f>tableau_liste_collaborateurs[[#This Row],[Taux d''activité]]/12*100</f>
        <v>8.3333333333333321</v>
      </c>
      <c r="E48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48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48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48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48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48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48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48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8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8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8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8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83" spans="1:16" s="24" customFormat="1" ht="36" customHeight="1" x14ac:dyDescent="0.15">
      <c r="A483" s="14">
        <v>1</v>
      </c>
      <c r="B483" s="15">
        <v>44652</v>
      </c>
      <c r="C483" s="13"/>
      <c r="D483" s="18">
        <f>tableau_liste_collaborateurs[[#This Row],[Taux d''activité]]/12*100</f>
        <v>8.3333333333333321</v>
      </c>
      <c r="E48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48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48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48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48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48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48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48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48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48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48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48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484" spans="1:16" ht="16" x14ac:dyDescent="0.15">
      <c r="A484" s="14">
        <v>0.6</v>
      </c>
      <c r="B484" s="15">
        <v>43525</v>
      </c>
      <c r="C484" s="13"/>
      <c r="D484" s="18">
        <f>tableau_liste_collaborateurs[[#This Row],[Taux d''activité]]/12*100</f>
        <v>5</v>
      </c>
      <c r="E48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48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48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48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48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48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48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48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48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48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48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48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485" spans="1:16" ht="16" x14ac:dyDescent="0.15">
      <c r="A485" s="14">
        <v>0</v>
      </c>
      <c r="B485" s="15">
        <v>45261</v>
      </c>
      <c r="C485" s="15"/>
      <c r="D485" s="18">
        <f>tableau_liste_collaborateurs[[#This Row],[Taux d''activité]]/12*100</f>
        <v>0</v>
      </c>
      <c r="E48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48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48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48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48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8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8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8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8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8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8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8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86" spans="1:16" ht="16" x14ac:dyDescent="0.15">
      <c r="A486" s="14">
        <v>1</v>
      </c>
      <c r="B486" s="15">
        <v>36161</v>
      </c>
      <c r="C486" s="13"/>
      <c r="D486" s="18">
        <f>tableau_liste_collaborateurs[[#This Row],[Taux d''activité]]/12*100</f>
        <v>8.3333333333333321</v>
      </c>
      <c r="E48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48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48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48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48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48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48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48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48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48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48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48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487" spans="1:16" ht="16" x14ac:dyDescent="0.15">
      <c r="A487" s="14">
        <v>1</v>
      </c>
      <c r="B487" s="15">
        <v>41365</v>
      </c>
      <c r="C487" s="13"/>
      <c r="D487" s="18">
        <f>tableau_liste_collaborateurs[[#This Row],[Taux d''activité]]/12*100</f>
        <v>8.3333333333333321</v>
      </c>
      <c r="E48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48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48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48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48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48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48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48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48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48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48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48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488" spans="1:16" ht="16" x14ac:dyDescent="0.15">
      <c r="A488" s="14">
        <v>0</v>
      </c>
      <c r="B488" s="15">
        <v>45931</v>
      </c>
      <c r="C488" s="15"/>
      <c r="D488" s="18">
        <f>tableau_liste_collaborateurs[[#This Row],[Taux d''activité]]/12*100</f>
        <v>0</v>
      </c>
      <c r="E48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0</v>
      </c>
      <c r="F48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0</v>
      </c>
      <c r="G48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48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48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8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8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8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8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8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8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8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89" spans="1:16" ht="16" x14ac:dyDescent="0.15">
      <c r="A489" s="14">
        <v>1</v>
      </c>
      <c r="B489" s="15">
        <v>45261</v>
      </c>
      <c r="C489" s="13"/>
      <c r="D489" s="18">
        <f>tableau_liste_collaborateurs[[#This Row],[Taux d''activité]]/12*100</f>
        <v>8.3333333333333321</v>
      </c>
      <c r="E48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48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48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48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48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48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48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48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48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48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48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48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490" spans="1:16" ht="16" x14ac:dyDescent="0.15">
      <c r="A490" s="14">
        <v>0.6</v>
      </c>
      <c r="B490" s="15">
        <v>43891</v>
      </c>
      <c r="C490" s="13"/>
      <c r="D490" s="18">
        <f>tableau_liste_collaborateurs[[#This Row],[Taux d''activité]]/12*100</f>
        <v>5</v>
      </c>
      <c r="E49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49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49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</v>
      </c>
      <c r="H49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</v>
      </c>
      <c r="I49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</v>
      </c>
      <c r="J49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</v>
      </c>
      <c r="K49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</v>
      </c>
      <c r="L49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</v>
      </c>
      <c r="M49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</v>
      </c>
      <c r="N49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</v>
      </c>
      <c r="O49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</v>
      </c>
      <c r="P49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</v>
      </c>
    </row>
    <row r="491" spans="1:16" ht="16" x14ac:dyDescent="0.15">
      <c r="A491" s="14">
        <v>0.6</v>
      </c>
      <c r="B491" s="15">
        <v>40695</v>
      </c>
      <c r="C491" s="15">
        <v>46081</v>
      </c>
      <c r="D491" s="18">
        <f>tableau_liste_collaborateurs[[#This Row],[Taux d''activité]]/12*100</f>
        <v>5</v>
      </c>
      <c r="E49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</v>
      </c>
      <c r="F49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</v>
      </c>
      <c r="G49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0</v>
      </c>
      <c r="H49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0</v>
      </c>
      <c r="I49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0</v>
      </c>
      <c r="J49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0</v>
      </c>
      <c r="K49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0</v>
      </c>
      <c r="L49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0</v>
      </c>
      <c r="M49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0</v>
      </c>
      <c r="N49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0</v>
      </c>
      <c r="O49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0</v>
      </c>
      <c r="P49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0</v>
      </c>
    </row>
    <row r="492" spans="1:16" ht="16" x14ac:dyDescent="0.15">
      <c r="A492" s="14">
        <v>0.4</v>
      </c>
      <c r="B492" s="15">
        <v>44927</v>
      </c>
      <c r="C492" s="13"/>
      <c r="D492" s="18">
        <f>tableau_liste_collaborateurs[[#This Row],[Taux d''activité]]/12*100</f>
        <v>3.3333333333333335</v>
      </c>
      <c r="E49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3.3333333333333335</v>
      </c>
      <c r="F49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3.3333333333333335</v>
      </c>
      <c r="G49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3.3333333333333335</v>
      </c>
      <c r="H49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3.3333333333333335</v>
      </c>
      <c r="I49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3.3333333333333335</v>
      </c>
      <c r="J49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3.3333333333333335</v>
      </c>
      <c r="K49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3.3333333333333335</v>
      </c>
      <c r="L49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3.3333333333333335</v>
      </c>
      <c r="M49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3.3333333333333335</v>
      </c>
      <c r="N49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3.3333333333333335</v>
      </c>
      <c r="O49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3.3333333333333335</v>
      </c>
      <c r="P49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3.3333333333333335</v>
      </c>
    </row>
    <row r="493" spans="1:16" ht="16" x14ac:dyDescent="0.15">
      <c r="A493" s="14">
        <v>0.8</v>
      </c>
      <c r="B493" s="15">
        <v>44136</v>
      </c>
      <c r="C493" s="15"/>
      <c r="D493" s="18">
        <f>tableau_liste_collaborateurs[[#This Row],[Taux d''activité]]/12*100</f>
        <v>6.666666666666667</v>
      </c>
      <c r="E49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6.666666666666667</v>
      </c>
      <c r="F49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6.666666666666667</v>
      </c>
      <c r="G49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6.666666666666667</v>
      </c>
      <c r="H49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6.666666666666667</v>
      </c>
      <c r="I49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6.666666666666667</v>
      </c>
      <c r="J49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6.666666666666667</v>
      </c>
      <c r="K49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6.666666666666667</v>
      </c>
      <c r="L49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6.666666666666667</v>
      </c>
      <c r="M49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6.666666666666667</v>
      </c>
      <c r="N49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6.666666666666667</v>
      </c>
      <c r="O49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6.666666666666667</v>
      </c>
      <c r="P49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6.666666666666667</v>
      </c>
    </row>
    <row r="494" spans="1:16" ht="16" x14ac:dyDescent="0.15">
      <c r="A494" s="14">
        <v>0.7</v>
      </c>
      <c r="B494" s="15">
        <v>44423</v>
      </c>
      <c r="C494" s="13"/>
      <c r="D494" s="18">
        <f>tableau_liste_collaborateurs[[#This Row],[Taux d''activité]]/12*100</f>
        <v>5.833333333333333</v>
      </c>
      <c r="E49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49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49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49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49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49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49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49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49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49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49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49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495" spans="1:16" ht="16" x14ac:dyDescent="0.15">
      <c r="A495" s="14">
        <v>1</v>
      </c>
      <c r="B495" s="15">
        <v>45047</v>
      </c>
      <c r="C495" s="13"/>
      <c r="D495" s="18">
        <f>tableau_liste_collaborateurs[[#This Row],[Taux d''activité]]/12*100</f>
        <v>8.3333333333333321</v>
      </c>
      <c r="E49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8.3333333333333339</v>
      </c>
      <c r="F49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8.3333333333333339</v>
      </c>
      <c r="G49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8.3333333333333339</v>
      </c>
      <c r="H49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8.3333333333333339</v>
      </c>
      <c r="I49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8.3333333333333339</v>
      </c>
      <c r="J49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8.3333333333333339</v>
      </c>
      <c r="K49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8.3333333333333339</v>
      </c>
      <c r="L49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8.3333333333333339</v>
      </c>
      <c r="M49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8.3333333333333339</v>
      </c>
      <c r="N49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8.3333333333333339</v>
      </c>
      <c r="O49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8.3333333333333339</v>
      </c>
      <c r="P49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8.3333333333333339</v>
      </c>
    </row>
    <row r="496" spans="1:16" ht="16" x14ac:dyDescent="0.15">
      <c r="A496" s="14">
        <v>0.7</v>
      </c>
      <c r="B496" s="15">
        <v>45323</v>
      </c>
      <c r="C496" s="13"/>
      <c r="D496" s="18">
        <f>tableau_liste_collaborateurs[[#This Row],[Taux d''activité]]/12*100</f>
        <v>5.833333333333333</v>
      </c>
      <c r="E49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IF(AND(YEAR(E$1)=YEAR(_xlpm.Fin),MONTH(E$1)=MONTH(_xlpm.Fin)),DAY(tableau_liste_collaborateurs[[#This Row],[Date de sortie]])/DAY(EOMONTH(E$1,0))*tableau_liste_collaborateurs[[#This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d''entrée]])-DAY(EOMONTH(E$1,0))/DAY(EOMONTH(E$1,0))*tableau_liste_collaborateurs[[#This Row],[Taux d''activité]]*100/12,0)),
_xlpm.Calc)</f>
        <v>5.833333333333333</v>
      </c>
      <c r="F49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IF(AND(YEAR(F$1)=YEAR(_xlpm.Fin),MONTH(F$1)=MONTH(_xlpm.Fin)),DAY(tableau_liste_collaborateurs[[#This Row],[Date de sortie]])/DAY(EOMONTH(F$1,0))*tableau_liste_collaborateurs[[#This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d''entrée]])-DAY(EOMONTH(F$1,0))/DAY(EOMONTH(F$1,0))*tableau_liste_collaborateurs[[#This Row],[Taux d''activité]]*100/12,0)),
_xlpm.Calc)</f>
        <v>5.833333333333333</v>
      </c>
      <c r="G49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IF(AND(YEAR(G$1)=YEAR(_xlpm.Fin),MONTH(G$1)=MONTH(_xlpm.Fin)),DAY(tableau_liste_collaborateurs[[#This Row],[Date de sortie]])/DAY(EOMONTH(G$1,0))*tableau_liste_collaborateurs[[#This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d''entrée]])-DAY(EOMONTH(G$1,0))/DAY(EOMONTH(G$1,0))*tableau_liste_collaborateurs[[#This Row],[Taux d''activité]]*100/12,0)),
_xlpm.Calc)</f>
        <v>5.833333333333333</v>
      </c>
      <c r="H49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IF(AND(YEAR(H$1)=YEAR(_xlpm.Fin),MONTH(H$1)=MONTH(_xlpm.Fin)),DAY(tableau_liste_collaborateurs[[#This Row],[Date de sortie]])/DAY(EOMONTH(H$1,0))*tableau_liste_collaborateurs[[#This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d''entrée]])-DAY(EOMONTH(H$1,0))/DAY(EOMONTH(H$1,0))*tableau_liste_collaborateurs[[#This Row],[Taux d''activité]]*100/12,0)),
_xlpm.Calc)</f>
        <v>5.833333333333333</v>
      </c>
      <c r="I49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IF(AND(YEAR(I$1)=YEAR(_xlpm.Fin),MONTH(I$1)=MONTH(_xlpm.Fin)),DAY(tableau_liste_collaborateurs[[#This Row],[Date de sortie]])/DAY(EOMONTH(I$1,0))*tableau_liste_collaborateurs[[#This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d''entrée]])-DAY(EOMONTH(I$1,0))/DAY(EOMONTH(I$1,0))*tableau_liste_collaborateurs[[#This Row],[Taux d''activité]]*100/12,0)),
_xlpm.Calc)</f>
        <v>5.833333333333333</v>
      </c>
      <c r="J49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IF(AND(YEAR(J$1)=YEAR(_xlpm.Fin),MONTH(J$1)=MONTH(_xlpm.Fin)),DAY(tableau_liste_collaborateurs[[#This Row],[Date de sortie]])/DAY(EOMONTH(J$1,0))*tableau_liste_collaborateurs[[#This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d''entrée]])-DAY(EOMONTH(J$1,0))/DAY(EOMONTH(J$1,0))*tableau_liste_collaborateurs[[#This Row],[Taux d''activité]]*100/12,0)),
_xlpm.Calc)</f>
        <v>5.833333333333333</v>
      </c>
      <c r="K49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IF(AND(YEAR(K$1)=YEAR(_xlpm.Fin),MONTH(K$1)=MONTH(_xlpm.Fin)),DAY(tableau_liste_collaborateurs[[#This Row],[Date de sortie]])/DAY(EOMONTH(K$1,0))*tableau_liste_collaborateurs[[#This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d''entrée]])-DAY(EOMONTH(K$1,0))/DAY(EOMONTH(K$1,0))*tableau_liste_collaborateurs[[#This Row],[Taux d''activité]]*100/12,0)),
_xlpm.Calc)</f>
        <v>5.833333333333333</v>
      </c>
      <c r="L49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IF(AND(YEAR(L$1)=YEAR(_xlpm.Fin),MONTH(L$1)=MONTH(_xlpm.Fin)),DAY(tableau_liste_collaborateurs[[#This Row],[Date de sortie]])/DAY(EOMONTH(L$1,0))*tableau_liste_collaborateurs[[#This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d''entrée]])-DAY(EOMONTH(L$1,0))/DAY(EOMONTH(L$1,0))*tableau_liste_collaborateurs[[#This Row],[Taux d''activité]]*100/12,0)),
_xlpm.Calc)</f>
        <v>5.833333333333333</v>
      </c>
      <c r="M49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IF(AND(YEAR(M$1)=YEAR(_xlpm.Fin),MONTH(M$1)=MONTH(_xlpm.Fin)),DAY(tableau_liste_collaborateurs[[#This Row],[Date de sortie]])/DAY(EOMONTH(M$1,0))*tableau_liste_collaborateurs[[#This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d''entrée]])-DAY(EOMONTH(M$1,0))/DAY(EOMONTH(M$1,0))*tableau_liste_collaborateurs[[#This Row],[Taux d''activité]]*100/12,0)),
_xlpm.Calc)</f>
        <v>5.833333333333333</v>
      </c>
      <c r="N49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IF(AND(YEAR(N$1)=YEAR(_xlpm.Fin),MONTH(N$1)=MONTH(_xlpm.Fin)),DAY(tableau_liste_collaborateurs[[#This Row],[Date de sortie]])/DAY(EOMONTH(N$1,0))*tableau_liste_collaborateurs[[#This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d''entrée]])-DAY(EOMONTH(N$1,0))/DAY(EOMONTH(N$1,0))*tableau_liste_collaborateurs[[#This Row],[Taux d''activité]]*100/12,0)),
_xlpm.Calc)</f>
        <v>5.833333333333333</v>
      </c>
      <c r="O49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IF(AND(YEAR(O$1)=YEAR(_xlpm.Fin),MONTH(O$1)=MONTH(_xlpm.Fin)),DAY(tableau_liste_collaborateurs[[#This Row],[Date de sortie]])/DAY(EOMONTH(O$1,0))*tableau_liste_collaborateurs[[#This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d''entrée]])-DAY(EOMONTH(O$1,0))/DAY(EOMONTH(O$1,0))*tableau_liste_collaborateurs[[#This Row],[Taux d''activité]]*100/12,0)),
_xlpm.Calc)</f>
        <v>5.833333333333333</v>
      </c>
      <c r="P49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IF(AND(YEAR(P$1)=YEAR(_xlpm.Fin),MONTH(P$1)=MONTH(_xlpm.Fin)),DAY(tableau_liste_collaborateurs[[#This Row],[Date de sortie]])/DAY(EOMONTH(P$1,0))*tableau_liste_collaborateurs[[#This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d''entrée]])-DAY(EOMONTH(P$1,0))/DAY(EOMONTH(P$1,0))*tableau_liste_collaborateurs[[#This Row],[Taux d''activité]]*100/12,0)),
_xlpm.Calc)</f>
        <v>5.833333333333333</v>
      </c>
    </row>
    <row r="497" spans="1:16" ht="16" x14ac:dyDescent="0.15">
      <c r="A497" s="12"/>
      <c r="B497" s="16"/>
      <c r="C497" s="12"/>
      <c r="D497" s="18">
        <f>SUBTOTAL(109,tableau_liste_collaborateurs[Taux projeté])</f>
        <v>3299.1191666666705</v>
      </c>
      <c r="E497" s="17"/>
      <c r="F497" s="17"/>
      <c r="G497" s="17"/>
      <c r="H497" s="17"/>
      <c r="I497" s="17"/>
      <c r="J497" s="17"/>
      <c r="K497" s="17"/>
      <c r="L497" s="17"/>
      <c r="M497" s="17"/>
      <c r="N497" s="17"/>
      <c r="O497" s="17"/>
      <c r="P497" s="17"/>
    </row>
  </sheetData>
  <sheetProtection formatCells="0" formatColumns="0" formatRows="0" insertColumns="0" insertRows="0" insertHyperlinks="0" deleteColumns="0" deleteRows="0" sort="0" autoFilter="0" pivotTables="0"/>
  <protectedRanges>
    <protectedRange password="CC68" sqref="A498:C64068" name="RH"/>
    <protectedRange password="CC68" sqref="A2:C2" name="RH archives"/>
    <protectedRange password="CC68" sqref="C189:C191 C213 C98:C105 C127:C129 C281 C124:C125 C208:C211 C180:C187 B282:C283 C193:C206 B247:C280 A72:A283 A284:C490 C491 A492:C496 C141:C156 B7:B62 A7:A70 C131:C139 B242:C244 C72:C83 C7:C70 C226:C231 C215:C224 C112:C122 C85 C159:C160 C164:C165 C168:C178" name="RH_5"/>
    <protectedRange password="CC68" sqref="C106:C111 C207 C232:C241 C140 C166:C167 C157:C158 C123 B72:B241 B63:B70 C192 C84 C225 C86:C97 C161:C163 C214 C179 C212 B281 C126 C188 C130" name="RH archives_3"/>
    <protectedRange password="CC68" sqref="A3:C6" name="RH_3_1"/>
    <protectedRange password="CC68" sqref="A71" name="RH_4_1"/>
    <protectedRange password="CC68" sqref="B71:C71" name="RH archives_1_1"/>
    <protectedRange password="CC68" sqref="A491" name="RH_2_1"/>
    <protectedRange password="CC68" sqref="B491" name="RH archives_2_1"/>
  </protectedRanges>
  <dataConsolidate/>
  <conditionalFormatting sqref="D498:D1048576">
    <cfRule type="cellIs" dxfId="32" priority="8" operator="greaterThan">
      <formula>2</formula>
    </cfRule>
  </conditionalFormatting>
  <dataValidations disablePrompts="1" count="1">
    <dataValidation type="list" allowBlank="1" showInputMessage="1" showErrorMessage="1" sqref="B498:B893 A498:A696" xr:uid="{6AD4B44E-12CF-49A9-8AC6-E6D953BDAEC8}">
      <formula1>#REF!</formula1>
    </dataValidation>
  </dataValidations>
  <printOptions horizontalCentered="1" verticalCentered="1"/>
  <pageMargins left="0" right="0" top="0" bottom="0" header="0" footer="0"/>
  <pageSetup paperSize="9" scale="63" fitToHeight="0" orientation="portrait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Collaborateurs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Vuffray Carole</dc:creator>
  <cp:lastModifiedBy>Daniel Dumas</cp:lastModifiedBy>
  <dcterms:created xsi:type="dcterms:W3CDTF">2026-04-16T14:11:54Z</dcterms:created>
  <dcterms:modified xsi:type="dcterms:W3CDTF">2026-04-22T13:45:41Z</dcterms:modified>
</cp:coreProperties>
</file>