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04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danieldumas/Downloads/"/>
    </mc:Choice>
  </mc:AlternateContent>
  <xr:revisionPtr revIDLastSave="0" documentId="13_ncr:1_{36AFEB8E-C489-054F-887A-AAF87D363C0D}" xr6:coauthVersionLast="47" xr6:coauthVersionMax="47" xr10:uidLastSave="{00000000-0000-0000-0000-000000000000}"/>
  <bookViews>
    <workbookView xWindow="-34000" yWindow="-1660" windowWidth="32440" windowHeight="20860" xr2:uid="{A9B648BF-2117-43AB-9A90-D3D6857B8834}"/>
  </bookViews>
  <sheets>
    <sheet name="Collaborateurs" sheetId="1" r:id="rId1"/>
  </sheets>
  <externalReferences>
    <externalReference r:id="rId2"/>
  </externalReferences>
  <definedNames>
    <definedName name="_xlnm._FilterDatabase" localSheetId="0" hidden="1">Collaborateurs!$A$2:$XCM$347</definedName>
    <definedName name="années">#REF!</definedName>
    <definedName name="AP">[1]Data!$M$2:$M$34</definedName>
    <definedName name="code_départements">#REF!</definedName>
    <definedName name="liste_code_DP">[1]Data!$A$2:$A$8</definedName>
    <definedName name="liste_départements">[1]Data!$B$2:$B$8</definedName>
    <definedName name="liste_départements_ept">[1]Data!$E$56:$E$60</definedName>
    <definedName name="liste_équipe">[1]Data!$E$2:$E$39</definedName>
    <definedName name="liste_équipes">#REF!</definedName>
    <definedName name="liste_motifs_départ">[1]Data!$K$2:$K$15</definedName>
    <definedName name="NOMPRENOM">Collaborateurs!#REF!</definedName>
    <definedName name="_xlnm.Print_Area" localSheetId="0">Collaborateurs!#REF!</definedName>
    <definedName name="select_code_DP">[1]Data!$A$13</definedName>
    <definedName name="select_equipe">[1]Data!$E$45</definedName>
    <definedName name="taux_rotation_FP">[1]!Tableau26[#All]</definedName>
    <definedName name="turnover">#REF!</definedName>
    <definedName name="type_départ">#REF!</definedName>
    <definedName name="Z_0323425D_DEFF_4F9B_94D1_FCF0D7B43DE4_.wvu.FilterData" localSheetId="0" hidden="1">Collaborateurs!$A$5:$C$343</definedName>
    <definedName name="Z_095D0299_4470_44C9_862A_F027FBDF54BE_.wvu.FilterData" localSheetId="0" hidden="1">Collaborateurs!$A$5:$C$343</definedName>
    <definedName name="Z_0BFAAB68_E4FF_46C7_9C69_EB0E453EAC6F_.wvu.FilterData" localSheetId="0" hidden="1">Collaborateurs!$A$5:$C$343</definedName>
    <definedName name="Z_0C23BC4E_4D5C_4CDD_AD00_86F6771C91EF_.wvu.FilterData" localSheetId="0" hidden="1">Collaborateurs!$A$5:$C$343</definedName>
    <definedName name="Z_0EC4F8D5_C822_4095_8F49_8EC0D8DBFAFE_.wvu.FilterData" localSheetId="0" hidden="1">Collaborateurs!$A$5:$C$345</definedName>
    <definedName name="Z_142FAF79_DC43_4241_9F94_5772F9C8A224_.wvu.FilterData" localSheetId="0" hidden="1">Collaborateurs!$A$5:$C$343</definedName>
    <definedName name="Z_2234E54C_6FE7_400F_A9EA_5637341827B8_.wvu.FilterData" localSheetId="0" hidden="1">Collaborateurs!$A$5:$C$343</definedName>
    <definedName name="Z_231CC740_0006_440F_B279_EDB4BFB05B50_.wvu.Cols" localSheetId="0" hidden="1">Collaborateurs!#REF!</definedName>
    <definedName name="Z_231CC740_0006_440F_B279_EDB4BFB05B50_.wvu.FilterData" localSheetId="0" hidden="1">Collaborateurs!$A$5:$C$343</definedName>
    <definedName name="Z_231CC740_0006_440F_B279_EDB4BFB05B50_.wvu.PrintArea" localSheetId="0" hidden="1">Collaborateurs!#REF!</definedName>
    <definedName name="Z_322252B0_413E_4EEB_9F61_3769FB0DE9EC_.wvu.FilterData" localSheetId="0" hidden="1">Collaborateurs!$A$5:$C$343</definedName>
    <definedName name="Z_339EF51D_3AE9_456C_802A_126E67F11213_.wvu.FilterData" localSheetId="0" hidden="1">Collaborateurs!$A$5:$C$343</definedName>
    <definedName name="Z_3A514236_BFE2_438A_8F6F_1C269F45F100_.wvu.Cols" localSheetId="0" hidden="1">Collaborateurs!#REF!</definedName>
    <definedName name="Z_3A514236_BFE2_438A_8F6F_1C269F45F100_.wvu.FilterData" localSheetId="0" hidden="1">Collaborateurs!$A$5:$C$343</definedName>
    <definedName name="Z_3D194EDB_02D3_4BFD_BDF3_A0EDE6C1C07A_.wvu.FilterData" localSheetId="0" hidden="1">Collaborateurs!$A$5:$C$343</definedName>
    <definedName name="Z_436F0281_2F24_471F_86A9_F019939C735E_.wvu.FilterData" localSheetId="0" hidden="1">Collaborateurs!#REF!</definedName>
    <definedName name="Z_44AFDFE9_C570_4624_A9DD_477B92712DC9_.wvu.Cols" localSheetId="0" hidden="1">Collaborateurs!#REF!</definedName>
    <definedName name="Z_44AFDFE9_C570_4624_A9DD_477B92712DC9_.wvu.FilterData" localSheetId="0" hidden="1">Collaborateurs!$A$5:$C$343</definedName>
    <definedName name="Z_49846D6D_6599_4966_AD19_A6215FCC936C_.wvu.FilterData" localSheetId="0" hidden="1">Collaborateurs!$A$5:$C$343</definedName>
    <definedName name="Z_4F5ED6F6_2C8F_4CD4_8F58_772A497A26FA_.wvu.FilterData" localSheetId="0" hidden="1">Collaborateurs!$A$5:$C$343</definedName>
    <definedName name="Z_549DCA08_62E0_4942_A9B4_4583A4C95CEE_.wvu.FilterData" localSheetId="0" hidden="1">Collaborateurs!$A$5:$C$343</definedName>
    <definedName name="Z_60C76FBB_3629_4BFE_9D41_C9801C4D9B47_.wvu.Cols" localSheetId="0" hidden="1">Collaborateurs!#REF!</definedName>
    <definedName name="Z_60C76FBB_3629_4BFE_9D41_C9801C4D9B47_.wvu.FilterData" localSheetId="0" hidden="1">Collaborateurs!$A$5:$C$343</definedName>
    <definedName name="Z_627BBA2C_763E_4594_BF6B_29549AC9F743_.wvu.FilterData" localSheetId="0" hidden="1">Collaborateurs!$A$5:$C$343</definedName>
    <definedName name="Z_627FC021_2A51_4E63_B142_41065AFDDF62_.wvu.FilterData" localSheetId="0" hidden="1">Collaborateurs!$A$5:$C$343</definedName>
    <definedName name="Z_64BD442C_1CAD_4A81_B0C9_4DE396BA0A43_.wvu.Cols" localSheetId="0" hidden="1">Collaborateurs!#REF!</definedName>
    <definedName name="Z_64BD442C_1CAD_4A81_B0C9_4DE396BA0A43_.wvu.FilterData" localSheetId="0" hidden="1">Collaborateurs!$A$5:$C$343</definedName>
    <definedName name="Z_6A025FC5_450F_43BF_8F2A_BBBCBF7CBA50_.wvu.FilterData" localSheetId="0" hidden="1">Collaborateurs!$A$5:$C$343</definedName>
    <definedName name="Z_6EB039C8_4D4A_449B_9EA6_D9C9E989D9DA_.wvu.FilterData" localSheetId="0" hidden="1">Collaborateurs!$A$5:$C$343</definedName>
    <definedName name="Z_734763C4_DD29_4728_A91E_AC1A84486CD5_.wvu.FilterData" localSheetId="0" hidden="1">Collaborateurs!$A$5:$C$343</definedName>
    <definedName name="Z_7F431618_E740_4BCE_9C0E_209E8913E161_.wvu.FilterData" localSheetId="0" hidden="1">Collaborateurs!$A$5:$C$343</definedName>
    <definedName name="Z_800F5401_7E07_462B_B7B4_56793A4434A8_.wvu.FilterData" localSheetId="0" hidden="1">Collaborateurs!$A$5:$C$343</definedName>
    <definedName name="Z_82981389_1F9B_42EE_BE6B_84C4BFA4B818_.wvu.FilterData" localSheetId="0" hidden="1">Collaborateurs!$A$5:$C$343</definedName>
    <definedName name="Z_856A1747_8236_4DF0_8467_700B8900D316_.wvu.FilterData" localSheetId="0" hidden="1">Collaborateurs!$A$5:$C$345</definedName>
    <definedName name="Z_856A1747_8236_4DF0_8467_700B8900D316_.wvu.PrintArea" localSheetId="0" hidden="1">Collaborateurs!#REF!</definedName>
    <definedName name="Z_8D254F10_4337_4D38_9CEA_307D608DBB7D_.wvu.FilterData" localSheetId="0" hidden="1">Collaborateurs!$A$5:$C$343</definedName>
    <definedName name="Z_94E8E3F0_BED0_4578_A2CA_CBE4FEDD5245_.wvu.Cols" localSheetId="0" hidden="1">Collaborateurs!#REF!</definedName>
    <definedName name="Z_94E8E3F0_BED0_4578_A2CA_CBE4FEDD5245_.wvu.FilterData" localSheetId="0" hidden="1">Collaborateurs!$A$5:$C$343</definedName>
    <definedName name="Z_96194656_3B7C_43DD_9FFB_47A39E42A9B3_.wvu.FilterData" localSheetId="0" hidden="1">Collaborateurs!$A$5:$C$343</definedName>
    <definedName name="Z_9823D35D_5FD3_4473_8824_A34CC058F376_.wvu.Cols" localSheetId="0" hidden="1">Collaborateurs!#REF!</definedName>
    <definedName name="Z_9823D35D_5FD3_4473_8824_A34CC058F376_.wvu.FilterData" localSheetId="0" hidden="1">Collaborateurs!$A$5:$C$343</definedName>
    <definedName name="Z_9FA6124F_2803_4DDD_83C2_DBB6397CA6B5_.wvu.FilterData" localSheetId="0" hidden="1">Collaborateurs!$A$5:$C$343</definedName>
    <definedName name="Z_A29A2DFD_5D54_4E24_B9B7_AEC75602E8BC_.wvu.FilterData" localSheetId="0" hidden="1">Collaborateurs!$A$5:$C$343</definedName>
    <definedName name="Z_A43A5C5D_78B3_472B_A282_F556028AF10F_.wvu.FilterData" localSheetId="0" hidden="1">Collaborateurs!$A$5:$C$343</definedName>
    <definedName name="Z_AC19F895_674D_4AD9_AA42_9DF2FB2F9BA2_.wvu.FilterData" localSheetId="0" hidden="1">Collaborateurs!$A$5:$C$343</definedName>
    <definedName name="Z_AC19F895_674D_4AD9_AA42_9DF2FB2F9BA2_.wvu.PrintArea" localSheetId="0" hidden="1">Collaborateurs!#REF!</definedName>
    <definedName name="Z_AC793677_2D3E_4882_AAC8_772A9C64EFA4_.wvu.FilterData" localSheetId="0" hidden="1">Collaborateurs!$A$5:$C$343</definedName>
    <definedName name="Z_ACD9C89A_2451_49A3_8756_F84A384022D2_.wvu.Cols" localSheetId="0" hidden="1">Collaborateurs!#REF!</definedName>
    <definedName name="Z_ACD9C89A_2451_49A3_8756_F84A384022D2_.wvu.FilterData" localSheetId="0" hidden="1">Collaborateurs!$A$5:$C$343</definedName>
    <definedName name="Z_AFEED01D_A8EE_4E6F_A49A_FE93BFD6CC52_.wvu.FilterData" localSheetId="0" hidden="1">Collaborateurs!$A$5:$C$343</definedName>
    <definedName name="Z_B3F4DC12_6EE0_4374_AD37_B756B233EB8C_.wvu.FilterData" localSheetId="0" hidden="1">Collaborateurs!$A$5:$C$343</definedName>
    <definedName name="Z_B4634639_CE34_444F_A1EE_5A403F1C7DCF_.wvu.FilterData" localSheetId="0" hidden="1">Collaborateurs!$A$5:$C$343</definedName>
    <definedName name="Z_B4A2C108_CF8B_4906_A917_4CCD4C749F53_.wvu.FilterData" localSheetId="0" hidden="1">Collaborateurs!$A$5:$C$343</definedName>
    <definedName name="Z_B64803A9_04A9_46EE_9123_122EE5A7756C_.wvu.FilterData" localSheetId="0" hidden="1">Collaborateurs!$A$5:$C$343</definedName>
    <definedName name="Z_B8DA3996_40DF_40E8_8B6A_CA32B083E9BA_.wvu.FilterData" localSheetId="0" hidden="1">Collaborateurs!$A$5:$C$343</definedName>
    <definedName name="Z_BDC13F41_A305_43E7_8F07_594745B6C36E_.wvu.FilterData" localSheetId="0" hidden="1">Collaborateurs!$A$5:$C$343</definedName>
    <definedName name="Z_BDEBF50F_BAF2_45DA_A3E1_D99F7E8CAB2C_.wvu.Cols" localSheetId="0" hidden="1">Collaborateurs!#REF!</definedName>
    <definedName name="Z_BDEBF50F_BAF2_45DA_A3E1_D99F7E8CAB2C_.wvu.FilterData" localSheetId="0" hidden="1">Collaborateurs!$A$5:$C$343</definedName>
    <definedName name="Z_C3E9DC0C_BA73_497E_97A6_2857AD390FA9_.wvu.FilterData" localSheetId="0" hidden="1">Collaborateurs!$A$5:$C$343</definedName>
    <definedName name="Z_C4724016_2D55_43CB_8477_35BBC350E937_.wvu.FilterData" localSheetId="0" hidden="1">Collaborateurs!$A$5:$C$343</definedName>
    <definedName name="Z_C629A74D_3961_4E2C_8A60_8452311CAB14_.wvu.FilterData" localSheetId="0" hidden="1">Collaborateurs!$A$5:$C$343</definedName>
    <definedName name="Z_C8AF5F39_E260_49D6_A8FF_2E2B97C0E317_.wvu.FilterData" localSheetId="0" hidden="1">Collaborateurs!$A$5:$C$343</definedName>
    <definedName name="Z_CFE7B52D_5B68_4AE5_A7BF_C95F913EDF63_.wvu.FilterData" localSheetId="0" hidden="1">Collaborateurs!$A$5:$C$343</definedName>
    <definedName name="Z_D17CDE5A_13E8_4CDA_8322_B32CBFE1F545_.wvu.FilterData" localSheetId="0" hidden="1">Collaborateurs!$A$5:$C$343</definedName>
    <definedName name="Z_D7E83BB7_244B_4A9F_B46C_B6B644F81D06_.wvu.FilterData" localSheetId="0" hidden="1">Collaborateurs!$A$5:$C$343</definedName>
    <definedName name="Z_DB3FDACB_F0BE_43D7_BA89_C0EA39A5B7BB_.wvu.FilterData" localSheetId="0" hidden="1">Collaborateurs!$A$5:$C$343</definedName>
    <definedName name="Z_F9669B55_AC52_472C_B4F9_0AF01989734B_.wvu.FilterData" localSheetId="0" hidden="1">Collaborateurs!$A$5:$C$343</definedName>
    <definedName name="Z_FBE2CFAC_8096_4DE7_B3F5_836D9E467999_.wvu.Cols" localSheetId="0" hidden="1">Collaborateurs!#REF!</definedName>
    <definedName name="Z_FBE2CFAC_8096_4DE7_B3F5_836D9E467999_.wvu.FilterData" localSheetId="0" hidden="1">Collaborateurs!$A$5:$C$343</definedName>
    <definedName name="Z_FDAB56B1_693D_47B3_8B10_48DFC73A5F2A_.wvu.FilterData" localSheetId="0" hidden="1">Collaborateurs!$A$5:$C$343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D65" i="1" s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D135" i="1" s="1"/>
  <c r="E136" i="1"/>
  <c r="E137" i="1"/>
  <c r="E138" i="1"/>
  <c r="E139" i="1"/>
  <c r="D139" i="1" s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D189" i="1" s="1"/>
  <c r="E190" i="1"/>
  <c r="E191" i="1"/>
  <c r="E192" i="1"/>
  <c r="E193" i="1"/>
  <c r="E194" i="1"/>
  <c r="E195" i="1"/>
  <c r="D195" i="1" s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D255" i="1" s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D275" i="1" s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D310" i="1" s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D355" i="1" s="1"/>
  <c r="E356" i="1"/>
  <c r="E357" i="1"/>
  <c r="E358" i="1"/>
  <c r="E359" i="1"/>
  <c r="E360" i="1"/>
  <c r="E361" i="1"/>
  <c r="E362" i="1"/>
  <c r="E363" i="1"/>
  <c r="E364" i="1"/>
  <c r="E365" i="1"/>
  <c r="D365" i="1" s="1"/>
  <c r="E366" i="1"/>
  <c r="E367" i="1"/>
  <c r="E368" i="1"/>
  <c r="D368" i="1" s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D395" i="1" s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D408" i="1" s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D425" i="1" s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D457" i="1" s="1"/>
  <c r="E458" i="1"/>
  <c r="E459" i="1"/>
  <c r="E460" i="1"/>
  <c r="E461" i="1"/>
  <c r="E462" i="1"/>
  <c r="E463" i="1"/>
  <c r="E464" i="1"/>
  <c r="E465" i="1"/>
  <c r="E466" i="1"/>
  <c r="E467" i="1"/>
  <c r="E468" i="1"/>
  <c r="E469" i="1"/>
  <c r="D469" i="1" s="1"/>
  <c r="E470" i="1"/>
  <c r="E471" i="1"/>
  <c r="E472" i="1"/>
  <c r="E473" i="1"/>
  <c r="E474" i="1"/>
  <c r="E475" i="1"/>
  <c r="E476" i="1"/>
  <c r="E477" i="1"/>
  <c r="E478" i="1"/>
  <c r="E479" i="1"/>
  <c r="E480" i="1"/>
  <c r="D480" i="1" s="1"/>
  <c r="E481" i="1"/>
  <c r="E482" i="1"/>
  <c r="E483" i="1"/>
  <c r="E484" i="1"/>
  <c r="E485" i="1"/>
  <c r="E486" i="1"/>
  <c r="E487" i="1"/>
  <c r="E488" i="1"/>
  <c r="E489" i="1"/>
  <c r="D489" i="1" s="1"/>
  <c r="E490" i="1"/>
  <c r="E491" i="1"/>
  <c r="E492" i="1"/>
  <c r="E493" i="1"/>
  <c r="E494" i="1"/>
  <c r="E495" i="1"/>
  <c r="E496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J3" i="1"/>
  <c r="J4" i="1"/>
  <c r="J5" i="1"/>
  <c r="J6" i="1"/>
  <c r="D6" i="1" s="1"/>
  <c r="J7" i="1"/>
  <c r="J8" i="1"/>
  <c r="J9" i="1"/>
  <c r="J10" i="1"/>
  <c r="J11" i="1"/>
  <c r="J12" i="1"/>
  <c r="J13" i="1"/>
  <c r="J14" i="1"/>
  <c r="J15" i="1"/>
  <c r="J16" i="1"/>
  <c r="D16" i="1" s="1"/>
  <c r="J17" i="1"/>
  <c r="J18" i="1"/>
  <c r="J19" i="1"/>
  <c r="J20" i="1"/>
  <c r="J21" i="1"/>
  <c r="J22" i="1"/>
  <c r="J23" i="1"/>
  <c r="J24" i="1"/>
  <c r="J25" i="1"/>
  <c r="J26" i="1"/>
  <c r="D26" i="1" s="1"/>
  <c r="J27" i="1"/>
  <c r="J28" i="1"/>
  <c r="J29" i="1"/>
  <c r="J30" i="1"/>
  <c r="J31" i="1"/>
  <c r="J32" i="1"/>
  <c r="J33" i="1"/>
  <c r="J34" i="1"/>
  <c r="J35" i="1"/>
  <c r="J36" i="1"/>
  <c r="D36" i="1" s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D66" i="1" s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D86" i="1" s="1"/>
  <c r="J87" i="1"/>
  <c r="J88" i="1"/>
  <c r="J89" i="1"/>
  <c r="J90" i="1"/>
  <c r="J91" i="1"/>
  <c r="J92" i="1"/>
  <c r="J93" i="1"/>
  <c r="J94" i="1"/>
  <c r="J95" i="1"/>
  <c r="J96" i="1"/>
  <c r="D96" i="1" s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D156" i="1" s="1"/>
  <c r="J157" i="1"/>
  <c r="J158" i="1"/>
  <c r="J159" i="1"/>
  <c r="J160" i="1"/>
  <c r="J161" i="1"/>
  <c r="J162" i="1"/>
  <c r="J163" i="1"/>
  <c r="J164" i="1"/>
  <c r="J165" i="1"/>
  <c r="J166" i="1"/>
  <c r="D166" i="1" s="1"/>
  <c r="J167" i="1"/>
  <c r="J168" i="1"/>
  <c r="J169" i="1"/>
  <c r="J170" i="1"/>
  <c r="J171" i="1"/>
  <c r="J172" i="1"/>
  <c r="J173" i="1"/>
  <c r="J174" i="1"/>
  <c r="J175" i="1"/>
  <c r="J176" i="1"/>
  <c r="D176" i="1" s="1"/>
  <c r="J177" i="1"/>
  <c r="J178" i="1"/>
  <c r="J179" i="1"/>
  <c r="J180" i="1"/>
  <c r="J181" i="1"/>
  <c r="J182" i="1"/>
  <c r="J183" i="1"/>
  <c r="J184" i="1"/>
  <c r="J185" i="1"/>
  <c r="J186" i="1"/>
  <c r="D186" i="1" s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D216" i="1" s="1"/>
  <c r="J217" i="1"/>
  <c r="J218" i="1"/>
  <c r="J219" i="1"/>
  <c r="J220" i="1"/>
  <c r="J221" i="1"/>
  <c r="J222" i="1"/>
  <c r="J223" i="1"/>
  <c r="J224" i="1"/>
  <c r="J225" i="1"/>
  <c r="J226" i="1"/>
  <c r="D226" i="1" s="1"/>
  <c r="J227" i="1"/>
  <c r="J228" i="1"/>
  <c r="J229" i="1"/>
  <c r="J230" i="1"/>
  <c r="J231" i="1"/>
  <c r="J232" i="1"/>
  <c r="J233" i="1"/>
  <c r="J234" i="1"/>
  <c r="J235" i="1"/>
  <c r="J236" i="1"/>
  <c r="D236" i="1" s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D266" i="1" s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D286" i="1" s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D326" i="1" s="1"/>
  <c r="J327" i="1"/>
  <c r="J328" i="1"/>
  <c r="J329" i="1"/>
  <c r="J330" i="1"/>
  <c r="J331" i="1"/>
  <c r="J332" i="1"/>
  <c r="J333" i="1"/>
  <c r="J334" i="1"/>
  <c r="J335" i="1"/>
  <c r="J336" i="1"/>
  <c r="D336" i="1" s="1"/>
  <c r="J337" i="1"/>
  <c r="J338" i="1"/>
  <c r="J339" i="1"/>
  <c r="J340" i="1"/>
  <c r="J341" i="1"/>
  <c r="J342" i="1"/>
  <c r="J343" i="1"/>
  <c r="J344" i="1"/>
  <c r="J345" i="1"/>
  <c r="J346" i="1"/>
  <c r="D346" i="1" s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D416" i="1" s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D446" i="1" s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D476" i="1" s="1"/>
  <c r="J477" i="1"/>
  <c r="J478" i="1"/>
  <c r="J479" i="1"/>
  <c r="J480" i="1"/>
  <c r="J481" i="1"/>
  <c r="J482" i="1"/>
  <c r="J483" i="1"/>
  <c r="J484" i="1"/>
  <c r="J485" i="1"/>
  <c r="J486" i="1"/>
  <c r="D486" i="1" s="1"/>
  <c r="J487" i="1"/>
  <c r="J488" i="1"/>
  <c r="J489" i="1"/>
  <c r="J490" i="1"/>
  <c r="J491" i="1"/>
  <c r="J492" i="1"/>
  <c r="J493" i="1"/>
  <c r="J494" i="1"/>
  <c r="J495" i="1"/>
  <c r="J496" i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D42" i="1" s="1"/>
  <c r="K43" i="1"/>
  <c r="K44" i="1"/>
  <c r="K45" i="1"/>
  <c r="K46" i="1"/>
  <c r="K47" i="1"/>
  <c r="K48" i="1"/>
  <c r="K49" i="1"/>
  <c r="K50" i="1"/>
  <c r="K51" i="1"/>
  <c r="K52" i="1"/>
  <c r="D52" i="1" s="1"/>
  <c r="K53" i="1"/>
  <c r="K54" i="1"/>
  <c r="K55" i="1"/>
  <c r="K56" i="1"/>
  <c r="K57" i="1"/>
  <c r="K58" i="1"/>
  <c r="K59" i="1"/>
  <c r="K60" i="1"/>
  <c r="K61" i="1"/>
  <c r="K62" i="1"/>
  <c r="D62" i="1" s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D82" i="1" s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D102" i="1" s="1"/>
  <c r="K103" i="1"/>
  <c r="K104" i="1"/>
  <c r="K105" i="1"/>
  <c r="K106" i="1"/>
  <c r="K107" i="1"/>
  <c r="K108" i="1"/>
  <c r="K109" i="1"/>
  <c r="K110" i="1"/>
  <c r="K111" i="1"/>
  <c r="K112" i="1"/>
  <c r="D112" i="1" s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D152" i="1" s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D182" i="1" s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D202" i="1" s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D222" i="1" s="1"/>
  <c r="K223" i="1"/>
  <c r="K224" i="1"/>
  <c r="K225" i="1"/>
  <c r="K226" i="1"/>
  <c r="K227" i="1"/>
  <c r="K228" i="1"/>
  <c r="K229" i="1"/>
  <c r="K230" i="1"/>
  <c r="K231" i="1"/>
  <c r="K232" i="1"/>
  <c r="D232" i="1" s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D252" i="1" s="1"/>
  <c r="K253" i="1"/>
  <c r="K254" i="1"/>
  <c r="K255" i="1"/>
  <c r="K256" i="1"/>
  <c r="K257" i="1"/>
  <c r="K258" i="1"/>
  <c r="K259" i="1"/>
  <c r="K260" i="1"/>
  <c r="K261" i="1"/>
  <c r="K262" i="1"/>
  <c r="D262" i="1" s="1"/>
  <c r="K263" i="1"/>
  <c r="K264" i="1"/>
  <c r="K265" i="1"/>
  <c r="K266" i="1"/>
  <c r="K267" i="1"/>
  <c r="K268" i="1"/>
  <c r="K269" i="1"/>
  <c r="K270" i="1"/>
  <c r="K271" i="1"/>
  <c r="K272" i="1"/>
  <c r="D272" i="1" s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D292" i="1" s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D312" i="1" s="1"/>
  <c r="K313" i="1"/>
  <c r="K314" i="1"/>
  <c r="K315" i="1"/>
  <c r="K316" i="1"/>
  <c r="K317" i="1"/>
  <c r="K318" i="1"/>
  <c r="K319" i="1"/>
  <c r="K320" i="1"/>
  <c r="K321" i="1"/>
  <c r="K322" i="1"/>
  <c r="D322" i="1" s="1"/>
  <c r="K323" i="1"/>
  <c r="K324" i="1"/>
  <c r="K325" i="1"/>
  <c r="K326" i="1"/>
  <c r="K327" i="1"/>
  <c r="K328" i="1"/>
  <c r="K329" i="1"/>
  <c r="K330" i="1"/>
  <c r="K331" i="1"/>
  <c r="K332" i="1"/>
  <c r="D332" i="1" s="1"/>
  <c r="K333" i="1"/>
  <c r="K334" i="1"/>
  <c r="K335" i="1"/>
  <c r="K336" i="1"/>
  <c r="K337" i="1"/>
  <c r="K338" i="1"/>
  <c r="K339" i="1"/>
  <c r="K340" i="1"/>
  <c r="K341" i="1"/>
  <c r="K342" i="1"/>
  <c r="D342" i="1" s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D372" i="1" s="1"/>
  <c r="K373" i="1"/>
  <c r="K374" i="1"/>
  <c r="K375" i="1"/>
  <c r="K376" i="1"/>
  <c r="K377" i="1"/>
  <c r="K378" i="1"/>
  <c r="K379" i="1"/>
  <c r="K380" i="1"/>
  <c r="K381" i="1"/>
  <c r="K382" i="1"/>
  <c r="D382" i="1" s="1"/>
  <c r="K383" i="1"/>
  <c r="K384" i="1"/>
  <c r="K385" i="1"/>
  <c r="K386" i="1"/>
  <c r="K387" i="1"/>
  <c r="K388" i="1"/>
  <c r="K389" i="1"/>
  <c r="K390" i="1"/>
  <c r="K391" i="1"/>
  <c r="K392" i="1"/>
  <c r="D392" i="1" s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D412" i="1" s="1"/>
  <c r="K413" i="1"/>
  <c r="K414" i="1"/>
  <c r="K415" i="1"/>
  <c r="K416" i="1"/>
  <c r="K417" i="1"/>
  <c r="K418" i="1"/>
  <c r="K419" i="1"/>
  <c r="K420" i="1"/>
  <c r="K421" i="1"/>
  <c r="K422" i="1"/>
  <c r="D422" i="1" s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D442" i="1" s="1"/>
  <c r="K443" i="1"/>
  <c r="K444" i="1"/>
  <c r="K445" i="1"/>
  <c r="K446" i="1"/>
  <c r="K447" i="1"/>
  <c r="K448" i="1"/>
  <c r="K449" i="1"/>
  <c r="K450" i="1"/>
  <c r="K451" i="1"/>
  <c r="K452" i="1"/>
  <c r="D452" i="1" s="1"/>
  <c r="K453" i="1"/>
  <c r="K454" i="1"/>
  <c r="K455" i="1"/>
  <c r="K456" i="1"/>
  <c r="K457" i="1"/>
  <c r="K458" i="1"/>
  <c r="K459" i="1"/>
  <c r="K460" i="1"/>
  <c r="K461" i="1"/>
  <c r="K462" i="1"/>
  <c r="D462" i="1" s="1"/>
  <c r="K463" i="1"/>
  <c r="K464" i="1"/>
  <c r="K465" i="1"/>
  <c r="K466" i="1"/>
  <c r="K467" i="1"/>
  <c r="K468" i="1"/>
  <c r="K469" i="1"/>
  <c r="K470" i="1"/>
  <c r="K471" i="1"/>
  <c r="K472" i="1"/>
  <c r="K473" i="1"/>
  <c r="K474" i="1"/>
  <c r="K475" i="1"/>
  <c r="K476" i="1"/>
  <c r="K477" i="1"/>
  <c r="K478" i="1"/>
  <c r="K479" i="1"/>
  <c r="K480" i="1"/>
  <c r="K481" i="1"/>
  <c r="K482" i="1"/>
  <c r="D482" i="1" s="1"/>
  <c r="K483" i="1"/>
  <c r="K484" i="1"/>
  <c r="K485" i="1"/>
  <c r="K486" i="1"/>
  <c r="K487" i="1"/>
  <c r="K488" i="1"/>
  <c r="K489" i="1"/>
  <c r="K490" i="1"/>
  <c r="K491" i="1"/>
  <c r="K492" i="1"/>
  <c r="D492" i="1" s="1"/>
  <c r="K493" i="1"/>
  <c r="K494" i="1"/>
  <c r="K495" i="1"/>
  <c r="K496" i="1"/>
  <c r="L3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D18" i="1" s="1"/>
  <c r="L19" i="1"/>
  <c r="L20" i="1"/>
  <c r="L21" i="1"/>
  <c r="L22" i="1"/>
  <c r="L23" i="1"/>
  <c r="L24" i="1"/>
  <c r="L25" i="1"/>
  <c r="L26" i="1"/>
  <c r="L27" i="1"/>
  <c r="L28" i="1"/>
  <c r="D28" i="1" s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D58" i="1" s="1"/>
  <c r="L59" i="1"/>
  <c r="L60" i="1"/>
  <c r="L61" i="1"/>
  <c r="L62" i="1"/>
  <c r="L63" i="1"/>
  <c r="L64" i="1"/>
  <c r="L65" i="1"/>
  <c r="L66" i="1"/>
  <c r="L67" i="1"/>
  <c r="L68" i="1"/>
  <c r="D68" i="1" s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D108" i="1" s="1"/>
  <c r="L109" i="1"/>
  <c r="L110" i="1"/>
  <c r="L111" i="1"/>
  <c r="L112" i="1"/>
  <c r="L113" i="1"/>
  <c r="L114" i="1"/>
  <c r="L115" i="1"/>
  <c r="L116" i="1"/>
  <c r="L117" i="1"/>
  <c r="L118" i="1"/>
  <c r="D118" i="1" s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D158" i="1" s="1"/>
  <c r="L159" i="1"/>
  <c r="L160" i="1"/>
  <c r="L161" i="1"/>
  <c r="L162" i="1"/>
  <c r="L163" i="1"/>
  <c r="L164" i="1"/>
  <c r="L165" i="1"/>
  <c r="L166" i="1"/>
  <c r="L167" i="1"/>
  <c r="L168" i="1"/>
  <c r="D168" i="1" s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D218" i="1" s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D258" i="1" s="1"/>
  <c r="L259" i="1"/>
  <c r="L260" i="1"/>
  <c r="L261" i="1"/>
  <c r="L262" i="1"/>
  <c r="L263" i="1"/>
  <c r="L264" i="1"/>
  <c r="L265" i="1"/>
  <c r="L266" i="1"/>
  <c r="L267" i="1"/>
  <c r="L268" i="1"/>
  <c r="D268" i="1" s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D318" i="1" s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D358" i="1" s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L378" i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D418" i="1" s="1"/>
  <c r="L419" i="1"/>
  <c r="L420" i="1"/>
  <c r="L421" i="1"/>
  <c r="D421" i="1" s="1"/>
  <c r="L422" i="1"/>
  <c r="L423" i="1"/>
  <c r="L424" i="1"/>
  <c r="L425" i="1"/>
  <c r="L426" i="1"/>
  <c r="L427" i="1"/>
  <c r="L428" i="1"/>
  <c r="L429" i="1"/>
  <c r="L430" i="1"/>
  <c r="L431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66" i="1"/>
  <c r="L467" i="1"/>
  <c r="L468" i="1"/>
  <c r="D468" i="1" s="1"/>
  <c r="L469" i="1"/>
  <c r="L470" i="1"/>
  <c r="L471" i="1"/>
  <c r="L472" i="1"/>
  <c r="L473" i="1"/>
  <c r="L474" i="1"/>
  <c r="L475" i="1"/>
  <c r="L476" i="1"/>
  <c r="L477" i="1"/>
  <c r="L478" i="1"/>
  <c r="L479" i="1"/>
  <c r="L480" i="1"/>
  <c r="L481" i="1"/>
  <c r="L482" i="1"/>
  <c r="L483" i="1"/>
  <c r="L484" i="1"/>
  <c r="L485" i="1"/>
  <c r="L486" i="1"/>
  <c r="L487" i="1"/>
  <c r="L488" i="1"/>
  <c r="L489" i="1"/>
  <c r="L490" i="1"/>
  <c r="L491" i="1"/>
  <c r="L492" i="1"/>
  <c r="L493" i="1"/>
  <c r="L494" i="1"/>
  <c r="L495" i="1"/>
  <c r="L496" i="1"/>
  <c r="M3" i="1"/>
  <c r="M4" i="1"/>
  <c r="M5" i="1"/>
  <c r="M6" i="1"/>
  <c r="M7" i="1"/>
  <c r="M8" i="1"/>
  <c r="M9" i="1"/>
  <c r="M10" i="1"/>
  <c r="M11" i="1"/>
  <c r="M12" i="1"/>
  <c r="M13" i="1"/>
  <c r="M14" i="1"/>
  <c r="D14" i="1" s="1"/>
  <c r="M15" i="1"/>
  <c r="M16" i="1"/>
  <c r="M17" i="1"/>
  <c r="M18" i="1"/>
  <c r="M19" i="1"/>
  <c r="M20" i="1"/>
  <c r="M21" i="1"/>
  <c r="M22" i="1"/>
  <c r="M23" i="1"/>
  <c r="M24" i="1"/>
  <c r="D24" i="1" s="1"/>
  <c r="M25" i="1"/>
  <c r="M26" i="1"/>
  <c r="M27" i="1"/>
  <c r="D27" i="1" s="1"/>
  <c r="M28" i="1"/>
  <c r="M29" i="1"/>
  <c r="M30" i="1"/>
  <c r="M31" i="1"/>
  <c r="M32" i="1"/>
  <c r="M33" i="1"/>
  <c r="M34" i="1"/>
  <c r="D34" i="1" s="1"/>
  <c r="M35" i="1"/>
  <c r="M36" i="1"/>
  <c r="M37" i="1"/>
  <c r="D37" i="1" s="1"/>
  <c r="M38" i="1"/>
  <c r="M39" i="1"/>
  <c r="M40" i="1"/>
  <c r="M41" i="1"/>
  <c r="M42" i="1"/>
  <c r="M43" i="1"/>
  <c r="M44" i="1"/>
  <c r="D44" i="1" s="1"/>
  <c r="M45" i="1"/>
  <c r="M46" i="1"/>
  <c r="M47" i="1"/>
  <c r="M48" i="1"/>
  <c r="M49" i="1"/>
  <c r="M50" i="1"/>
  <c r="M51" i="1"/>
  <c r="M52" i="1"/>
  <c r="M53" i="1"/>
  <c r="M54" i="1"/>
  <c r="D54" i="1" s="1"/>
  <c r="M55" i="1"/>
  <c r="M56" i="1"/>
  <c r="M57" i="1"/>
  <c r="D57" i="1" s="1"/>
  <c r="M58" i="1"/>
  <c r="M59" i="1"/>
  <c r="M60" i="1"/>
  <c r="M61" i="1"/>
  <c r="M62" i="1"/>
  <c r="M63" i="1"/>
  <c r="M64" i="1"/>
  <c r="D64" i="1" s="1"/>
  <c r="M65" i="1"/>
  <c r="M66" i="1"/>
  <c r="M67" i="1"/>
  <c r="D67" i="1" s="1"/>
  <c r="M68" i="1"/>
  <c r="M69" i="1"/>
  <c r="M70" i="1"/>
  <c r="M71" i="1"/>
  <c r="M72" i="1"/>
  <c r="M73" i="1"/>
  <c r="M74" i="1"/>
  <c r="M75" i="1"/>
  <c r="M76" i="1"/>
  <c r="M77" i="1"/>
  <c r="D77" i="1" s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D94" i="1" s="1"/>
  <c r="M95" i="1"/>
  <c r="M96" i="1"/>
  <c r="M97" i="1"/>
  <c r="M98" i="1"/>
  <c r="M99" i="1"/>
  <c r="M100" i="1"/>
  <c r="M101" i="1"/>
  <c r="M102" i="1"/>
  <c r="M103" i="1"/>
  <c r="M104" i="1"/>
  <c r="D104" i="1" s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D117" i="1" s="1"/>
  <c r="M118" i="1"/>
  <c r="M119" i="1"/>
  <c r="M120" i="1"/>
  <c r="M121" i="1"/>
  <c r="M122" i="1"/>
  <c r="M123" i="1"/>
  <c r="M124" i="1"/>
  <c r="D124" i="1" s="1"/>
  <c r="M125" i="1"/>
  <c r="M126" i="1"/>
  <c r="M127" i="1"/>
  <c r="D127" i="1" s="1"/>
  <c r="M128" i="1"/>
  <c r="M129" i="1"/>
  <c r="M130" i="1"/>
  <c r="M131" i="1"/>
  <c r="M132" i="1"/>
  <c r="M133" i="1"/>
  <c r="M134" i="1"/>
  <c r="D134" i="1" s="1"/>
  <c r="M135" i="1"/>
  <c r="M136" i="1"/>
  <c r="M137" i="1"/>
  <c r="D137" i="1" s="1"/>
  <c r="M138" i="1"/>
  <c r="M139" i="1"/>
  <c r="M140" i="1"/>
  <c r="M141" i="1"/>
  <c r="M142" i="1"/>
  <c r="M143" i="1"/>
  <c r="M144" i="1"/>
  <c r="M145" i="1"/>
  <c r="M146" i="1"/>
  <c r="M147" i="1"/>
  <c r="D147" i="1" s="1"/>
  <c r="M148" i="1"/>
  <c r="M149" i="1"/>
  <c r="M150" i="1"/>
  <c r="M151" i="1"/>
  <c r="M152" i="1"/>
  <c r="M153" i="1"/>
  <c r="M154" i="1"/>
  <c r="D154" i="1" s="1"/>
  <c r="M155" i="1"/>
  <c r="M156" i="1"/>
  <c r="M157" i="1"/>
  <c r="M158" i="1"/>
  <c r="M159" i="1"/>
  <c r="M160" i="1"/>
  <c r="M161" i="1"/>
  <c r="M162" i="1"/>
  <c r="M163" i="1"/>
  <c r="M164" i="1"/>
  <c r="D164" i="1" s="1"/>
  <c r="M165" i="1"/>
  <c r="M166" i="1"/>
  <c r="M167" i="1"/>
  <c r="D167" i="1" s="1"/>
  <c r="M168" i="1"/>
  <c r="M169" i="1"/>
  <c r="M170" i="1"/>
  <c r="M171" i="1"/>
  <c r="M172" i="1"/>
  <c r="M173" i="1"/>
  <c r="M174" i="1"/>
  <c r="D174" i="1" s="1"/>
  <c r="M175" i="1"/>
  <c r="M176" i="1"/>
  <c r="M177" i="1"/>
  <c r="M178" i="1"/>
  <c r="M179" i="1"/>
  <c r="M180" i="1"/>
  <c r="M181" i="1"/>
  <c r="M182" i="1"/>
  <c r="M183" i="1"/>
  <c r="M184" i="1"/>
  <c r="D184" i="1" s="1"/>
  <c r="M185" i="1"/>
  <c r="M186" i="1"/>
  <c r="M187" i="1"/>
  <c r="M188" i="1"/>
  <c r="M189" i="1"/>
  <c r="M190" i="1"/>
  <c r="M191" i="1"/>
  <c r="M192" i="1"/>
  <c r="M193" i="1"/>
  <c r="M194" i="1"/>
  <c r="D194" i="1" s="1"/>
  <c r="M195" i="1"/>
  <c r="M196" i="1"/>
  <c r="M197" i="1"/>
  <c r="D197" i="1" s="1"/>
  <c r="M198" i="1"/>
  <c r="M199" i="1"/>
  <c r="M200" i="1"/>
  <c r="M201" i="1"/>
  <c r="M202" i="1"/>
  <c r="M203" i="1"/>
  <c r="M204" i="1"/>
  <c r="D204" i="1" s="1"/>
  <c r="M205" i="1"/>
  <c r="M206" i="1"/>
  <c r="M207" i="1"/>
  <c r="D207" i="1" s="1"/>
  <c r="M208" i="1"/>
  <c r="M209" i="1"/>
  <c r="M210" i="1"/>
  <c r="M211" i="1"/>
  <c r="M212" i="1"/>
  <c r="M213" i="1"/>
  <c r="M214" i="1"/>
  <c r="D214" i="1" s="1"/>
  <c r="M215" i="1"/>
  <c r="M216" i="1"/>
  <c r="M217" i="1"/>
  <c r="D217" i="1" s="1"/>
  <c r="M218" i="1"/>
  <c r="M219" i="1"/>
  <c r="M220" i="1"/>
  <c r="M221" i="1"/>
  <c r="M222" i="1"/>
  <c r="M223" i="1"/>
  <c r="M224" i="1"/>
  <c r="D224" i="1" s="1"/>
  <c r="M225" i="1"/>
  <c r="M226" i="1"/>
  <c r="M227" i="1"/>
  <c r="D227" i="1" s="1"/>
  <c r="M228" i="1"/>
  <c r="M229" i="1"/>
  <c r="M230" i="1"/>
  <c r="M231" i="1"/>
  <c r="M232" i="1"/>
  <c r="M233" i="1"/>
  <c r="M234" i="1"/>
  <c r="D234" i="1" s="1"/>
  <c r="M235" i="1"/>
  <c r="M236" i="1"/>
  <c r="M237" i="1"/>
  <c r="M238" i="1"/>
  <c r="M239" i="1"/>
  <c r="M240" i="1"/>
  <c r="M241" i="1"/>
  <c r="M242" i="1"/>
  <c r="M243" i="1"/>
  <c r="M244" i="1"/>
  <c r="D244" i="1" s="1"/>
  <c r="M245" i="1"/>
  <c r="M246" i="1"/>
  <c r="M247" i="1"/>
  <c r="D247" i="1" s="1"/>
  <c r="M248" i="1"/>
  <c r="M249" i="1"/>
  <c r="M250" i="1"/>
  <c r="M251" i="1"/>
  <c r="M252" i="1"/>
  <c r="M253" i="1"/>
  <c r="M254" i="1"/>
  <c r="D254" i="1" s="1"/>
  <c r="M255" i="1"/>
  <c r="M256" i="1"/>
  <c r="M257" i="1"/>
  <c r="M258" i="1"/>
  <c r="M259" i="1"/>
  <c r="M260" i="1"/>
  <c r="M261" i="1"/>
  <c r="M262" i="1"/>
  <c r="M263" i="1"/>
  <c r="M264" i="1"/>
  <c r="D264" i="1" s="1"/>
  <c r="M265" i="1"/>
  <c r="M266" i="1"/>
  <c r="M267" i="1"/>
  <c r="M268" i="1"/>
  <c r="M269" i="1"/>
  <c r="M270" i="1"/>
  <c r="M271" i="1"/>
  <c r="M272" i="1"/>
  <c r="M273" i="1"/>
  <c r="M274" i="1"/>
  <c r="D274" i="1" s="1"/>
  <c r="M275" i="1"/>
  <c r="M276" i="1"/>
  <c r="M277" i="1"/>
  <c r="D277" i="1" s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D304" i="1" s="1"/>
  <c r="M305" i="1"/>
  <c r="M306" i="1"/>
  <c r="M307" i="1"/>
  <c r="M308" i="1"/>
  <c r="M309" i="1"/>
  <c r="M310" i="1"/>
  <c r="M311" i="1"/>
  <c r="M312" i="1"/>
  <c r="M313" i="1"/>
  <c r="M314" i="1"/>
  <c r="D314" i="1" s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D327" i="1" s="1"/>
  <c r="M328" i="1"/>
  <c r="M329" i="1"/>
  <c r="M330" i="1"/>
  <c r="M331" i="1"/>
  <c r="M332" i="1"/>
  <c r="M333" i="1"/>
  <c r="M334" i="1"/>
  <c r="M335" i="1"/>
  <c r="M336" i="1"/>
  <c r="M337" i="1"/>
  <c r="D337" i="1" s="1"/>
  <c r="M338" i="1"/>
  <c r="M339" i="1"/>
  <c r="M340" i="1"/>
  <c r="M341" i="1"/>
  <c r="M342" i="1"/>
  <c r="M343" i="1"/>
  <c r="M344" i="1"/>
  <c r="D344" i="1" s="1"/>
  <c r="M345" i="1"/>
  <c r="M346" i="1"/>
  <c r="M347" i="1"/>
  <c r="M348" i="1"/>
  <c r="M349" i="1"/>
  <c r="M350" i="1"/>
  <c r="M351" i="1"/>
  <c r="M352" i="1"/>
  <c r="M353" i="1"/>
  <c r="M354" i="1"/>
  <c r="D354" i="1" s="1"/>
  <c r="M355" i="1"/>
  <c r="M356" i="1"/>
  <c r="M357" i="1"/>
  <c r="D357" i="1" s="1"/>
  <c r="M358" i="1"/>
  <c r="M359" i="1"/>
  <c r="M360" i="1"/>
  <c r="M361" i="1"/>
  <c r="M362" i="1"/>
  <c r="M363" i="1"/>
  <c r="M364" i="1"/>
  <c r="D364" i="1" s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381" i="1"/>
  <c r="M382" i="1"/>
  <c r="M383" i="1"/>
  <c r="M384" i="1"/>
  <c r="D384" i="1" s="1"/>
  <c r="M385" i="1"/>
  <c r="M386" i="1"/>
  <c r="M387" i="1"/>
  <c r="M388" i="1"/>
  <c r="M389" i="1"/>
  <c r="M390" i="1"/>
  <c r="M391" i="1"/>
  <c r="M392" i="1"/>
  <c r="M393" i="1"/>
  <c r="M394" i="1"/>
  <c r="D394" i="1" s="1"/>
  <c r="M395" i="1"/>
  <c r="M396" i="1"/>
  <c r="M397" i="1"/>
  <c r="M398" i="1"/>
  <c r="M399" i="1"/>
  <c r="M400" i="1"/>
  <c r="M401" i="1"/>
  <c r="M402" i="1"/>
  <c r="M403" i="1"/>
  <c r="M404" i="1"/>
  <c r="D404" i="1" s="1"/>
  <c r="M405" i="1"/>
  <c r="M406" i="1"/>
  <c r="M407" i="1"/>
  <c r="D407" i="1" s="1"/>
  <c r="M408" i="1"/>
  <c r="M409" i="1"/>
  <c r="M410" i="1"/>
  <c r="M411" i="1"/>
  <c r="M412" i="1"/>
  <c r="M413" i="1"/>
  <c r="M414" i="1"/>
  <c r="D414" i="1" s="1"/>
  <c r="M415" i="1"/>
  <c r="M416" i="1"/>
  <c r="M417" i="1"/>
  <c r="D417" i="1" s="1"/>
  <c r="M418" i="1"/>
  <c r="M419" i="1"/>
  <c r="M420" i="1"/>
  <c r="M421" i="1"/>
  <c r="M422" i="1"/>
  <c r="M423" i="1"/>
  <c r="M424" i="1"/>
  <c r="D424" i="1" s="1"/>
  <c r="M425" i="1"/>
  <c r="M426" i="1"/>
  <c r="M427" i="1"/>
  <c r="M428" i="1"/>
  <c r="M429" i="1"/>
  <c r="M430" i="1"/>
  <c r="M431" i="1"/>
  <c r="M432" i="1"/>
  <c r="M433" i="1"/>
  <c r="M434" i="1"/>
  <c r="D434" i="1" s="1"/>
  <c r="M435" i="1"/>
  <c r="M436" i="1"/>
  <c r="M437" i="1"/>
  <c r="D437" i="1" s="1"/>
  <c r="M438" i="1"/>
  <c r="M439" i="1"/>
  <c r="M440" i="1"/>
  <c r="M441" i="1"/>
  <c r="M442" i="1"/>
  <c r="M443" i="1"/>
  <c r="M444" i="1"/>
  <c r="M445" i="1"/>
  <c r="M446" i="1"/>
  <c r="M447" i="1"/>
  <c r="M448" i="1"/>
  <c r="M449" i="1"/>
  <c r="M450" i="1"/>
  <c r="M451" i="1"/>
  <c r="M452" i="1"/>
  <c r="M453" i="1"/>
  <c r="M454" i="1"/>
  <c r="D454" i="1" s="1"/>
  <c r="M455" i="1"/>
  <c r="M456" i="1"/>
  <c r="M457" i="1"/>
  <c r="M458" i="1"/>
  <c r="M459" i="1"/>
  <c r="M460" i="1"/>
  <c r="M461" i="1"/>
  <c r="M462" i="1"/>
  <c r="M463" i="1"/>
  <c r="M464" i="1"/>
  <c r="D464" i="1" s="1"/>
  <c r="M465" i="1"/>
  <c r="M466" i="1"/>
  <c r="M467" i="1"/>
  <c r="D467" i="1" s="1"/>
  <c r="M468" i="1"/>
  <c r="M469" i="1"/>
  <c r="M470" i="1"/>
  <c r="M471" i="1"/>
  <c r="M472" i="1"/>
  <c r="M473" i="1"/>
  <c r="M474" i="1"/>
  <c r="D474" i="1" s="1"/>
  <c r="M475" i="1"/>
  <c r="M476" i="1"/>
  <c r="M477" i="1"/>
  <c r="M478" i="1"/>
  <c r="M479" i="1"/>
  <c r="M480" i="1"/>
  <c r="M481" i="1"/>
  <c r="M482" i="1"/>
  <c r="M483" i="1"/>
  <c r="M484" i="1"/>
  <c r="D484" i="1" s="1"/>
  <c r="M485" i="1"/>
  <c r="M486" i="1"/>
  <c r="M487" i="1"/>
  <c r="D487" i="1" s="1"/>
  <c r="M488" i="1"/>
  <c r="M489" i="1"/>
  <c r="M490" i="1"/>
  <c r="M491" i="1"/>
  <c r="M492" i="1"/>
  <c r="M493" i="1"/>
  <c r="M494" i="1"/>
  <c r="M495" i="1"/>
  <c r="M496" i="1"/>
  <c r="N3" i="1"/>
  <c r="D3" i="1" s="1"/>
  <c r="N4" i="1"/>
  <c r="N5" i="1"/>
  <c r="N6" i="1"/>
  <c r="N7" i="1"/>
  <c r="N8" i="1"/>
  <c r="N9" i="1"/>
  <c r="N10" i="1"/>
  <c r="D10" i="1" s="1"/>
  <c r="N11" i="1"/>
  <c r="N12" i="1"/>
  <c r="N13" i="1"/>
  <c r="N14" i="1"/>
  <c r="N15" i="1"/>
  <c r="N16" i="1"/>
  <c r="N17" i="1"/>
  <c r="N18" i="1"/>
  <c r="N19" i="1"/>
  <c r="N20" i="1"/>
  <c r="D20" i="1" s="1"/>
  <c r="N21" i="1"/>
  <c r="N22" i="1"/>
  <c r="N23" i="1"/>
  <c r="D23" i="1" s="1"/>
  <c r="N24" i="1"/>
  <c r="N25" i="1"/>
  <c r="N26" i="1"/>
  <c r="N27" i="1"/>
  <c r="N28" i="1"/>
  <c r="N29" i="1"/>
  <c r="N30" i="1"/>
  <c r="D30" i="1" s="1"/>
  <c r="N31" i="1"/>
  <c r="N32" i="1"/>
  <c r="N33" i="1"/>
  <c r="D33" i="1" s="1"/>
  <c r="N34" i="1"/>
  <c r="N35" i="1"/>
  <c r="N36" i="1"/>
  <c r="N37" i="1"/>
  <c r="N38" i="1"/>
  <c r="N39" i="1"/>
  <c r="N40" i="1"/>
  <c r="D40" i="1" s="1"/>
  <c r="N41" i="1"/>
  <c r="N42" i="1"/>
  <c r="N43" i="1"/>
  <c r="N44" i="1"/>
  <c r="N45" i="1"/>
  <c r="N46" i="1"/>
  <c r="N47" i="1"/>
  <c r="N48" i="1"/>
  <c r="N49" i="1"/>
  <c r="N50" i="1"/>
  <c r="D50" i="1" s="1"/>
  <c r="N51" i="1"/>
  <c r="N52" i="1"/>
  <c r="N53" i="1"/>
  <c r="D53" i="1" s="1"/>
  <c r="N54" i="1"/>
  <c r="N55" i="1"/>
  <c r="N56" i="1"/>
  <c r="N57" i="1"/>
  <c r="N58" i="1"/>
  <c r="N59" i="1"/>
  <c r="N60" i="1"/>
  <c r="D60" i="1" s="1"/>
  <c r="N61" i="1"/>
  <c r="N62" i="1"/>
  <c r="N63" i="1"/>
  <c r="N64" i="1"/>
  <c r="N65" i="1"/>
  <c r="N66" i="1"/>
  <c r="N67" i="1"/>
  <c r="N68" i="1"/>
  <c r="N69" i="1"/>
  <c r="N70" i="1"/>
  <c r="D70" i="1" s="1"/>
  <c r="N71" i="1"/>
  <c r="N72" i="1"/>
  <c r="N73" i="1"/>
  <c r="D73" i="1" s="1"/>
  <c r="N74" i="1"/>
  <c r="N75" i="1"/>
  <c r="N76" i="1"/>
  <c r="N77" i="1"/>
  <c r="N78" i="1"/>
  <c r="N79" i="1"/>
  <c r="N80" i="1"/>
  <c r="D80" i="1" s="1"/>
  <c r="N81" i="1"/>
  <c r="N82" i="1"/>
  <c r="N83" i="1"/>
  <c r="N84" i="1"/>
  <c r="N85" i="1"/>
  <c r="N86" i="1"/>
  <c r="N87" i="1"/>
  <c r="N88" i="1"/>
  <c r="N89" i="1"/>
  <c r="N90" i="1"/>
  <c r="D90" i="1" s="1"/>
  <c r="N91" i="1"/>
  <c r="N92" i="1"/>
  <c r="N93" i="1"/>
  <c r="N94" i="1"/>
  <c r="N95" i="1"/>
  <c r="N96" i="1"/>
  <c r="N97" i="1"/>
  <c r="N98" i="1"/>
  <c r="N99" i="1"/>
  <c r="N100" i="1"/>
  <c r="D100" i="1" s="1"/>
  <c r="N101" i="1"/>
  <c r="N102" i="1"/>
  <c r="N103" i="1"/>
  <c r="D103" i="1" s="1"/>
  <c r="N104" i="1"/>
  <c r="N105" i="1"/>
  <c r="N106" i="1"/>
  <c r="N107" i="1"/>
  <c r="N108" i="1"/>
  <c r="N109" i="1"/>
  <c r="N110" i="1"/>
  <c r="D110" i="1" s="1"/>
  <c r="N111" i="1"/>
  <c r="N112" i="1"/>
  <c r="N113" i="1"/>
  <c r="D113" i="1" s="1"/>
  <c r="N114" i="1"/>
  <c r="N115" i="1"/>
  <c r="N116" i="1"/>
  <c r="N117" i="1"/>
  <c r="N118" i="1"/>
  <c r="N119" i="1"/>
  <c r="N120" i="1"/>
  <c r="D120" i="1" s="1"/>
  <c r="N121" i="1"/>
  <c r="N122" i="1"/>
  <c r="N123" i="1"/>
  <c r="D123" i="1" s="1"/>
  <c r="N124" i="1"/>
  <c r="N125" i="1"/>
  <c r="N126" i="1"/>
  <c r="N127" i="1"/>
  <c r="N128" i="1"/>
  <c r="N129" i="1"/>
  <c r="N130" i="1"/>
  <c r="D130" i="1" s="1"/>
  <c r="N131" i="1"/>
  <c r="N132" i="1"/>
  <c r="N133" i="1"/>
  <c r="D133" i="1" s="1"/>
  <c r="N134" i="1"/>
  <c r="N135" i="1"/>
  <c r="N136" i="1"/>
  <c r="N137" i="1"/>
  <c r="N138" i="1"/>
  <c r="N139" i="1"/>
  <c r="N140" i="1"/>
  <c r="N141" i="1"/>
  <c r="N142" i="1"/>
  <c r="N143" i="1"/>
  <c r="D143" i="1" s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D160" i="1" s="1"/>
  <c r="N161" i="1"/>
  <c r="N162" i="1"/>
  <c r="N163" i="1"/>
  <c r="D163" i="1" s="1"/>
  <c r="N164" i="1"/>
  <c r="N165" i="1"/>
  <c r="N166" i="1"/>
  <c r="N167" i="1"/>
  <c r="N168" i="1"/>
  <c r="N169" i="1"/>
  <c r="N170" i="1"/>
  <c r="D170" i="1" s="1"/>
  <c r="N171" i="1"/>
  <c r="N172" i="1"/>
  <c r="N173" i="1"/>
  <c r="D173" i="1" s="1"/>
  <c r="N174" i="1"/>
  <c r="N175" i="1"/>
  <c r="N176" i="1"/>
  <c r="N177" i="1"/>
  <c r="N178" i="1"/>
  <c r="N179" i="1"/>
  <c r="N180" i="1"/>
  <c r="D180" i="1" s="1"/>
  <c r="N181" i="1"/>
  <c r="N182" i="1"/>
  <c r="N183" i="1"/>
  <c r="D183" i="1" s="1"/>
  <c r="N184" i="1"/>
  <c r="N185" i="1"/>
  <c r="N186" i="1"/>
  <c r="N187" i="1"/>
  <c r="N188" i="1"/>
  <c r="N189" i="1"/>
  <c r="N190" i="1"/>
  <c r="D190" i="1" s="1"/>
  <c r="N191" i="1"/>
  <c r="N192" i="1"/>
  <c r="N193" i="1"/>
  <c r="D193" i="1" s="1"/>
  <c r="N194" i="1"/>
  <c r="N195" i="1"/>
  <c r="N196" i="1"/>
  <c r="N197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D210" i="1" s="1"/>
  <c r="N211" i="1"/>
  <c r="N212" i="1"/>
  <c r="N213" i="1"/>
  <c r="N214" i="1"/>
  <c r="N215" i="1"/>
  <c r="N216" i="1"/>
  <c r="N217" i="1"/>
  <c r="N218" i="1"/>
  <c r="N219" i="1"/>
  <c r="N220" i="1"/>
  <c r="D220" i="1" s="1"/>
  <c r="N221" i="1"/>
  <c r="N222" i="1"/>
  <c r="N223" i="1"/>
  <c r="N224" i="1"/>
  <c r="N225" i="1"/>
  <c r="N226" i="1"/>
  <c r="N227" i="1"/>
  <c r="N228" i="1"/>
  <c r="N229" i="1"/>
  <c r="N230" i="1"/>
  <c r="D230" i="1" s="1"/>
  <c r="N231" i="1"/>
  <c r="N232" i="1"/>
  <c r="N233" i="1"/>
  <c r="N234" i="1"/>
  <c r="N235" i="1"/>
  <c r="N236" i="1"/>
  <c r="N237" i="1"/>
  <c r="N238" i="1"/>
  <c r="N239" i="1"/>
  <c r="N240" i="1"/>
  <c r="D240" i="1" s="1"/>
  <c r="N241" i="1"/>
  <c r="N242" i="1"/>
  <c r="N243" i="1"/>
  <c r="D243" i="1" s="1"/>
  <c r="N244" i="1"/>
  <c r="N245" i="1"/>
  <c r="N246" i="1"/>
  <c r="N247" i="1"/>
  <c r="N248" i="1"/>
  <c r="N249" i="1"/>
  <c r="N250" i="1"/>
  <c r="D250" i="1" s="1"/>
  <c r="N251" i="1"/>
  <c r="N252" i="1"/>
  <c r="N253" i="1"/>
  <c r="N254" i="1"/>
  <c r="N255" i="1"/>
  <c r="N256" i="1"/>
  <c r="N257" i="1"/>
  <c r="N258" i="1"/>
  <c r="N259" i="1"/>
  <c r="N260" i="1"/>
  <c r="N261" i="1"/>
  <c r="N262" i="1"/>
  <c r="N263" i="1"/>
  <c r="D263" i="1" s="1"/>
  <c r="N264" i="1"/>
  <c r="N265" i="1"/>
  <c r="N266" i="1"/>
  <c r="N267" i="1"/>
  <c r="N268" i="1"/>
  <c r="N269" i="1"/>
  <c r="N270" i="1"/>
  <c r="D270" i="1" s="1"/>
  <c r="N271" i="1"/>
  <c r="N272" i="1"/>
  <c r="N273" i="1"/>
  <c r="D273" i="1" s="1"/>
  <c r="N274" i="1"/>
  <c r="N275" i="1"/>
  <c r="N276" i="1"/>
  <c r="N277" i="1"/>
  <c r="N278" i="1"/>
  <c r="N279" i="1"/>
  <c r="N280" i="1"/>
  <c r="D280" i="1" s="1"/>
  <c r="N281" i="1"/>
  <c r="N282" i="1"/>
  <c r="N283" i="1"/>
  <c r="N284" i="1"/>
  <c r="N285" i="1"/>
  <c r="N286" i="1"/>
  <c r="N287" i="1"/>
  <c r="N288" i="1"/>
  <c r="N289" i="1"/>
  <c r="N290" i="1"/>
  <c r="D290" i="1" s="1"/>
  <c r="N291" i="1"/>
  <c r="N292" i="1"/>
  <c r="N293" i="1"/>
  <c r="N294" i="1"/>
  <c r="N295" i="1"/>
  <c r="N296" i="1"/>
  <c r="N297" i="1"/>
  <c r="N298" i="1"/>
  <c r="N299" i="1"/>
  <c r="N300" i="1"/>
  <c r="N301" i="1"/>
  <c r="N302" i="1"/>
  <c r="N303" i="1"/>
  <c r="N304" i="1"/>
  <c r="N305" i="1"/>
  <c r="N306" i="1"/>
  <c r="N307" i="1"/>
  <c r="N308" i="1"/>
  <c r="N309" i="1"/>
  <c r="N310" i="1"/>
  <c r="N311" i="1"/>
  <c r="N312" i="1"/>
  <c r="N313" i="1"/>
  <c r="N314" i="1"/>
  <c r="N315" i="1"/>
  <c r="N316" i="1"/>
  <c r="N317" i="1"/>
  <c r="N318" i="1"/>
  <c r="N319" i="1"/>
  <c r="N320" i="1"/>
  <c r="D320" i="1" s="1"/>
  <c r="N321" i="1"/>
  <c r="N322" i="1"/>
  <c r="N323" i="1"/>
  <c r="D323" i="1" s="1"/>
  <c r="N324" i="1"/>
  <c r="N325" i="1"/>
  <c r="N326" i="1"/>
  <c r="N327" i="1"/>
  <c r="N328" i="1"/>
  <c r="N329" i="1"/>
  <c r="N330" i="1"/>
  <c r="D330" i="1" s="1"/>
  <c r="N331" i="1"/>
  <c r="N332" i="1"/>
  <c r="N333" i="1"/>
  <c r="N334" i="1"/>
  <c r="N335" i="1"/>
  <c r="N336" i="1"/>
  <c r="N337" i="1"/>
  <c r="N338" i="1"/>
  <c r="N339" i="1"/>
  <c r="N340" i="1"/>
  <c r="D340" i="1" s="1"/>
  <c r="N341" i="1"/>
  <c r="N342" i="1"/>
  <c r="N343" i="1"/>
  <c r="D343" i="1" s="1"/>
  <c r="N344" i="1"/>
  <c r="N345" i="1"/>
  <c r="N346" i="1"/>
  <c r="N347" i="1"/>
  <c r="N348" i="1"/>
  <c r="N349" i="1"/>
  <c r="N350" i="1"/>
  <c r="N351" i="1"/>
  <c r="N352" i="1"/>
  <c r="N353" i="1"/>
  <c r="D353" i="1" s="1"/>
  <c r="N354" i="1"/>
  <c r="N355" i="1"/>
  <c r="N356" i="1"/>
  <c r="N357" i="1"/>
  <c r="N358" i="1"/>
  <c r="N359" i="1"/>
  <c r="N360" i="1"/>
  <c r="D360" i="1" s="1"/>
  <c r="N361" i="1"/>
  <c r="N362" i="1"/>
  <c r="N363" i="1"/>
  <c r="D363" i="1" s="1"/>
  <c r="N364" i="1"/>
  <c r="N365" i="1"/>
  <c r="N366" i="1"/>
  <c r="N367" i="1"/>
  <c r="N368" i="1"/>
  <c r="N369" i="1"/>
  <c r="N370" i="1"/>
  <c r="N371" i="1"/>
  <c r="N372" i="1"/>
  <c r="N373" i="1"/>
  <c r="N374" i="1"/>
  <c r="N375" i="1"/>
  <c r="N376" i="1"/>
  <c r="N377" i="1"/>
  <c r="N378" i="1"/>
  <c r="N379" i="1"/>
  <c r="N380" i="1"/>
  <c r="D380" i="1" s="1"/>
  <c r="N381" i="1"/>
  <c r="N382" i="1"/>
  <c r="N383" i="1"/>
  <c r="N384" i="1"/>
  <c r="N385" i="1"/>
  <c r="N386" i="1"/>
  <c r="N387" i="1"/>
  <c r="N388" i="1"/>
  <c r="N389" i="1"/>
  <c r="N390" i="1"/>
  <c r="D390" i="1" s="1"/>
  <c r="N391" i="1"/>
  <c r="N392" i="1"/>
  <c r="N393" i="1"/>
  <c r="D393" i="1" s="1"/>
  <c r="N394" i="1"/>
  <c r="N395" i="1"/>
  <c r="N396" i="1"/>
  <c r="N397" i="1"/>
  <c r="N398" i="1"/>
  <c r="N399" i="1"/>
  <c r="N400" i="1"/>
  <c r="N401" i="1"/>
  <c r="N402" i="1"/>
  <c r="N403" i="1"/>
  <c r="D403" i="1" s="1"/>
  <c r="N404" i="1"/>
  <c r="N405" i="1"/>
  <c r="N406" i="1"/>
  <c r="N407" i="1"/>
  <c r="N408" i="1"/>
  <c r="N409" i="1"/>
  <c r="N410" i="1"/>
  <c r="D410" i="1" s="1"/>
  <c r="N411" i="1"/>
  <c r="N412" i="1"/>
  <c r="N413" i="1"/>
  <c r="D413" i="1" s="1"/>
  <c r="N414" i="1"/>
  <c r="N415" i="1"/>
  <c r="N416" i="1"/>
  <c r="N417" i="1"/>
  <c r="N418" i="1"/>
  <c r="N419" i="1"/>
  <c r="N420" i="1"/>
  <c r="N421" i="1"/>
  <c r="N422" i="1"/>
  <c r="N423" i="1"/>
  <c r="N424" i="1"/>
  <c r="N425" i="1"/>
  <c r="N426" i="1"/>
  <c r="N427" i="1"/>
  <c r="N428" i="1"/>
  <c r="N429" i="1"/>
  <c r="N430" i="1"/>
  <c r="N431" i="1"/>
  <c r="N432" i="1"/>
  <c r="N433" i="1"/>
  <c r="D433" i="1" s="1"/>
  <c r="N434" i="1"/>
  <c r="N435" i="1"/>
  <c r="N436" i="1"/>
  <c r="N437" i="1"/>
  <c r="N438" i="1"/>
  <c r="N439" i="1"/>
  <c r="N440" i="1"/>
  <c r="D440" i="1" s="1"/>
  <c r="N441" i="1"/>
  <c r="N442" i="1"/>
  <c r="N443" i="1"/>
  <c r="N444" i="1"/>
  <c r="N445" i="1"/>
  <c r="N446" i="1"/>
  <c r="N447" i="1"/>
  <c r="N448" i="1"/>
  <c r="N449" i="1"/>
  <c r="N450" i="1"/>
  <c r="N451" i="1"/>
  <c r="N452" i="1"/>
  <c r="N453" i="1"/>
  <c r="D453" i="1" s="1"/>
  <c r="N454" i="1"/>
  <c r="N455" i="1"/>
  <c r="N456" i="1"/>
  <c r="N457" i="1"/>
  <c r="N458" i="1"/>
  <c r="N459" i="1"/>
  <c r="N460" i="1"/>
  <c r="D460" i="1" s="1"/>
  <c r="N461" i="1"/>
  <c r="N462" i="1"/>
  <c r="N463" i="1"/>
  <c r="N464" i="1"/>
  <c r="N465" i="1"/>
  <c r="N466" i="1"/>
  <c r="N467" i="1"/>
  <c r="N468" i="1"/>
  <c r="N469" i="1"/>
  <c r="N470" i="1"/>
  <c r="D470" i="1" s="1"/>
  <c r="N471" i="1"/>
  <c r="N472" i="1"/>
  <c r="N473" i="1"/>
  <c r="D473" i="1" s="1"/>
  <c r="N474" i="1"/>
  <c r="N475" i="1"/>
  <c r="N476" i="1"/>
  <c r="N477" i="1"/>
  <c r="N478" i="1"/>
  <c r="N479" i="1"/>
  <c r="N480" i="1"/>
  <c r="N481" i="1"/>
  <c r="N482" i="1"/>
  <c r="N483" i="1"/>
  <c r="N484" i="1"/>
  <c r="N485" i="1"/>
  <c r="N486" i="1"/>
  <c r="N487" i="1"/>
  <c r="N488" i="1"/>
  <c r="N489" i="1"/>
  <c r="N490" i="1"/>
  <c r="N491" i="1"/>
  <c r="N492" i="1"/>
  <c r="N493" i="1"/>
  <c r="N494" i="1"/>
  <c r="N495" i="1"/>
  <c r="N496" i="1"/>
  <c r="O3" i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D29" i="1" s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D46" i="1" s="1"/>
  <c r="O47" i="1"/>
  <c r="O48" i="1"/>
  <c r="O49" i="1"/>
  <c r="O50" i="1"/>
  <c r="O51" i="1"/>
  <c r="O52" i="1"/>
  <c r="O53" i="1"/>
  <c r="O54" i="1"/>
  <c r="O55" i="1"/>
  <c r="O56" i="1"/>
  <c r="D56" i="1" s="1"/>
  <c r="O57" i="1"/>
  <c r="O58" i="1"/>
  <c r="O59" i="1"/>
  <c r="D59" i="1" s="1"/>
  <c r="O60" i="1"/>
  <c r="O61" i="1"/>
  <c r="O62" i="1"/>
  <c r="O63" i="1"/>
  <c r="O64" i="1"/>
  <c r="O65" i="1"/>
  <c r="O66" i="1"/>
  <c r="O67" i="1"/>
  <c r="O68" i="1"/>
  <c r="O69" i="1"/>
  <c r="D69" i="1" s="1"/>
  <c r="O70" i="1"/>
  <c r="O71" i="1"/>
  <c r="O72" i="1"/>
  <c r="O73" i="1"/>
  <c r="O74" i="1"/>
  <c r="O75" i="1"/>
  <c r="O76" i="1"/>
  <c r="D76" i="1" s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D99" i="1" s="1"/>
  <c r="O100" i="1"/>
  <c r="O101" i="1"/>
  <c r="O102" i="1"/>
  <c r="O103" i="1"/>
  <c r="O104" i="1"/>
  <c r="O105" i="1"/>
  <c r="O106" i="1"/>
  <c r="O107" i="1"/>
  <c r="O108" i="1"/>
  <c r="O109" i="1"/>
  <c r="D109" i="1" s="1"/>
  <c r="O110" i="1"/>
  <c r="O111" i="1"/>
  <c r="O112" i="1"/>
  <c r="O113" i="1"/>
  <c r="O114" i="1"/>
  <c r="O115" i="1"/>
  <c r="O116" i="1"/>
  <c r="D116" i="1" s="1"/>
  <c r="O117" i="1"/>
  <c r="O118" i="1"/>
  <c r="O119" i="1"/>
  <c r="D119" i="1" s="1"/>
  <c r="O120" i="1"/>
  <c r="O121" i="1"/>
  <c r="O122" i="1"/>
  <c r="O123" i="1"/>
  <c r="O124" i="1"/>
  <c r="O125" i="1"/>
  <c r="O126" i="1"/>
  <c r="D126" i="1" s="1"/>
  <c r="O127" i="1"/>
  <c r="O128" i="1"/>
  <c r="O129" i="1"/>
  <c r="D129" i="1" s="1"/>
  <c r="O130" i="1"/>
  <c r="O131" i="1"/>
  <c r="O132" i="1"/>
  <c r="O133" i="1"/>
  <c r="O134" i="1"/>
  <c r="O135" i="1"/>
  <c r="O136" i="1"/>
  <c r="D136" i="1" s="1"/>
  <c r="O137" i="1"/>
  <c r="O138" i="1"/>
  <c r="O139" i="1"/>
  <c r="O140" i="1"/>
  <c r="O141" i="1"/>
  <c r="O142" i="1"/>
  <c r="O143" i="1"/>
  <c r="O144" i="1"/>
  <c r="O145" i="1"/>
  <c r="O146" i="1"/>
  <c r="D146" i="1" s="1"/>
  <c r="O147" i="1"/>
  <c r="O148" i="1"/>
  <c r="O149" i="1"/>
  <c r="D149" i="1" s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D169" i="1" s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D196" i="1" s="1"/>
  <c r="O197" i="1"/>
  <c r="O198" i="1"/>
  <c r="O199" i="1"/>
  <c r="O200" i="1"/>
  <c r="O201" i="1"/>
  <c r="O202" i="1"/>
  <c r="O203" i="1"/>
  <c r="O204" i="1"/>
  <c r="O205" i="1"/>
  <c r="O206" i="1"/>
  <c r="D206" i="1" s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D219" i="1" s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D239" i="1" s="1"/>
  <c r="O240" i="1"/>
  <c r="O241" i="1"/>
  <c r="O242" i="1"/>
  <c r="O243" i="1"/>
  <c r="O244" i="1"/>
  <c r="O245" i="1"/>
  <c r="O246" i="1"/>
  <c r="D246" i="1" s="1"/>
  <c r="O247" i="1"/>
  <c r="O248" i="1"/>
  <c r="O249" i="1"/>
  <c r="O250" i="1"/>
  <c r="O251" i="1"/>
  <c r="O252" i="1"/>
  <c r="O253" i="1"/>
  <c r="O254" i="1"/>
  <c r="O255" i="1"/>
  <c r="O256" i="1"/>
  <c r="D256" i="1" s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D276" i="1" s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D299" i="1" s="1"/>
  <c r="O300" i="1"/>
  <c r="O301" i="1"/>
  <c r="O302" i="1"/>
  <c r="O303" i="1"/>
  <c r="O304" i="1"/>
  <c r="O305" i="1"/>
  <c r="O306" i="1"/>
  <c r="D306" i="1" s="1"/>
  <c r="O307" i="1"/>
  <c r="O308" i="1"/>
  <c r="O309" i="1"/>
  <c r="O310" i="1"/>
  <c r="O311" i="1"/>
  <c r="O312" i="1"/>
  <c r="O313" i="1"/>
  <c r="O314" i="1"/>
  <c r="O315" i="1"/>
  <c r="O316" i="1"/>
  <c r="D316" i="1" s="1"/>
  <c r="O317" i="1"/>
  <c r="O318" i="1"/>
  <c r="O319" i="1"/>
  <c r="D319" i="1" s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D339" i="1" s="1"/>
  <c r="O340" i="1"/>
  <c r="O341" i="1"/>
  <c r="O342" i="1"/>
  <c r="O343" i="1"/>
  <c r="O344" i="1"/>
  <c r="O345" i="1"/>
  <c r="O346" i="1"/>
  <c r="O347" i="1"/>
  <c r="O348" i="1"/>
  <c r="O349" i="1"/>
  <c r="D349" i="1" s="1"/>
  <c r="O350" i="1"/>
  <c r="O351" i="1"/>
  <c r="O352" i="1"/>
  <c r="O353" i="1"/>
  <c r="O354" i="1"/>
  <c r="O355" i="1"/>
  <c r="O356" i="1"/>
  <c r="D356" i="1" s="1"/>
  <c r="O357" i="1"/>
  <c r="O358" i="1"/>
  <c r="O359" i="1"/>
  <c r="O360" i="1"/>
  <c r="O361" i="1"/>
  <c r="O362" i="1"/>
  <c r="O363" i="1"/>
  <c r="O364" i="1"/>
  <c r="O365" i="1"/>
  <c r="O366" i="1"/>
  <c r="D366" i="1" s="1"/>
  <c r="O367" i="1"/>
  <c r="O368" i="1"/>
  <c r="O369" i="1"/>
  <c r="D369" i="1" s="1"/>
  <c r="O370" i="1"/>
  <c r="O371" i="1"/>
  <c r="O372" i="1"/>
  <c r="O373" i="1"/>
  <c r="O374" i="1"/>
  <c r="O375" i="1"/>
  <c r="O376" i="1"/>
  <c r="O377" i="1"/>
  <c r="O378" i="1"/>
  <c r="O379" i="1"/>
  <c r="O380" i="1"/>
  <c r="O381" i="1"/>
  <c r="O382" i="1"/>
  <c r="O383" i="1"/>
  <c r="O384" i="1"/>
  <c r="O385" i="1"/>
  <c r="O386" i="1"/>
  <c r="D386" i="1" s="1"/>
  <c r="O387" i="1"/>
  <c r="O388" i="1"/>
  <c r="O389" i="1"/>
  <c r="D389" i="1" s="1"/>
  <c r="O390" i="1"/>
  <c r="O391" i="1"/>
  <c r="O392" i="1"/>
  <c r="O393" i="1"/>
  <c r="O394" i="1"/>
  <c r="O395" i="1"/>
  <c r="O396" i="1"/>
  <c r="O397" i="1"/>
  <c r="O398" i="1"/>
  <c r="O399" i="1"/>
  <c r="D399" i="1" s="1"/>
  <c r="O400" i="1"/>
  <c r="O401" i="1"/>
  <c r="O402" i="1"/>
  <c r="O403" i="1"/>
  <c r="O404" i="1"/>
  <c r="O405" i="1"/>
  <c r="O406" i="1"/>
  <c r="D406" i="1" s="1"/>
  <c r="O407" i="1"/>
  <c r="O408" i="1"/>
  <c r="O409" i="1"/>
  <c r="O410" i="1"/>
  <c r="O411" i="1"/>
  <c r="O412" i="1"/>
  <c r="O413" i="1"/>
  <c r="O414" i="1"/>
  <c r="O415" i="1"/>
  <c r="O416" i="1"/>
  <c r="O417" i="1"/>
  <c r="O418" i="1"/>
  <c r="O419" i="1"/>
  <c r="O420" i="1"/>
  <c r="O421" i="1"/>
  <c r="O422" i="1"/>
  <c r="O423" i="1"/>
  <c r="O424" i="1"/>
  <c r="O425" i="1"/>
  <c r="O426" i="1"/>
  <c r="D426" i="1" s="1"/>
  <c r="O427" i="1"/>
  <c r="O428" i="1"/>
  <c r="O429" i="1"/>
  <c r="O430" i="1"/>
  <c r="O431" i="1"/>
  <c r="O432" i="1"/>
  <c r="O433" i="1"/>
  <c r="O434" i="1"/>
  <c r="O435" i="1"/>
  <c r="O436" i="1"/>
  <c r="D436" i="1" s="1"/>
  <c r="O437" i="1"/>
  <c r="O438" i="1"/>
  <c r="O439" i="1"/>
  <c r="D439" i="1" s="1"/>
  <c r="O440" i="1"/>
  <c r="O441" i="1"/>
  <c r="O442" i="1"/>
  <c r="O443" i="1"/>
  <c r="O444" i="1"/>
  <c r="O445" i="1"/>
  <c r="O446" i="1"/>
  <c r="O447" i="1"/>
  <c r="O448" i="1"/>
  <c r="O449" i="1"/>
  <c r="O450" i="1"/>
  <c r="O451" i="1"/>
  <c r="O452" i="1"/>
  <c r="O453" i="1"/>
  <c r="O454" i="1"/>
  <c r="O455" i="1"/>
  <c r="O456" i="1"/>
  <c r="D456" i="1" s="1"/>
  <c r="O457" i="1"/>
  <c r="O458" i="1"/>
  <c r="O459" i="1"/>
  <c r="O460" i="1"/>
  <c r="O461" i="1"/>
  <c r="O462" i="1"/>
  <c r="O463" i="1"/>
  <c r="O464" i="1"/>
  <c r="O465" i="1"/>
  <c r="O466" i="1"/>
  <c r="D466" i="1" s="1"/>
  <c r="O467" i="1"/>
  <c r="O468" i="1"/>
  <c r="O469" i="1"/>
  <c r="O470" i="1"/>
  <c r="O471" i="1"/>
  <c r="O472" i="1"/>
  <c r="O473" i="1"/>
  <c r="O474" i="1"/>
  <c r="O475" i="1"/>
  <c r="O476" i="1"/>
  <c r="O477" i="1"/>
  <c r="O478" i="1"/>
  <c r="O479" i="1"/>
  <c r="O480" i="1"/>
  <c r="O481" i="1"/>
  <c r="O482" i="1"/>
  <c r="O483" i="1"/>
  <c r="O484" i="1"/>
  <c r="O485" i="1"/>
  <c r="O486" i="1"/>
  <c r="O487" i="1"/>
  <c r="O488" i="1"/>
  <c r="O489" i="1"/>
  <c r="O490" i="1"/>
  <c r="O491" i="1"/>
  <c r="O492" i="1"/>
  <c r="O493" i="1"/>
  <c r="O494" i="1"/>
  <c r="O495" i="1"/>
  <c r="O496" i="1"/>
  <c r="D496" i="1" s="1"/>
  <c r="P3" i="1"/>
  <c r="P4" i="1"/>
  <c r="P5" i="1"/>
  <c r="P6" i="1"/>
  <c r="P7" i="1"/>
  <c r="P8" i="1"/>
  <c r="P9" i="1"/>
  <c r="P10" i="1"/>
  <c r="P11" i="1"/>
  <c r="P12" i="1"/>
  <c r="D12" i="1" s="1"/>
  <c r="P13" i="1"/>
  <c r="P14" i="1"/>
  <c r="P15" i="1"/>
  <c r="D15" i="1" s="1"/>
  <c r="P16" i="1"/>
  <c r="P17" i="1"/>
  <c r="P18" i="1"/>
  <c r="P19" i="1"/>
  <c r="P20" i="1"/>
  <c r="P21" i="1"/>
  <c r="P22" i="1"/>
  <c r="D22" i="1" s="1"/>
  <c r="P23" i="1"/>
  <c r="P24" i="1"/>
  <c r="P25" i="1"/>
  <c r="D25" i="1" s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D72" i="1" s="1"/>
  <c r="P73" i="1"/>
  <c r="P74" i="1"/>
  <c r="P75" i="1"/>
  <c r="D75" i="1" s="1"/>
  <c r="P76" i="1"/>
  <c r="P77" i="1"/>
  <c r="P78" i="1"/>
  <c r="P79" i="1"/>
  <c r="P80" i="1"/>
  <c r="P81" i="1"/>
  <c r="P82" i="1"/>
  <c r="P83" i="1"/>
  <c r="P84" i="1"/>
  <c r="P85" i="1"/>
  <c r="D85" i="1" s="1"/>
  <c r="P86" i="1"/>
  <c r="P87" i="1"/>
  <c r="P88" i="1"/>
  <c r="P89" i="1"/>
  <c r="P90" i="1"/>
  <c r="P91" i="1"/>
  <c r="P92" i="1"/>
  <c r="D92" i="1" s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D105" i="1" s="1"/>
  <c r="P106" i="1"/>
  <c r="P107" i="1"/>
  <c r="P108" i="1"/>
  <c r="P109" i="1"/>
  <c r="P110" i="1"/>
  <c r="P111" i="1"/>
  <c r="P112" i="1"/>
  <c r="P113" i="1"/>
  <c r="P114" i="1"/>
  <c r="P115" i="1"/>
  <c r="D115" i="1" s="1"/>
  <c r="P116" i="1"/>
  <c r="P117" i="1"/>
  <c r="P118" i="1"/>
  <c r="P119" i="1"/>
  <c r="P120" i="1"/>
  <c r="P121" i="1"/>
  <c r="P122" i="1"/>
  <c r="D122" i="1" s="1"/>
  <c r="P123" i="1"/>
  <c r="P124" i="1"/>
  <c r="P125" i="1"/>
  <c r="D125" i="1" s="1"/>
  <c r="P126" i="1"/>
  <c r="P127" i="1"/>
  <c r="P128" i="1"/>
  <c r="P129" i="1"/>
  <c r="P130" i="1"/>
  <c r="P131" i="1"/>
  <c r="P132" i="1"/>
  <c r="D132" i="1" s="1"/>
  <c r="P133" i="1"/>
  <c r="P134" i="1"/>
  <c r="P135" i="1"/>
  <c r="P136" i="1"/>
  <c r="P137" i="1"/>
  <c r="P138" i="1"/>
  <c r="P139" i="1"/>
  <c r="P140" i="1"/>
  <c r="P141" i="1"/>
  <c r="P142" i="1"/>
  <c r="D142" i="1" s="1"/>
  <c r="P143" i="1"/>
  <c r="P144" i="1"/>
  <c r="P145" i="1"/>
  <c r="D145" i="1" s="1"/>
  <c r="P146" i="1"/>
  <c r="P147" i="1"/>
  <c r="P148" i="1"/>
  <c r="P149" i="1"/>
  <c r="P150" i="1"/>
  <c r="P151" i="1"/>
  <c r="P152" i="1"/>
  <c r="P153" i="1"/>
  <c r="P154" i="1"/>
  <c r="P155" i="1"/>
  <c r="D155" i="1" s="1"/>
  <c r="P156" i="1"/>
  <c r="P157" i="1"/>
  <c r="P158" i="1"/>
  <c r="P159" i="1"/>
  <c r="P160" i="1"/>
  <c r="P161" i="1"/>
  <c r="P162" i="1"/>
  <c r="D162" i="1" s="1"/>
  <c r="P163" i="1"/>
  <c r="P164" i="1"/>
  <c r="P165" i="1"/>
  <c r="D165" i="1" s="1"/>
  <c r="P166" i="1"/>
  <c r="P167" i="1"/>
  <c r="P168" i="1"/>
  <c r="P169" i="1"/>
  <c r="P170" i="1"/>
  <c r="P171" i="1"/>
  <c r="P172" i="1"/>
  <c r="P173" i="1"/>
  <c r="P174" i="1"/>
  <c r="P175" i="1"/>
  <c r="P176" i="1"/>
  <c r="P177" i="1"/>
  <c r="P178" i="1"/>
  <c r="P179" i="1"/>
  <c r="P180" i="1"/>
  <c r="P181" i="1"/>
  <c r="P182" i="1"/>
  <c r="P183" i="1"/>
  <c r="P184" i="1"/>
  <c r="P185" i="1"/>
  <c r="P186" i="1"/>
  <c r="P187" i="1"/>
  <c r="P188" i="1"/>
  <c r="P189" i="1"/>
  <c r="P190" i="1"/>
  <c r="P191" i="1"/>
  <c r="P192" i="1"/>
  <c r="D192" i="1" s="1"/>
  <c r="P193" i="1"/>
  <c r="P194" i="1"/>
  <c r="P195" i="1"/>
  <c r="P196" i="1"/>
  <c r="P197" i="1"/>
  <c r="P198" i="1"/>
  <c r="P199" i="1"/>
  <c r="P200" i="1"/>
  <c r="P201" i="1"/>
  <c r="P202" i="1"/>
  <c r="P203" i="1"/>
  <c r="P204" i="1"/>
  <c r="P205" i="1"/>
  <c r="D205" i="1" s="1"/>
  <c r="P206" i="1"/>
  <c r="P207" i="1"/>
  <c r="P208" i="1"/>
  <c r="P209" i="1"/>
  <c r="P210" i="1"/>
  <c r="P211" i="1"/>
  <c r="P212" i="1"/>
  <c r="D212" i="1" s="1"/>
  <c r="P213" i="1"/>
  <c r="P214" i="1"/>
  <c r="P215" i="1"/>
  <c r="P216" i="1"/>
  <c r="P217" i="1"/>
  <c r="P218" i="1"/>
  <c r="P219" i="1"/>
  <c r="P220" i="1"/>
  <c r="P221" i="1"/>
  <c r="P222" i="1"/>
  <c r="P223" i="1"/>
  <c r="P224" i="1"/>
  <c r="P225" i="1"/>
  <c r="P226" i="1"/>
  <c r="P227" i="1"/>
  <c r="P228" i="1"/>
  <c r="P229" i="1"/>
  <c r="P230" i="1"/>
  <c r="P231" i="1"/>
  <c r="P232" i="1"/>
  <c r="P233" i="1"/>
  <c r="P234" i="1"/>
  <c r="P235" i="1"/>
  <c r="P236" i="1"/>
  <c r="P237" i="1"/>
  <c r="P238" i="1"/>
  <c r="P239" i="1"/>
  <c r="P240" i="1"/>
  <c r="P241" i="1"/>
  <c r="P242" i="1"/>
  <c r="P243" i="1"/>
  <c r="P244" i="1"/>
  <c r="P245" i="1"/>
  <c r="P246" i="1"/>
  <c r="P247" i="1"/>
  <c r="P248" i="1"/>
  <c r="P249" i="1"/>
  <c r="P250" i="1"/>
  <c r="P251" i="1"/>
  <c r="P252" i="1"/>
  <c r="P253" i="1"/>
  <c r="P254" i="1"/>
  <c r="P255" i="1"/>
  <c r="P256" i="1"/>
  <c r="P257" i="1"/>
  <c r="P258" i="1"/>
  <c r="P259" i="1"/>
  <c r="P260" i="1"/>
  <c r="P261" i="1"/>
  <c r="P262" i="1"/>
  <c r="P263" i="1"/>
  <c r="P264" i="1"/>
  <c r="P265" i="1"/>
  <c r="D265" i="1" s="1"/>
  <c r="P266" i="1"/>
  <c r="P267" i="1"/>
  <c r="P268" i="1"/>
  <c r="P269" i="1"/>
  <c r="P270" i="1"/>
  <c r="P271" i="1"/>
  <c r="P272" i="1"/>
  <c r="P273" i="1"/>
  <c r="P274" i="1"/>
  <c r="P275" i="1"/>
  <c r="P276" i="1"/>
  <c r="P277" i="1"/>
  <c r="P278" i="1"/>
  <c r="P279" i="1"/>
  <c r="P280" i="1"/>
  <c r="P281" i="1"/>
  <c r="P282" i="1"/>
  <c r="D282" i="1" s="1"/>
  <c r="P283" i="1"/>
  <c r="P284" i="1"/>
  <c r="P285" i="1"/>
  <c r="D285" i="1" s="1"/>
  <c r="P286" i="1"/>
  <c r="P287" i="1"/>
  <c r="P288" i="1"/>
  <c r="P289" i="1"/>
  <c r="P290" i="1"/>
  <c r="P291" i="1"/>
  <c r="P292" i="1"/>
  <c r="P293" i="1"/>
  <c r="P294" i="1"/>
  <c r="P295" i="1"/>
  <c r="D295" i="1" s="1"/>
  <c r="P296" i="1"/>
  <c r="P297" i="1"/>
  <c r="P298" i="1"/>
  <c r="P299" i="1"/>
  <c r="P300" i="1"/>
  <c r="P301" i="1"/>
  <c r="P302" i="1"/>
  <c r="D302" i="1" s="1"/>
  <c r="P303" i="1"/>
  <c r="P304" i="1"/>
  <c r="P305" i="1"/>
  <c r="P306" i="1"/>
  <c r="P307" i="1"/>
  <c r="P308" i="1"/>
  <c r="P309" i="1"/>
  <c r="P310" i="1"/>
  <c r="P311" i="1"/>
  <c r="P312" i="1"/>
  <c r="P313" i="1"/>
  <c r="P314" i="1"/>
  <c r="P315" i="1"/>
  <c r="D315" i="1" s="1"/>
  <c r="P316" i="1"/>
  <c r="P317" i="1"/>
  <c r="P318" i="1"/>
  <c r="P319" i="1"/>
  <c r="P320" i="1"/>
  <c r="P321" i="1"/>
  <c r="P322" i="1"/>
  <c r="P323" i="1"/>
  <c r="P324" i="1"/>
  <c r="P325" i="1"/>
  <c r="D325" i="1" s="1"/>
  <c r="P326" i="1"/>
  <c r="P327" i="1"/>
  <c r="P328" i="1"/>
  <c r="P329" i="1"/>
  <c r="P330" i="1"/>
  <c r="P331" i="1"/>
  <c r="P332" i="1"/>
  <c r="P333" i="1"/>
  <c r="P334" i="1"/>
  <c r="P335" i="1"/>
  <c r="D335" i="1" s="1"/>
  <c r="P336" i="1"/>
  <c r="P337" i="1"/>
  <c r="P338" i="1"/>
  <c r="P339" i="1"/>
  <c r="P340" i="1"/>
  <c r="P341" i="1"/>
  <c r="P342" i="1"/>
  <c r="P343" i="1"/>
  <c r="P344" i="1"/>
  <c r="P345" i="1"/>
  <c r="D345" i="1" s="1"/>
  <c r="P346" i="1"/>
  <c r="P347" i="1"/>
  <c r="P348" i="1"/>
  <c r="P349" i="1"/>
  <c r="P350" i="1"/>
  <c r="P351" i="1"/>
  <c r="P352" i="1"/>
  <c r="D352" i="1" s="1"/>
  <c r="P353" i="1"/>
  <c r="P354" i="1"/>
  <c r="P355" i="1"/>
  <c r="P356" i="1"/>
  <c r="P357" i="1"/>
  <c r="P358" i="1"/>
  <c r="P359" i="1"/>
  <c r="P360" i="1"/>
  <c r="P361" i="1"/>
  <c r="P362" i="1"/>
  <c r="P363" i="1"/>
  <c r="P364" i="1"/>
  <c r="P365" i="1"/>
  <c r="P366" i="1"/>
  <c r="P367" i="1"/>
  <c r="P368" i="1"/>
  <c r="P369" i="1"/>
  <c r="P370" i="1"/>
  <c r="P371" i="1"/>
  <c r="P372" i="1"/>
  <c r="P373" i="1"/>
  <c r="P374" i="1"/>
  <c r="P375" i="1"/>
  <c r="D375" i="1" s="1"/>
  <c r="P376" i="1"/>
  <c r="P377" i="1"/>
  <c r="P378" i="1"/>
  <c r="P379" i="1"/>
  <c r="P380" i="1"/>
  <c r="P381" i="1"/>
  <c r="P382" i="1"/>
  <c r="P383" i="1"/>
  <c r="P384" i="1"/>
  <c r="P385" i="1"/>
  <c r="D385" i="1" s="1"/>
  <c r="P386" i="1"/>
  <c r="P387" i="1"/>
  <c r="P388" i="1"/>
  <c r="P389" i="1"/>
  <c r="P390" i="1"/>
  <c r="P391" i="1"/>
  <c r="P392" i="1"/>
  <c r="P393" i="1"/>
  <c r="P394" i="1"/>
  <c r="P395" i="1"/>
  <c r="P396" i="1"/>
  <c r="P397" i="1"/>
  <c r="P398" i="1"/>
  <c r="P399" i="1"/>
  <c r="P400" i="1"/>
  <c r="P401" i="1"/>
  <c r="P402" i="1"/>
  <c r="D402" i="1" s="1"/>
  <c r="P403" i="1"/>
  <c r="P404" i="1"/>
  <c r="P405" i="1"/>
  <c r="D405" i="1" s="1"/>
  <c r="P406" i="1"/>
  <c r="P407" i="1"/>
  <c r="P408" i="1"/>
  <c r="P409" i="1"/>
  <c r="P410" i="1"/>
  <c r="P411" i="1"/>
  <c r="P412" i="1"/>
  <c r="P413" i="1"/>
  <c r="P414" i="1"/>
  <c r="P415" i="1"/>
  <c r="P416" i="1"/>
  <c r="P417" i="1"/>
  <c r="P418" i="1"/>
  <c r="P419" i="1"/>
  <c r="P420" i="1"/>
  <c r="P421" i="1"/>
  <c r="P422" i="1"/>
  <c r="P423" i="1"/>
  <c r="P424" i="1"/>
  <c r="P425" i="1"/>
  <c r="P426" i="1"/>
  <c r="P427" i="1"/>
  <c r="P428" i="1"/>
  <c r="P429" i="1"/>
  <c r="P430" i="1"/>
  <c r="P431" i="1"/>
  <c r="P432" i="1"/>
  <c r="P433" i="1"/>
  <c r="P434" i="1"/>
  <c r="P435" i="1"/>
  <c r="D435" i="1" s="1"/>
  <c r="P436" i="1"/>
  <c r="P437" i="1"/>
  <c r="P438" i="1"/>
  <c r="P439" i="1"/>
  <c r="P440" i="1"/>
  <c r="P441" i="1"/>
  <c r="P442" i="1"/>
  <c r="P443" i="1"/>
  <c r="P444" i="1"/>
  <c r="P445" i="1"/>
  <c r="D445" i="1" s="1"/>
  <c r="P446" i="1"/>
  <c r="P447" i="1"/>
  <c r="P448" i="1"/>
  <c r="P449" i="1"/>
  <c r="P450" i="1"/>
  <c r="P451" i="1"/>
  <c r="P452" i="1"/>
  <c r="P453" i="1"/>
  <c r="P454" i="1"/>
  <c r="P455" i="1"/>
  <c r="D455" i="1" s="1"/>
  <c r="P456" i="1"/>
  <c r="P457" i="1"/>
  <c r="P458" i="1"/>
  <c r="P459" i="1"/>
  <c r="P460" i="1"/>
  <c r="P461" i="1"/>
  <c r="P462" i="1"/>
  <c r="P463" i="1"/>
  <c r="P464" i="1"/>
  <c r="P465" i="1"/>
  <c r="D465" i="1" s="1"/>
  <c r="P466" i="1"/>
  <c r="P467" i="1"/>
  <c r="P468" i="1"/>
  <c r="P469" i="1"/>
  <c r="P470" i="1"/>
  <c r="P471" i="1"/>
  <c r="P472" i="1"/>
  <c r="D472" i="1" s="1"/>
  <c r="P473" i="1"/>
  <c r="P474" i="1"/>
  <c r="P475" i="1"/>
  <c r="P476" i="1"/>
  <c r="P477" i="1"/>
  <c r="P478" i="1"/>
  <c r="P479" i="1"/>
  <c r="P480" i="1"/>
  <c r="P481" i="1"/>
  <c r="P482" i="1"/>
  <c r="P483" i="1"/>
  <c r="P484" i="1"/>
  <c r="P485" i="1"/>
  <c r="P486" i="1"/>
  <c r="P487" i="1"/>
  <c r="P488" i="1"/>
  <c r="P489" i="1"/>
  <c r="P490" i="1"/>
  <c r="P491" i="1"/>
  <c r="P492" i="1"/>
  <c r="P493" i="1"/>
  <c r="P494" i="1"/>
  <c r="P495" i="1"/>
  <c r="D495" i="1" s="1"/>
  <c r="P496" i="1"/>
  <c r="D11" i="1"/>
  <c r="D21" i="1"/>
  <c r="D31" i="1"/>
  <c r="D51" i="1"/>
  <c r="D61" i="1"/>
  <c r="D71" i="1"/>
  <c r="D81" i="1"/>
  <c r="D91" i="1"/>
  <c r="D101" i="1"/>
  <c r="D111" i="1"/>
  <c r="D121" i="1"/>
  <c r="D141" i="1"/>
  <c r="D151" i="1"/>
  <c r="D161" i="1"/>
  <c r="D171" i="1"/>
  <c r="D181" i="1"/>
  <c r="D191" i="1"/>
  <c r="D201" i="1"/>
  <c r="D211" i="1"/>
  <c r="D221" i="1"/>
  <c r="D241" i="1"/>
  <c r="D251" i="1"/>
  <c r="D261" i="1"/>
  <c r="D271" i="1"/>
  <c r="D281" i="1"/>
  <c r="D291" i="1"/>
  <c r="D301" i="1"/>
  <c r="D308" i="1"/>
  <c r="D311" i="1"/>
  <c r="D331" i="1"/>
  <c r="D341" i="1"/>
  <c r="D351" i="1"/>
  <c r="D361" i="1"/>
  <c r="D371" i="1"/>
  <c r="D381" i="1"/>
  <c r="D391" i="1"/>
  <c r="D401" i="1"/>
  <c r="D411" i="1"/>
  <c r="D431" i="1"/>
  <c r="D441" i="1"/>
  <c r="D447" i="1"/>
  <c r="D451" i="1"/>
  <c r="D458" i="1"/>
  <c r="D461" i="1"/>
  <c r="D471" i="1"/>
  <c r="D481" i="1"/>
  <c r="D491" i="1"/>
  <c r="D7" i="1"/>
  <c r="D17" i="1"/>
  <c r="D47" i="1"/>
  <c r="D87" i="1"/>
  <c r="D97" i="1"/>
  <c r="D107" i="1"/>
  <c r="D177" i="1"/>
  <c r="D187" i="1"/>
  <c r="D208" i="1"/>
  <c r="D257" i="1"/>
  <c r="D267" i="1"/>
  <c r="D287" i="1"/>
  <c r="D347" i="1"/>
  <c r="D367" i="1"/>
  <c r="D427" i="1"/>
  <c r="D477" i="1"/>
  <c r="D4" i="1"/>
  <c r="D157" i="1"/>
  <c r="D317" i="1"/>
  <c r="D32" i="1"/>
  <c r="D43" i="1"/>
  <c r="D83" i="1"/>
  <c r="D93" i="1"/>
  <c r="D153" i="1"/>
  <c r="D172" i="1"/>
  <c r="D203" i="1"/>
  <c r="D223" i="1"/>
  <c r="D233" i="1"/>
  <c r="D242" i="1"/>
  <c r="D253" i="1"/>
  <c r="D283" i="1"/>
  <c r="D293" i="1"/>
  <c r="D303" i="1"/>
  <c r="D333" i="1"/>
  <c r="D373" i="1"/>
  <c r="D383" i="1"/>
  <c r="D423" i="1"/>
  <c r="D443" i="1"/>
  <c r="D444" i="1"/>
  <c r="D483" i="1"/>
  <c r="D493" i="1"/>
  <c r="D494" i="1"/>
  <c r="D19" i="1"/>
  <c r="D45" i="1"/>
  <c r="D55" i="1"/>
  <c r="D79" i="1"/>
  <c r="D89" i="1"/>
  <c r="D95" i="1"/>
  <c r="D140" i="1"/>
  <c r="D215" i="1"/>
  <c r="D245" i="1"/>
  <c r="D269" i="1"/>
  <c r="D289" i="1"/>
  <c r="D305" i="1"/>
  <c r="D415" i="1"/>
  <c r="D419" i="1"/>
  <c r="D8" i="1"/>
  <c r="D41" i="1"/>
  <c r="D131" i="1"/>
  <c r="D231" i="1"/>
  <c r="D321" i="1"/>
  <c r="D9" i="1"/>
  <c r="D35" i="1"/>
  <c r="D49" i="1"/>
  <c r="D63" i="1"/>
  <c r="D74" i="1"/>
  <c r="D84" i="1"/>
  <c r="D106" i="1"/>
  <c r="D114" i="1"/>
  <c r="D144" i="1"/>
  <c r="D150" i="1"/>
  <c r="D175" i="1"/>
  <c r="D185" i="1"/>
  <c r="D199" i="1"/>
  <c r="D213" i="1"/>
  <c r="D225" i="1"/>
  <c r="D235" i="1"/>
  <c r="D237" i="1"/>
  <c r="D249" i="1"/>
  <c r="D284" i="1"/>
  <c r="D294" i="1"/>
  <c r="D313" i="1"/>
  <c r="D324" i="1"/>
  <c r="D334" i="1"/>
  <c r="D362" i="1"/>
  <c r="D374" i="1"/>
  <c r="D397" i="1"/>
  <c r="D432" i="1"/>
  <c r="D463" i="1"/>
  <c r="D475" i="1"/>
  <c r="D485" i="1"/>
  <c r="D39" i="1"/>
  <c r="D13" i="1" l="1"/>
  <c r="D5" i="1"/>
  <c r="D490" i="1"/>
  <c r="D430" i="1"/>
  <c r="D420" i="1"/>
  <c r="D370" i="1"/>
  <c r="D260" i="1"/>
  <c r="D387" i="1"/>
  <c r="D377" i="1"/>
  <c r="D307" i="1"/>
  <c r="D297" i="1"/>
  <c r="D396" i="1"/>
  <c r="D376" i="1"/>
  <c r="D296" i="1"/>
  <c r="D450" i="1"/>
  <c r="D400" i="1"/>
  <c r="D350" i="1"/>
  <c r="D300" i="1"/>
  <c r="D200" i="1"/>
  <c r="D449" i="1"/>
  <c r="D448" i="1"/>
  <c r="D398" i="1"/>
  <c r="D348" i="1"/>
  <c r="D278" i="1"/>
  <c r="D228" i="1"/>
  <c r="D188" i="1"/>
  <c r="D148" i="1"/>
  <c r="D128" i="1"/>
  <c r="D78" i="1"/>
  <c r="D38" i="1"/>
  <c r="D478" i="1"/>
  <c r="D428" i="1"/>
  <c r="D378" i="1"/>
  <c r="D328" i="1"/>
  <c r="D288" i="1"/>
  <c r="D248" i="1"/>
  <c r="D198" i="1"/>
  <c r="D178" i="1"/>
  <c r="D138" i="1"/>
  <c r="D98" i="1"/>
  <c r="D88" i="1"/>
  <c r="D48" i="1"/>
  <c r="D488" i="1"/>
  <c r="D438" i="1"/>
  <c r="D388" i="1"/>
  <c r="D338" i="1"/>
  <c r="D298" i="1"/>
  <c r="D238" i="1"/>
  <c r="D479" i="1"/>
  <c r="D459" i="1"/>
  <c r="D429" i="1"/>
  <c r="D409" i="1"/>
  <c r="D379" i="1"/>
  <c r="D359" i="1"/>
  <c r="D329" i="1"/>
  <c r="D309" i="1"/>
  <c r="D279" i="1"/>
  <c r="D259" i="1"/>
  <c r="D229" i="1"/>
  <c r="D209" i="1"/>
  <c r="D179" i="1"/>
  <c r="D159" i="1"/>
  <c r="P1" i="1"/>
  <c r="O1" i="1"/>
  <c r="N1" i="1"/>
  <c r="M1" i="1"/>
  <c r="L1" i="1"/>
  <c r="K1" i="1"/>
  <c r="J1" i="1"/>
  <c r="I1" i="1"/>
  <c r="H1" i="1"/>
  <c r="G1" i="1"/>
  <c r="F1" i="1"/>
  <c r="E1" i="1"/>
  <c r="D497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Vuffray Carole</author>
  </authors>
  <commentList>
    <comment ref="B100" authorId="0" shapeId="0" xr:uid="{0D4435C3-62E1-497D-BB5F-0E53806EE4A0}">
      <text>
        <r>
          <rPr>
            <b/>
            <sz val="9"/>
            <color indexed="81"/>
            <rFont val="Tahoma"/>
            <family val="2"/>
          </rPr>
          <t>Vuffray Carole:</t>
        </r>
        <r>
          <rPr>
            <sz val="9"/>
            <color indexed="81"/>
            <rFont val="Tahoma"/>
            <family val="2"/>
          </rPr>
          <t xml:space="preserve">
A modifier dès le 01.08.2026 passé</t>
        </r>
      </text>
    </comment>
  </commentList>
</comments>
</file>

<file path=xl/sharedStrings.xml><?xml version="1.0" encoding="utf-8"?>
<sst xmlns="http://schemas.openxmlformats.org/spreadsheetml/2006/main" count="16" uniqueCount="16">
  <si>
    <t>Taux d'activité</t>
  </si>
  <si>
    <t>Date d'entrée</t>
  </si>
  <si>
    <t>Date de sortie</t>
  </si>
  <si>
    <t>Taux projeté</t>
  </si>
  <si>
    <t>janv.</t>
  </si>
  <si>
    <t>févr.</t>
  </si>
  <si>
    <t>mars</t>
  </si>
  <si>
    <t>avri.</t>
  </si>
  <si>
    <t>mai</t>
  </si>
  <si>
    <t>juin</t>
  </si>
  <si>
    <t>juil.</t>
  </si>
  <si>
    <t>août</t>
  </si>
  <si>
    <t>sept.</t>
  </si>
  <si>
    <t>nov.</t>
  </si>
  <si>
    <t>déc.</t>
  </si>
  <si>
    <t>oct.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</si>
</sst>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0C]d\ mmm\ yy;@"/>
    <numFmt numFmtId="165" formatCode="dd/mm/yyyy;@"/>
  </numFmts>
  <fonts count="8" x14ac:knownFonts="1">
    <font>
      <sz val="10"/>
      <name val="Arial"/>
    </font>
    <font>
      <sz val="10"/>
      <name val="Arial"/>
      <family val="2"/>
    </font>
    <font>
      <b/>
      <sz val="12"/>
      <name val="Arial Narrow"/>
      <family val="2"/>
    </font>
    <font>
      <sz val="12"/>
      <name val="Arial Narrow"/>
      <family val="2"/>
    </font>
    <font>
      <sz val="12"/>
      <name val="Arial"/>
      <family val="2"/>
    </font>
    <font>
      <sz val="12"/>
      <name val="Arial Narrow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Alignment="1">
      <alignment horizontal="center" wrapText="1"/>
    </xf>
    <xf numFmtId="0" fontId="1" fillId="0" borderId="0" xfId="0" applyFont="1"/>
    <xf numFmtId="0" fontId="1" fillId="0" borderId="0" xfId="0" applyFont="1" applyAlignment="1">
      <alignment horizontal="left" wrapText="1"/>
    </xf>
    <xf numFmtId="14" fontId="1" fillId="0" borderId="0" xfId="0" applyNumberFormat="1" applyFont="1"/>
    <xf numFmtId="2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9" fontId="2" fillId="0" borderId="1" xfId="0" applyNumberFormat="1" applyFont="1" applyBorder="1" applyAlignment="1" applyProtection="1">
      <alignment horizontal="center" vertical="center" wrapText="1"/>
      <protection locked="0"/>
    </xf>
    <xf numFmtId="164" fontId="2" fillId="0" borderId="1" xfId="0" applyNumberFormat="1" applyFont="1" applyBorder="1" applyAlignment="1" applyProtection="1">
      <alignment horizontal="center" vertical="center" wrapText="1"/>
      <protection locked="0"/>
    </xf>
    <xf numFmtId="0" fontId="4" fillId="0" borderId="0" xfId="0" applyFont="1" applyAlignment="1">
      <alignment vertical="center"/>
    </xf>
    <xf numFmtId="1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9" fontId="3" fillId="0" borderId="0" xfId="0" applyNumberFormat="1" applyFont="1" applyAlignment="1">
      <alignment horizontal="center" vertical="center"/>
    </xf>
    <xf numFmtId="14" fontId="3" fillId="0" borderId="0" xfId="0" applyNumberFormat="1" applyFont="1" applyAlignment="1">
      <alignment horizontal="center" vertical="center" wrapText="1"/>
    </xf>
    <xf numFmtId="14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2" fontId="3" fillId="0" borderId="0" xfId="0" applyNumberFormat="1" applyFont="1" applyAlignment="1">
      <alignment vertical="center"/>
    </xf>
    <xf numFmtId="0" fontId="0" fillId="0" borderId="0" xfId="0" applyAlignment="1">
      <alignment vertical="center"/>
    </xf>
    <xf numFmtId="0" fontId="5" fillId="0" borderId="0" xfId="0" applyFont="1" applyAlignment="1">
      <alignment horizontal="center" vertical="center" wrapText="1"/>
    </xf>
    <xf numFmtId="9" fontId="5" fillId="0" borderId="0" xfId="0" applyNumberFormat="1" applyFont="1" applyAlignment="1">
      <alignment horizontal="center" vertical="center"/>
    </xf>
    <xf numFmtId="14" fontId="5" fillId="0" borderId="0" xfId="0" applyNumberFormat="1" applyFont="1" applyAlignment="1">
      <alignment horizontal="center" vertical="center" wrapText="1"/>
    </xf>
    <xf numFmtId="165" fontId="3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vertical="center"/>
    </xf>
    <xf numFmtId="9" fontId="3" fillId="0" borderId="0" xfId="0" applyNumberFormat="1" applyFont="1" applyAlignment="1">
      <alignment horizontal="center" vertical="center" wrapText="1"/>
    </xf>
    <xf numFmtId="14" fontId="3" fillId="2" borderId="0" xfId="0" applyNumberFormat="1" applyFont="1" applyFill="1" applyAlignment="1">
      <alignment horizontal="center" vertical="center" wrapText="1"/>
    </xf>
    <xf numFmtId="2" fontId="5" fillId="0" borderId="0" xfId="0" applyNumberFormat="1" applyFont="1" applyAlignment="1">
      <alignment vertical="center"/>
    </xf>
    <xf numFmtId="165" fontId="5" fillId="0" borderId="0" xfId="0" applyNumberFormat="1" applyFont="1" applyAlignment="1">
      <alignment horizontal="center" vertical="center" wrapText="1"/>
    </xf>
    <xf numFmtId="0" fontId="0" fillId="0" borderId="0" xfId="0" applyNumberFormat="1" applyAlignment="1">
      <alignment vertical="center"/>
    </xf>
  </cellXfs>
  <cellStyles count="1">
    <cellStyle name="Normal" xfId="0" builtinId="0"/>
  </cellStyles>
  <dxfs count="3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numFmt numFmtId="2" formatCode="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numFmt numFmtId="19" formatCode="yyyy/mm/dd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Arial Narrow"/>
        <scheme val="none"/>
      </font>
      <numFmt numFmtId="2" formatCode="0.00"/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Arial Narrow"/>
        <scheme val="none"/>
      </font>
      <numFmt numFmtId="2" formatCode="0.00"/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Arial Narrow"/>
        <scheme val="none"/>
      </font>
      <numFmt numFmtId="2" formatCode="0.00"/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Arial Narrow"/>
        <scheme val="none"/>
      </font>
      <numFmt numFmtId="2" formatCode="0.00"/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Arial Narrow"/>
        <scheme val="none"/>
      </font>
      <numFmt numFmtId="2" formatCode="0.00"/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Arial Narrow"/>
        <scheme val="none"/>
      </font>
      <numFmt numFmtId="2" formatCode="0.00"/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Arial Narrow"/>
        <scheme val="none"/>
      </font>
      <numFmt numFmtId="2" formatCode="0.00"/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Arial Narrow"/>
        <scheme val="none"/>
      </font>
      <numFmt numFmtId="2" formatCode="0.00"/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Arial Narrow"/>
        <scheme val="none"/>
      </font>
      <numFmt numFmtId="2" formatCode="0.00"/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Arial Narrow"/>
        <scheme val="none"/>
      </font>
      <numFmt numFmtId="2" formatCode="0.00"/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Arial Narrow"/>
        <scheme val="none"/>
      </font>
      <numFmt numFmtId="2" formatCode="0.00"/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Arial Narrow"/>
        <scheme val="none"/>
      </font>
      <numFmt numFmtId="2" formatCode="0.00"/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Arial Narrow"/>
        <scheme val="none"/>
      </font>
      <numFmt numFmtId="2" formatCode="0.00"/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ill>
        <patternFill>
          <bgColor theme="5" tint="0.79998168889431442"/>
        </patternFill>
      </fill>
    </dxf>
    <dxf>
      <font>
        <strike val="0"/>
        <outline val="0"/>
        <shadow val="0"/>
        <u val="none"/>
        <vertAlign val="baseline"/>
        <sz val="12"/>
        <color auto="1"/>
        <name val="Arial Narrow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Arial Narrow"/>
        <scheme val="none"/>
      </font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numFmt numFmtId="13" formatCode="0%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Arial Narrow"/>
        <scheme val="none"/>
      </font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G:/RESSOURCES%20HUMAINES/Collaborateurs%202026.xlsx" TargetMode="External"/><Relationship Id="rId1" Type="http://schemas.openxmlformats.org/officeDocument/2006/relationships/externalLinkPath" Target="file:///G:/RESSOURCES%20HUMAINES/Collaborateurs%20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ashboard RH"/>
      <sheetName val="Dasboard RH 2"/>
      <sheetName val="Collaborateurs"/>
      <sheetName val="Collaborateurs externes"/>
      <sheetName val="Absentésime"/>
      <sheetName val="Calculs"/>
      <sheetName val="Data"/>
      <sheetName val="Historique turnover FP"/>
      <sheetName val="Data turnover"/>
      <sheetName val="Historique turnover par dep"/>
      <sheetName val="Turnover FP"/>
      <sheetName val="Historique turnover par section"/>
      <sheetName val="Turnover détails"/>
      <sheetName val="Modèle turnover département"/>
      <sheetName val="Modèle turnover équipe"/>
      <sheetName val="DIR"/>
      <sheetName val="DA"/>
      <sheetName val="DEA"/>
      <sheetName val="DSS"/>
      <sheetName val="DAFI"/>
      <sheetName val="CD"/>
      <sheetName val="CODIR"/>
      <sheetName val="ECO"/>
      <sheetName val="ADJ"/>
      <sheetName val="BLA"/>
      <sheetName val="CHA"/>
      <sheetName val="FRA"/>
      <sheetName val="LUS"/>
      <sheetName val="PP"/>
      <sheetName val="PKE"/>
      <sheetName val="PKS"/>
      <sheetName val="PES"/>
      <sheetName val="BIO"/>
      <sheetName val="COU"/>
      <sheetName val="ERA"/>
      <sheetName val="HES"/>
      <sheetName val="ROM"/>
      <sheetName val="MEL"/>
      <sheetName val="LAV"/>
      <sheetName val="SPO"/>
      <sheetName val="TOU"/>
      <sheetName val="Ateliers"/>
      <sheetName val="AT Centres de jour"/>
      <sheetName val="AT Glapin"/>
      <sheetName val="AT agri"/>
      <sheetName val="SMI"/>
      <sheetName val="Thérapeuthes"/>
      <sheetName val="Personnel de nuit"/>
      <sheetName val="Pool de jour"/>
      <sheetName val="MDJ"/>
      <sheetName val="INT"/>
      <sheetName val="TECH"/>
      <sheetName val="INFO"/>
      <sheetName val="RH"/>
      <sheetName val="COMPTA"/>
      <sheetName val="Collaborateurs 2026"/>
    </sheetNames>
    <sheetDataSet>
      <sheetData sheetId="0">
        <row r="1">
          <cell r="Z1">
            <v>2026</v>
          </cell>
        </row>
      </sheetData>
      <sheetData sheetId="1"/>
      <sheetData sheetId="2"/>
      <sheetData sheetId="3"/>
      <sheetData sheetId="4"/>
      <sheetData sheetId="5"/>
      <sheetData sheetId="6">
        <row r="2">
          <cell r="A2" t="str">
            <v>DAFI</v>
          </cell>
          <cell r="B2" t="str">
            <v>Finances, administration et infrastructure</v>
          </cell>
          <cell r="E2" t="str">
            <v>Accueil de jour</v>
          </cell>
          <cell r="K2" t="str">
            <v>Fin CDD</v>
          </cell>
          <cell r="M2" t="str">
            <v>-</v>
          </cell>
        </row>
        <row r="3">
          <cell r="A3" t="str">
            <v>DEA</v>
          </cell>
          <cell r="B3" t="str">
            <v>Adultes</v>
          </cell>
          <cell r="E3" t="str">
            <v>Administration générale</v>
          </cell>
          <cell r="K3" t="str">
            <v>Fin formation</v>
          </cell>
          <cell r="M3" t="str">
            <v>A demander</v>
          </cell>
        </row>
        <row r="4">
          <cell r="A4" t="str">
            <v>DA</v>
          </cell>
          <cell r="B4" t="str">
            <v>Enfants &amp; Adolescents</v>
          </cell>
          <cell r="E4" t="str">
            <v>Ateliers agricoles et services</v>
          </cell>
          <cell r="K4" t="str">
            <v>Démission avant fin CDD/CDM</v>
          </cell>
          <cell r="M4" t="str">
            <v>Dossier en cours de constitution</v>
          </cell>
        </row>
        <row r="5">
          <cell r="A5" t="str">
            <v>DSS</v>
          </cell>
          <cell r="B5" t="str">
            <v>Soins et santé</v>
          </cell>
          <cell r="E5" t="str">
            <v>Ateliers artisanaux du Glapin</v>
          </cell>
          <cell r="K5" t="str">
            <v>Démission durant le temps d'essai</v>
          </cell>
          <cell r="M5" t="str">
            <v>Dossier envoyé au sesaf</v>
          </cell>
        </row>
        <row r="6">
          <cell r="A6" t="str">
            <v>POOL</v>
          </cell>
          <cell r="B6" t="str">
            <v>Pool de jour</v>
          </cell>
          <cell r="E6" t="str">
            <v>Ateliers Centre de jour</v>
          </cell>
          <cell r="K6" t="str">
            <v>Démission durant la 1ère année</v>
          </cell>
          <cell r="M6" t="str">
            <v>Art-Thérapeute</v>
          </cell>
        </row>
        <row r="7">
          <cell r="A7" t="str">
            <v>NUIT</v>
          </cell>
          <cell r="B7" t="str">
            <v>Secteur de nuit</v>
          </cell>
          <cell r="E7" t="str">
            <v>Blanchefleur</v>
          </cell>
          <cell r="K7" t="str">
            <v>Démission après la 1ère année</v>
          </cell>
          <cell r="M7" t="str">
            <v>Adjoint-e de direction</v>
          </cell>
        </row>
        <row r="8">
          <cell r="A8" t="str">
            <v>CD</v>
          </cell>
          <cell r="B8" t="str">
            <v>Comité de direction</v>
          </cell>
          <cell r="E8" t="str">
            <v>Chantecler-seren</v>
          </cell>
          <cell r="K8" t="str">
            <v>Retraite</v>
          </cell>
        </row>
        <row r="9">
          <cell r="E9" t="str">
            <v>Commission de direction</v>
          </cell>
          <cell r="K9" t="str">
            <v>Licenciement durant le temps d'essai</v>
          </cell>
          <cell r="M9" t="str">
            <v>ASE</v>
          </cell>
        </row>
        <row r="10">
          <cell r="E10" t="str">
            <v>Comité de direction</v>
          </cell>
          <cell r="K10" t="str">
            <v>Licenciement ordinaire</v>
          </cell>
          <cell r="M10" t="str">
            <v>ASE non-formé</v>
          </cell>
        </row>
        <row r="11">
          <cell r="E11" t="str">
            <v>Cuisine Maison du Jardin</v>
          </cell>
          <cell r="K11" t="str">
            <v>Licenciement maladie/accident</v>
          </cell>
          <cell r="M11" t="str">
            <v>ASSC</v>
          </cell>
        </row>
        <row r="12">
          <cell r="E12" t="str">
            <v>Ecole</v>
          </cell>
          <cell r="K12" t="str">
            <v>Licenciement justes motifs</v>
          </cell>
          <cell r="M12" t="str">
            <v>Auxiliaire de soins</v>
          </cell>
        </row>
        <row r="13">
          <cell r="A13" t="str">
            <v>DEA</v>
          </cell>
          <cell r="E13" t="str">
            <v>Erable</v>
          </cell>
          <cell r="K13" t="str">
            <v>Résiliation</v>
          </cell>
          <cell r="M13" t="str">
            <v>Conseiller pédagogique</v>
          </cell>
        </row>
        <row r="14">
          <cell r="E14" t="str">
            <v>Finances &amp; comptabilité</v>
          </cell>
          <cell r="K14" t="str">
            <v>Décès</v>
          </cell>
          <cell r="M14" t="str">
            <v>Educateur-trice</v>
          </cell>
        </row>
        <row r="15">
          <cell r="E15" t="str">
            <v>Formation</v>
          </cell>
          <cell r="K15" t="str">
            <v>Transfert</v>
          </cell>
          <cell r="M15" t="str">
            <v>Educateur-trice non-formé-e</v>
          </cell>
        </row>
        <row r="16">
          <cell r="E16" t="str">
            <v>François</v>
          </cell>
          <cell r="M16" t="str">
            <v>Educateur-trice pratiquant l'eutonie</v>
          </cell>
        </row>
        <row r="17">
          <cell r="E17" t="str">
            <v>Hestia</v>
          </cell>
          <cell r="M17" t="str">
            <v>Educateur-trice social-e</v>
          </cell>
        </row>
        <row r="18">
          <cell r="E18" t="str">
            <v>Informatique</v>
          </cell>
          <cell r="M18" t="str">
            <v>Educateur-trice social-e en formation</v>
          </cell>
        </row>
        <row r="19">
          <cell r="E19" t="str">
            <v>Intendance</v>
          </cell>
          <cell r="M19" t="str">
            <v>Educateur-trice spécialisé-e</v>
          </cell>
        </row>
        <row r="20">
          <cell r="E20" t="str">
            <v>La Coudraie &amp; Les Hêtres</v>
          </cell>
          <cell r="M20" t="str">
            <v>Ens. spé. pour élèves "éducables sur le plan pratique" ou polyhandicapés</v>
          </cell>
        </row>
        <row r="21">
          <cell r="E21" t="str">
            <v>Lavande</v>
          </cell>
          <cell r="M21" t="str">
            <v>Enseignant en activité physique adaptée</v>
          </cell>
        </row>
        <row r="22">
          <cell r="E22" t="str">
            <v>Les Biolles</v>
          </cell>
          <cell r="M22" t="str">
            <v>Enseignant-e en activité physique adaptée</v>
          </cell>
        </row>
        <row r="23">
          <cell r="E23" t="str">
            <v>Lusseyran</v>
          </cell>
          <cell r="M23" t="str">
            <v>Enseignant-e spécialisé-e</v>
          </cell>
        </row>
        <row r="24">
          <cell r="E24" t="str">
            <v>Mélisse</v>
          </cell>
          <cell r="M24" t="str">
            <v>Enseignant-e spécialisé-e en formation</v>
          </cell>
        </row>
        <row r="25">
          <cell r="E25" t="str">
            <v>Peronnik Etoile</v>
          </cell>
          <cell r="M25" t="str">
            <v>Infirmier-ère</v>
          </cell>
        </row>
        <row r="26">
          <cell r="E26" t="str">
            <v>Peronnik Soleil</v>
          </cell>
          <cell r="M26" t="str">
            <v>Infirmier-ère en psychiatrie</v>
          </cell>
        </row>
        <row r="27">
          <cell r="E27" t="str">
            <v>Personnel de nuit sect. Adulte</v>
          </cell>
          <cell r="M27" t="str">
            <v>Logopédiste</v>
          </cell>
        </row>
        <row r="28">
          <cell r="E28" t="str">
            <v>Personnel de nuit sect. Mineur</v>
          </cell>
          <cell r="M28" t="str">
            <v>MSP</v>
          </cell>
        </row>
        <row r="29">
          <cell r="E29" t="str">
            <v>Pestalozzi</v>
          </cell>
          <cell r="M29" t="str">
            <v>Psychologue</v>
          </cell>
        </row>
        <row r="30">
          <cell r="E30" t="str">
            <v>Petit Prince</v>
          </cell>
          <cell r="M30" t="str">
            <v>Thérapeute</v>
          </cell>
        </row>
        <row r="31">
          <cell r="E31" t="str">
            <v>Pool de remplacement de jour intersecteur</v>
          </cell>
        </row>
        <row r="32">
          <cell r="E32" t="str">
            <v>Pool de remplacement de nuit intersecteur</v>
          </cell>
        </row>
        <row r="33">
          <cell r="E33" t="str">
            <v>Ressources Humaines</v>
          </cell>
        </row>
        <row r="34">
          <cell r="E34" t="str">
            <v>Romarin</v>
          </cell>
        </row>
        <row r="35">
          <cell r="E35" t="str">
            <v>Service technique</v>
          </cell>
        </row>
        <row r="36">
          <cell r="E36" t="str">
            <v>SMI</v>
          </cell>
        </row>
        <row r="37">
          <cell r="E37" t="str">
            <v>Sports &amp; loisirs</v>
          </cell>
        </row>
        <row r="38">
          <cell r="E38" t="str">
            <v>Thérapeutique</v>
          </cell>
        </row>
        <row r="39">
          <cell r="E39" t="str">
            <v>Tourmaline &amp; La Source</v>
          </cell>
        </row>
        <row r="45">
          <cell r="E45" t="str">
            <v>Accueil de jour</v>
          </cell>
        </row>
        <row r="56">
          <cell r="E56" t="str">
            <v>Finances, administration et infrastructure</v>
          </cell>
        </row>
        <row r="57">
          <cell r="E57" t="str">
            <v>Adultes</v>
          </cell>
        </row>
        <row r="58">
          <cell r="E58" t="str">
            <v>Enfants &amp; Adolescents</v>
          </cell>
        </row>
        <row r="59">
          <cell r="E59" t="str">
            <v>Soins et santé</v>
          </cell>
        </row>
        <row r="60">
          <cell r="E60" t="str">
            <v>Direction général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AFD1B32-701A-4523-A80C-DF40F361ECE4}" name="tableau_liste_collaborateurs" displayName="tableau_liste_collaborateurs" ref="A2:P497" totalsRowCount="1" headerRowDxfId="34" dataDxfId="33">
  <autoFilter ref="A2:P496" xr:uid="{70EA05B8-7482-4350-9075-EC7026DD93D9}"/>
  <tableColumns count="16">
    <tableColumn id="45" xr3:uid="{7219D569-8F8D-406D-A784-0B4AE247453F}" name="Taux d'activité" dataDxfId="32" totalsRowDxfId="15"/>
    <tableColumn id="11" xr3:uid="{03FF91EA-8D98-4B26-86D9-6E24533D5787}" name="Date d'entrée" dataDxfId="31" totalsRowDxfId="14"/>
    <tableColumn id="12" xr3:uid="{C78D1DDB-8438-46CC-9659-2BC6CB463AFE}" name="Date de sortie" dataDxfId="30" totalsRowDxfId="13"/>
    <tableColumn id="20" xr3:uid="{F9D75446-708D-4F6F-B98F-76C55D50FB14}" name="Taux projeté" totalsRowFunction="sum" dataDxfId="28" totalsRowDxfId="12">
      <calculatedColumnFormula>SUBTOTAL(9,tableau_liste_collaborateurs[[#This Row],[janv.]:[déc.]])</calculatedColumnFormula>
    </tableColumn>
    <tableColumn id="22" xr3:uid="{9CB8BAE6-4DE7-42BD-8D76-88CE886FD2BF}" name="janv." dataDxfId="16" totalsRowDxfId="11">
      <calculatedColumnFormula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calculatedColumnFormula>
    </tableColumn>
    <tableColumn id="34" xr3:uid="{0BE44FCA-1FAE-4583-AEAA-B1B1820B0497}" name="févr." dataDxfId="27" totalsRowDxfId="10">
      <calculatedColumnFormula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calculatedColumnFormula>
    </tableColumn>
    <tableColumn id="35" xr3:uid="{71B7CD9F-4CEA-4963-B9A1-1A08252A2DBD}" name="mars" dataDxfId="26" totalsRowDxfId="9">
      <calculatedColumnFormula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calculatedColumnFormula>
    </tableColumn>
    <tableColumn id="36" xr3:uid="{853C1105-6EA1-455A-8FE9-8BFD23DD47A1}" name="avri." dataDxfId="25" totalsRowDxfId="8">
      <calculatedColumnFormula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calculatedColumnFormula>
    </tableColumn>
    <tableColumn id="37" xr3:uid="{173687F8-0719-4388-9279-9F0B91246CA4}" name="mai" dataDxfId="24" totalsRowDxfId="7">
      <calculatedColumnFormula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calculatedColumnFormula>
    </tableColumn>
    <tableColumn id="38" xr3:uid="{539FC697-1032-4903-91F9-ED40D6046C83}" name="juin" dataDxfId="23" totalsRowDxfId="6">
      <calculatedColumnFormula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calculatedColumnFormula>
    </tableColumn>
    <tableColumn id="39" xr3:uid="{6B110AF7-B40B-48CC-A321-300D755D2464}" name="juil." dataDxfId="22" totalsRowDxfId="5">
      <calculatedColumnFormula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calculatedColumnFormula>
    </tableColumn>
    <tableColumn id="40" xr3:uid="{5C6DF418-45C3-4F02-8E20-11A6F765A8B3}" name="août" dataDxfId="21" totalsRowDxfId="4">
      <calculatedColumnFormula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calculatedColumnFormula>
    </tableColumn>
    <tableColumn id="41" xr3:uid="{D4DB6048-A2A9-4FC2-818D-94B4CFBAD92A}" name="sept." dataDxfId="20" totalsRowDxfId="3">
      <calculatedColumnFormula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calculatedColumnFormula>
    </tableColumn>
    <tableColumn id="42" xr3:uid="{AFD30EDF-8E1D-4313-B8A9-18EC6EA32072}" name="oct." dataDxfId="19" totalsRowDxfId="2">
      <calculatedColumnFormula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calculatedColumnFormula>
    </tableColumn>
    <tableColumn id="43" xr3:uid="{5ECC3826-88B5-4E14-B77D-6A3E6DE46880}" name="nov." dataDxfId="18" totalsRowDxfId="1">
      <calculatedColumnFormula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calculatedColumnFormula>
    </tableColumn>
    <tableColumn id="44" xr3:uid="{946A1EEB-7DE8-491F-912C-B2B122CD0502}" name="déc." dataDxfId="17" totalsRowDxfId="0">
      <calculatedColumnFormula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B255CC-6863-41AA-80AB-A93A26BF9166}">
  <sheetPr>
    <tabColor theme="5" tint="-0.249977111117893"/>
    <pageSetUpPr fitToPage="1"/>
  </sheetPr>
  <dimension ref="A1:X497"/>
  <sheetViews>
    <sheetView tabSelected="1" zoomScaleNormal="100" workbookViewId="0">
      <pane xSplit="1" ySplit="2" topLeftCell="B3" activePane="bottomRight" state="frozen"/>
      <selection pane="topRight" activeCell="E1" sqref="E1"/>
      <selection pane="bottomLeft" activeCell="A2" sqref="A2"/>
      <selection pane="bottomRight" activeCell="R9" sqref="R9"/>
    </sheetView>
  </sheetViews>
  <sheetFormatPr baseColWidth="10" defaultColWidth="11.5" defaultRowHeight="13" x14ac:dyDescent="0.15"/>
  <cols>
    <col min="1" max="1" width="14" style="2" customWidth="1"/>
    <col min="2" max="2" width="12" style="3" customWidth="1"/>
    <col min="3" max="3" width="19.5" style="1" customWidth="1"/>
    <col min="4" max="16" width="10.33203125" style="2" customWidth="1"/>
    <col min="17" max="20" width="11.5" style="2"/>
    <col min="21" max="21" width="21.6640625" style="2" customWidth="1"/>
    <col min="22" max="16384" width="11.5" style="2"/>
  </cols>
  <sheetData>
    <row r="1" spans="1:24" x14ac:dyDescent="0.15">
      <c r="E1" s="4">
        <f>DATE('[1]Dashboard RH'!$Z$1,1,1)</f>
        <v>46023</v>
      </c>
      <c r="F1" s="4">
        <f>DATE('[1]Dashboard RH'!$Z$1,2,1)</f>
        <v>46054</v>
      </c>
      <c r="G1" s="4">
        <f>DATE('[1]Dashboard RH'!$Z$1,3,1)</f>
        <v>46082</v>
      </c>
      <c r="H1" s="4">
        <f>DATE('[1]Dashboard RH'!$Z$1,4,1)</f>
        <v>46113</v>
      </c>
      <c r="I1" s="4">
        <f>DATE('[1]Dashboard RH'!$Z$1,5,1)</f>
        <v>46143</v>
      </c>
      <c r="J1" s="4">
        <f>DATE('[1]Dashboard RH'!$Z$1,6,1)</f>
        <v>46174</v>
      </c>
      <c r="K1" s="4">
        <f>DATE('[1]Dashboard RH'!$Z$1,7,1)</f>
        <v>46204</v>
      </c>
      <c r="L1" s="4">
        <f>DATE('[1]Dashboard RH'!$Z$1,8,1)</f>
        <v>46235</v>
      </c>
      <c r="M1" s="4">
        <f>DATE('[1]Dashboard RH'!$Z$1,9,1)</f>
        <v>46266</v>
      </c>
      <c r="N1" s="4">
        <f>DATE('[1]Dashboard RH'!$Z$1,10,1)</f>
        <v>46296</v>
      </c>
      <c r="O1" s="4">
        <f>DATE('[1]Dashboard RH'!$Z$1,11,1)</f>
        <v>46327</v>
      </c>
      <c r="P1" s="4">
        <f>DATE('[1]Dashboard RH'!$Z$1,12,1)</f>
        <v>46357</v>
      </c>
    </row>
    <row r="2" spans="1:24" s="10" customFormat="1" ht="50" customHeight="1" x14ac:dyDescent="0.15">
      <c r="A2" s="7" t="s">
        <v>0</v>
      </c>
      <c r="B2" s="6" t="s">
        <v>1</v>
      </c>
      <c r="C2" s="5" t="s">
        <v>2</v>
      </c>
      <c r="D2" s="8" t="s">
        <v>3</v>
      </c>
      <c r="E2" s="9" t="s">
        <v>4</v>
      </c>
      <c r="F2" s="9" t="s">
        <v>5</v>
      </c>
      <c r="G2" s="9" t="s">
        <v>6</v>
      </c>
      <c r="H2" s="9" t="s">
        <v>7</v>
      </c>
      <c r="I2" s="9" t="s">
        <v>8</v>
      </c>
      <c r="J2" s="9" t="s">
        <v>9</v>
      </c>
      <c r="K2" s="9" t="s">
        <v>10</v>
      </c>
      <c r="L2" s="9" t="s">
        <v>11</v>
      </c>
      <c r="M2" s="9" t="s">
        <v>12</v>
      </c>
      <c r="N2" s="9" t="s">
        <v>15</v>
      </c>
      <c r="O2" s="9" t="s">
        <v>13</v>
      </c>
      <c r="P2" s="9" t="s">
        <v>14</v>
      </c>
    </row>
    <row r="3" spans="1:24" s="19" customFormat="1" ht="36" customHeight="1" x14ac:dyDescent="0.15">
      <c r="A3" s="14">
        <v>0.6</v>
      </c>
      <c r="B3" s="15">
        <v>45962</v>
      </c>
      <c r="C3" s="15"/>
      <c r="D3" s="18">
        <f>SUBTOTAL(9,tableau_liste_collaborateurs[[#This Row],[janv.]:[déc.]])</f>
        <v>60</v>
      </c>
      <c r="E3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5</v>
      </c>
      <c r="F3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5</v>
      </c>
      <c r="G3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5</v>
      </c>
      <c r="H3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5</v>
      </c>
      <c r="I3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5</v>
      </c>
      <c r="J3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5</v>
      </c>
      <c r="K3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5</v>
      </c>
      <c r="L3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5</v>
      </c>
      <c r="M3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5</v>
      </c>
      <c r="N3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5</v>
      </c>
      <c r="O3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5</v>
      </c>
      <c r="P3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5</v>
      </c>
    </row>
    <row r="4" spans="1:24" s="19" customFormat="1" ht="36" customHeight="1" x14ac:dyDescent="0.15">
      <c r="A4" s="21">
        <v>0.7</v>
      </c>
      <c r="B4" s="22">
        <v>46023</v>
      </c>
      <c r="C4" s="22">
        <v>46125</v>
      </c>
      <c r="D4" s="18">
        <f>SUBTOTAL(9,tableau_liste_collaborateurs[[#This Row],[janv.]:[déc.]])</f>
        <v>19.833333333333332</v>
      </c>
      <c r="E4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5.833333333333333</v>
      </c>
      <c r="F4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5.833333333333333</v>
      </c>
      <c r="G4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5.833333333333333</v>
      </c>
      <c r="H4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2.333333333333333</v>
      </c>
      <c r="I4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4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4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4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4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4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4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4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  <c r="X4" s="29"/>
    </row>
    <row r="5" spans="1:24" s="19" customFormat="1" ht="36" customHeight="1" x14ac:dyDescent="0.15">
      <c r="A5" s="21">
        <v>1</v>
      </c>
      <c r="B5" s="22">
        <v>46235</v>
      </c>
      <c r="C5" s="22">
        <v>46599</v>
      </c>
      <c r="D5" s="18">
        <f>SUBTOTAL(9,tableau_liste_collaborateurs[[#This Row],[janv.]:[déc.]])</f>
        <v>41.666666666666671</v>
      </c>
      <c r="E5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5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5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5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</v>
      </c>
      <c r="I5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5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5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5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8.3333333333333339</v>
      </c>
      <c r="M5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8.3333333333333339</v>
      </c>
      <c r="N5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8.3333333333333339</v>
      </c>
      <c r="O5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8.3333333333333339</v>
      </c>
      <c r="P5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8.3333333333333339</v>
      </c>
    </row>
    <row r="6" spans="1:24" s="19" customFormat="1" ht="36" customHeight="1" x14ac:dyDescent="0.15">
      <c r="A6" s="14">
        <v>0.5</v>
      </c>
      <c r="B6" s="15">
        <v>45870</v>
      </c>
      <c r="C6" s="15"/>
      <c r="D6" s="18">
        <f>SUBTOTAL(9,tableau_liste_collaborateurs[[#This Row],[janv.]:[déc.]])</f>
        <v>49.999999999999993</v>
      </c>
      <c r="E6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4.166666666666667</v>
      </c>
      <c r="F6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4.166666666666667</v>
      </c>
      <c r="G6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4.166666666666667</v>
      </c>
      <c r="H6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4.166666666666667</v>
      </c>
      <c r="I6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4.166666666666667</v>
      </c>
      <c r="J6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4.166666666666667</v>
      </c>
      <c r="K6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4.166666666666667</v>
      </c>
      <c r="L6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4.166666666666667</v>
      </c>
      <c r="M6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4.166666666666667</v>
      </c>
      <c r="N6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4.166666666666667</v>
      </c>
      <c r="O6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4.166666666666667</v>
      </c>
      <c r="P6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4.166666666666667</v>
      </c>
    </row>
    <row r="7" spans="1:24" s="19" customFormat="1" ht="36" customHeight="1" x14ac:dyDescent="0.15">
      <c r="A7" s="14">
        <v>0.7</v>
      </c>
      <c r="B7" s="15">
        <v>43405</v>
      </c>
      <c r="C7" s="13"/>
      <c r="D7" s="18">
        <f>SUBTOTAL(9,tableau_liste_collaborateurs[[#This Row],[janv.]:[déc.]])</f>
        <v>70</v>
      </c>
      <c r="E7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5.833333333333333</v>
      </c>
      <c r="F7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5.833333333333333</v>
      </c>
      <c r="G7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5.833333333333333</v>
      </c>
      <c r="H7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5.833333333333333</v>
      </c>
      <c r="I7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5.833333333333333</v>
      </c>
      <c r="J7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5.833333333333333</v>
      </c>
      <c r="K7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5.833333333333333</v>
      </c>
      <c r="L7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5.833333333333333</v>
      </c>
      <c r="M7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5.833333333333333</v>
      </c>
      <c r="N7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5.833333333333333</v>
      </c>
      <c r="O7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5.833333333333333</v>
      </c>
      <c r="P7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5.833333333333333</v>
      </c>
    </row>
    <row r="8" spans="1:24" s="19" customFormat="1" ht="36" customHeight="1" x14ac:dyDescent="0.15">
      <c r="A8" s="14">
        <v>0.8</v>
      </c>
      <c r="B8" s="15">
        <v>41730</v>
      </c>
      <c r="C8" s="13"/>
      <c r="D8" s="18">
        <f>SUBTOTAL(9,tableau_liste_collaborateurs[[#This Row],[janv.]:[déc.]])</f>
        <v>80</v>
      </c>
      <c r="E8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6.666666666666667</v>
      </c>
      <c r="F8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6.666666666666667</v>
      </c>
      <c r="G8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6.666666666666667</v>
      </c>
      <c r="H8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6.666666666666667</v>
      </c>
      <c r="I8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6.666666666666667</v>
      </c>
      <c r="J8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6.666666666666667</v>
      </c>
      <c r="K8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6.666666666666667</v>
      </c>
      <c r="L8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6.666666666666667</v>
      </c>
      <c r="M8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6.666666666666667</v>
      </c>
      <c r="N8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6.666666666666667</v>
      </c>
      <c r="O8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6.666666666666667</v>
      </c>
      <c r="P8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6.666666666666667</v>
      </c>
    </row>
    <row r="9" spans="1:24" s="19" customFormat="1" ht="36" customHeight="1" x14ac:dyDescent="0.15">
      <c r="A9" s="14">
        <v>0.9</v>
      </c>
      <c r="B9" s="15">
        <v>44958</v>
      </c>
      <c r="C9" s="13"/>
      <c r="D9" s="18">
        <f>SUBTOTAL(9,tableau_liste_collaborateurs[[#This Row],[janv.]:[déc.]])</f>
        <v>90</v>
      </c>
      <c r="E9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7.5</v>
      </c>
      <c r="F9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7.5</v>
      </c>
      <c r="G9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7.5</v>
      </c>
      <c r="H9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7.5</v>
      </c>
      <c r="I9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7.5</v>
      </c>
      <c r="J9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7.5</v>
      </c>
      <c r="K9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7.5</v>
      </c>
      <c r="L9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7.5</v>
      </c>
      <c r="M9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7.5</v>
      </c>
      <c r="N9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7.5</v>
      </c>
      <c r="O9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7.5</v>
      </c>
      <c r="P9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7.5</v>
      </c>
    </row>
    <row r="10" spans="1:24" s="19" customFormat="1" ht="36" customHeight="1" x14ac:dyDescent="0.15">
      <c r="A10" s="14">
        <v>0.8</v>
      </c>
      <c r="B10" s="15">
        <v>43983</v>
      </c>
      <c r="C10" s="15"/>
      <c r="D10" s="18">
        <f>SUBTOTAL(9,tableau_liste_collaborateurs[[#This Row],[janv.]:[déc.]])</f>
        <v>80</v>
      </c>
      <c r="E10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6.666666666666667</v>
      </c>
      <c r="F10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6.666666666666667</v>
      </c>
      <c r="G10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6.666666666666667</v>
      </c>
      <c r="H10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6.666666666666667</v>
      </c>
      <c r="I10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6.666666666666667</v>
      </c>
      <c r="J10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6.666666666666667</v>
      </c>
      <c r="K10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6.666666666666667</v>
      </c>
      <c r="L10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6.666666666666667</v>
      </c>
      <c r="M10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6.666666666666667</v>
      </c>
      <c r="N10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6.666666666666667</v>
      </c>
      <c r="O10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6.666666666666667</v>
      </c>
      <c r="P10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6.666666666666667</v>
      </c>
    </row>
    <row r="11" spans="1:24" s="19" customFormat="1" ht="36" customHeight="1" x14ac:dyDescent="0.15">
      <c r="A11" s="14">
        <v>0.9</v>
      </c>
      <c r="B11" s="15">
        <v>45139</v>
      </c>
      <c r="C11" s="13"/>
      <c r="D11" s="18">
        <f>SUBTOTAL(9,tableau_liste_collaborateurs[[#This Row],[janv.]:[déc.]])</f>
        <v>90</v>
      </c>
      <c r="E11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7.5</v>
      </c>
      <c r="F11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7.5</v>
      </c>
      <c r="G11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7.5</v>
      </c>
      <c r="H11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7.5</v>
      </c>
      <c r="I11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7.5</v>
      </c>
      <c r="J11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7.5</v>
      </c>
      <c r="K11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7.5</v>
      </c>
      <c r="L11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7.5</v>
      </c>
      <c r="M11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7.5</v>
      </c>
      <c r="N11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7.5</v>
      </c>
      <c r="O11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7.5</v>
      </c>
      <c r="P11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7.5</v>
      </c>
    </row>
    <row r="12" spans="1:24" s="19" customFormat="1" ht="36" customHeight="1" x14ac:dyDescent="0.15">
      <c r="A12" s="14">
        <v>0.9</v>
      </c>
      <c r="B12" s="15">
        <v>40603</v>
      </c>
      <c r="C12" s="13"/>
      <c r="D12" s="18">
        <f>SUBTOTAL(9,tableau_liste_collaborateurs[[#This Row],[janv.]:[déc.]])</f>
        <v>90</v>
      </c>
      <c r="E12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7.5</v>
      </c>
      <c r="F12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7.5</v>
      </c>
      <c r="G12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7.5</v>
      </c>
      <c r="H12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7.5</v>
      </c>
      <c r="I12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7.5</v>
      </c>
      <c r="J12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7.5</v>
      </c>
      <c r="K12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7.5</v>
      </c>
      <c r="L12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7.5</v>
      </c>
      <c r="M12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7.5</v>
      </c>
      <c r="N12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7.5</v>
      </c>
      <c r="O12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7.5</v>
      </c>
      <c r="P12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7.5</v>
      </c>
    </row>
    <row r="13" spans="1:24" s="19" customFormat="1" ht="36" customHeight="1" x14ac:dyDescent="0.15">
      <c r="A13" s="14">
        <v>0</v>
      </c>
      <c r="B13" s="15">
        <v>45505</v>
      </c>
      <c r="C13" s="15">
        <v>46112</v>
      </c>
      <c r="D13" s="18">
        <f>SUBTOTAL(9,tableau_liste_collaborateurs[[#This Row],[janv.]:[déc.]])</f>
        <v>0</v>
      </c>
      <c r="E13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13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13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13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</v>
      </c>
      <c r="I13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13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13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13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13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13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13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13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14" spans="1:24" s="19" customFormat="1" ht="36" customHeight="1" x14ac:dyDescent="0.15">
      <c r="A14" s="14">
        <v>0.7</v>
      </c>
      <c r="B14" s="15">
        <v>44058</v>
      </c>
      <c r="C14" s="15"/>
      <c r="D14" s="18">
        <f>SUBTOTAL(9,tableau_liste_collaborateurs[[#This Row],[janv.]:[déc.]])</f>
        <v>70</v>
      </c>
      <c r="E14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5.833333333333333</v>
      </c>
      <c r="F14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5.833333333333333</v>
      </c>
      <c r="G14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5.833333333333333</v>
      </c>
      <c r="H14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5.833333333333333</v>
      </c>
      <c r="I14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5.833333333333333</v>
      </c>
      <c r="J14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5.833333333333333</v>
      </c>
      <c r="K14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5.833333333333333</v>
      </c>
      <c r="L14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5.833333333333333</v>
      </c>
      <c r="M14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5.833333333333333</v>
      </c>
      <c r="N14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5.833333333333333</v>
      </c>
      <c r="O14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5.833333333333333</v>
      </c>
      <c r="P14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5.833333333333333</v>
      </c>
    </row>
    <row r="15" spans="1:24" s="19" customFormat="1" ht="36" customHeight="1" x14ac:dyDescent="0.15">
      <c r="A15" s="14">
        <v>1</v>
      </c>
      <c r="B15" s="15">
        <v>46023</v>
      </c>
      <c r="C15" s="15">
        <v>46326</v>
      </c>
      <c r="D15" s="18">
        <f>SUBTOTAL(9,tableau_liste_collaborateurs[[#This Row],[janv.]:[déc.]])</f>
        <v>83.333333333333329</v>
      </c>
      <c r="E15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8.3333333333333339</v>
      </c>
      <c r="F15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8.3333333333333339</v>
      </c>
      <c r="G15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8.3333333333333339</v>
      </c>
      <c r="H15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8.3333333333333339</v>
      </c>
      <c r="I15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8.3333333333333339</v>
      </c>
      <c r="J15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8.3333333333333339</v>
      </c>
      <c r="K15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8.3333333333333339</v>
      </c>
      <c r="L15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8.3333333333333339</v>
      </c>
      <c r="M15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8.3333333333333339</v>
      </c>
      <c r="N15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8.3333333333333339</v>
      </c>
      <c r="O15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15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16" spans="1:24" s="19" customFormat="1" ht="36" customHeight="1" x14ac:dyDescent="0.15">
      <c r="A16" s="14">
        <v>0</v>
      </c>
      <c r="B16" s="15">
        <v>45139</v>
      </c>
      <c r="C16" s="13"/>
      <c r="D16" s="18">
        <f>SUBTOTAL(9,tableau_liste_collaborateurs[[#This Row],[janv.]:[déc.]])</f>
        <v>0</v>
      </c>
      <c r="E16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16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16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16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</v>
      </c>
      <c r="I16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16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16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16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16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16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16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16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17" spans="1:16" s="19" customFormat="1" ht="36" customHeight="1" x14ac:dyDescent="0.15">
      <c r="A17" s="14">
        <v>0.85</v>
      </c>
      <c r="B17" s="15">
        <v>44788</v>
      </c>
      <c r="C17" s="13"/>
      <c r="D17" s="18">
        <f>SUBTOTAL(9,tableau_liste_collaborateurs[[#This Row],[janv.]:[déc.]])</f>
        <v>85</v>
      </c>
      <c r="E17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7.083333333333333</v>
      </c>
      <c r="F17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7.083333333333333</v>
      </c>
      <c r="G17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7.083333333333333</v>
      </c>
      <c r="H17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7.083333333333333</v>
      </c>
      <c r="I17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7.083333333333333</v>
      </c>
      <c r="J17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7.083333333333333</v>
      </c>
      <c r="K17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7.083333333333333</v>
      </c>
      <c r="L17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7.083333333333333</v>
      </c>
      <c r="M17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7.083333333333333</v>
      </c>
      <c r="N17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7.083333333333333</v>
      </c>
      <c r="O17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7.083333333333333</v>
      </c>
      <c r="P17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7.083333333333333</v>
      </c>
    </row>
    <row r="18" spans="1:16" s="19" customFormat="1" ht="36" customHeight="1" x14ac:dyDescent="0.15">
      <c r="A18" s="14">
        <v>0.6</v>
      </c>
      <c r="B18" s="15">
        <v>45870</v>
      </c>
      <c r="C18" s="15">
        <v>46053</v>
      </c>
      <c r="D18" s="18">
        <f>SUBTOTAL(9,tableau_liste_collaborateurs[[#This Row],[janv.]:[déc.]])</f>
        <v>5</v>
      </c>
      <c r="E18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5</v>
      </c>
      <c r="F18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18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18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</v>
      </c>
      <c r="I18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18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18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18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18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18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18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18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19" spans="1:16" s="19" customFormat="1" ht="36" customHeight="1" x14ac:dyDescent="0.15">
      <c r="A19" s="14">
        <v>0.8</v>
      </c>
      <c r="B19" s="15">
        <v>44044</v>
      </c>
      <c r="C19" s="13"/>
      <c r="D19" s="18">
        <f>SUBTOTAL(9,tableau_liste_collaborateurs[[#This Row],[janv.]:[déc.]])</f>
        <v>80</v>
      </c>
      <c r="E19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6.666666666666667</v>
      </c>
      <c r="F19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6.666666666666667</v>
      </c>
      <c r="G19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6.666666666666667</v>
      </c>
      <c r="H19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6.666666666666667</v>
      </c>
      <c r="I19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6.666666666666667</v>
      </c>
      <c r="J19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6.666666666666667</v>
      </c>
      <c r="K19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6.666666666666667</v>
      </c>
      <c r="L19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6.666666666666667</v>
      </c>
      <c r="M19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6.666666666666667</v>
      </c>
      <c r="N19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6.666666666666667</v>
      </c>
      <c r="O19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6.666666666666667</v>
      </c>
      <c r="P19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6.666666666666667</v>
      </c>
    </row>
    <row r="20" spans="1:16" s="19" customFormat="1" ht="36" customHeight="1" x14ac:dyDescent="0.15">
      <c r="A20" s="14">
        <v>0.8</v>
      </c>
      <c r="B20" s="15">
        <v>45566</v>
      </c>
      <c r="C20" s="15"/>
      <c r="D20" s="18">
        <f>SUBTOTAL(9,tableau_liste_collaborateurs[[#This Row],[janv.]:[déc.]])</f>
        <v>80</v>
      </c>
      <c r="E20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6.666666666666667</v>
      </c>
      <c r="F20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6.666666666666667</v>
      </c>
      <c r="G20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6.666666666666667</v>
      </c>
      <c r="H20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6.666666666666667</v>
      </c>
      <c r="I20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6.666666666666667</v>
      </c>
      <c r="J20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6.666666666666667</v>
      </c>
      <c r="K20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6.666666666666667</v>
      </c>
      <c r="L20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6.666666666666667</v>
      </c>
      <c r="M20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6.666666666666667</v>
      </c>
      <c r="N20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6.666666666666667</v>
      </c>
      <c r="O20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6.666666666666667</v>
      </c>
      <c r="P20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6.666666666666667</v>
      </c>
    </row>
    <row r="21" spans="1:16" s="24" customFormat="1" ht="36" customHeight="1" x14ac:dyDescent="0.15">
      <c r="A21" s="14">
        <v>0</v>
      </c>
      <c r="B21" s="15">
        <v>45566</v>
      </c>
      <c r="C21" s="15">
        <v>46112</v>
      </c>
      <c r="D21" s="18">
        <f>SUBTOTAL(9,tableau_liste_collaborateurs[[#This Row],[janv.]:[déc.]])</f>
        <v>0</v>
      </c>
      <c r="E21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21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21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21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</v>
      </c>
      <c r="I21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21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21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21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21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21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21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21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22" spans="1:16" s="24" customFormat="1" ht="36" customHeight="1" x14ac:dyDescent="0.15">
      <c r="A22" s="14">
        <v>0.8</v>
      </c>
      <c r="B22" s="15">
        <v>43600</v>
      </c>
      <c r="C22" s="13"/>
      <c r="D22" s="18">
        <f>SUBTOTAL(9,tableau_liste_collaborateurs[[#This Row],[janv.]:[déc.]])</f>
        <v>80</v>
      </c>
      <c r="E22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6.666666666666667</v>
      </c>
      <c r="F22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6.666666666666667</v>
      </c>
      <c r="G22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6.666666666666667</v>
      </c>
      <c r="H22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6.666666666666667</v>
      </c>
      <c r="I22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6.666666666666667</v>
      </c>
      <c r="J22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6.666666666666667</v>
      </c>
      <c r="K22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6.666666666666667</v>
      </c>
      <c r="L22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6.666666666666667</v>
      </c>
      <c r="M22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6.666666666666667</v>
      </c>
      <c r="N22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6.666666666666667</v>
      </c>
      <c r="O22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6.666666666666667</v>
      </c>
      <c r="P22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6.666666666666667</v>
      </c>
    </row>
    <row r="23" spans="1:16" s="24" customFormat="1" ht="36" customHeight="1" x14ac:dyDescent="0.15">
      <c r="A23" s="14">
        <v>0.6</v>
      </c>
      <c r="B23" s="15">
        <v>43770</v>
      </c>
      <c r="C23" s="13"/>
      <c r="D23" s="18">
        <f>SUBTOTAL(9,tableau_liste_collaborateurs[[#This Row],[janv.]:[déc.]])</f>
        <v>60</v>
      </c>
      <c r="E23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5</v>
      </c>
      <c r="F23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5</v>
      </c>
      <c r="G23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5</v>
      </c>
      <c r="H23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5</v>
      </c>
      <c r="I23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5</v>
      </c>
      <c r="J23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5</v>
      </c>
      <c r="K23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5</v>
      </c>
      <c r="L23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5</v>
      </c>
      <c r="M23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5</v>
      </c>
      <c r="N23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5</v>
      </c>
      <c r="O23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5</v>
      </c>
      <c r="P23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5</v>
      </c>
    </row>
    <row r="24" spans="1:16" s="24" customFormat="1" ht="36.75" customHeight="1" x14ac:dyDescent="0.15">
      <c r="A24" s="14">
        <v>0.85</v>
      </c>
      <c r="B24" s="15">
        <v>46054</v>
      </c>
      <c r="C24" s="15">
        <v>46203</v>
      </c>
      <c r="D24" s="18">
        <f>SUBTOTAL(9,tableau_liste_collaborateurs[[#This Row],[janv.]:[déc.]])</f>
        <v>35.416666666666664</v>
      </c>
      <c r="E24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24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7.083333333333333</v>
      </c>
      <c r="G24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7.083333333333333</v>
      </c>
      <c r="H24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7.083333333333333</v>
      </c>
      <c r="I24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7.083333333333333</v>
      </c>
      <c r="J24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7.083333333333333</v>
      </c>
      <c r="K24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24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24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24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24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24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25" spans="1:16" s="24" customFormat="1" ht="36" customHeight="1" x14ac:dyDescent="0.15">
      <c r="A25" s="14">
        <v>1</v>
      </c>
      <c r="B25" s="15">
        <v>44935</v>
      </c>
      <c r="C25" s="13"/>
      <c r="D25" s="18">
        <f>SUBTOTAL(9,tableau_liste_collaborateurs[[#This Row],[janv.]:[déc.]])</f>
        <v>99.999999999999986</v>
      </c>
      <c r="E25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8.3333333333333339</v>
      </c>
      <c r="F25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8.3333333333333339</v>
      </c>
      <c r="G25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8.3333333333333339</v>
      </c>
      <c r="H25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8.3333333333333339</v>
      </c>
      <c r="I25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8.3333333333333339</v>
      </c>
      <c r="J25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8.3333333333333339</v>
      </c>
      <c r="K25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8.3333333333333339</v>
      </c>
      <c r="L25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8.3333333333333339</v>
      </c>
      <c r="M25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8.3333333333333339</v>
      </c>
      <c r="N25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8.3333333333333339</v>
      </c>
      <c r="O25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8.3333333333333339</v>
      </c>
      <c r="P25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8.3333333333333339</v>
      </c>
    </row>
    <row r="26" spans="1:16" s="24" customFormat="1" ht="36" customHeight="1" x14ac:dyDescent="0.15">
      <c r="A26" s="14">
        <v>0.6</v>
      </c>
      <c r="B26" s="15">
        <v>44621</v>
      </c>
      <c r="C26" s="15"/>
      <c r="D26" s="18">
        <f>SUBTOTAL(9,tableau_liste_collaborateurs[[#This Row],[janv.]:[déc.]])</f>
        <v>60</v>
      </c>
      <c r="E26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5</v>
      </c>
      <c r="F26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5</v>
      </c>
      <c r="G26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5</v>
      </c>
      <c r="H26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5</v>
      </c>
      <c r="I26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5</v>
      </c>
      <c r="J26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5</v>
      </c>
      <c r="K26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5</v>
      </c>
      <c r="L26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5</v>
      </c>
      <c r="M26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5</v>
      </c>
      <c r="N26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5</v>
      </c>
      <c r="O26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5</v>
      </c>
      <c r="P26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5</v>
      </c>
    </row>
    <row r="27" spans="1:16" s="24" customFormat="1" ht="36" customHeight="1" x14ac:dyDescent="0.15">
      <c r="A27" s="14">
        <v>0.9</v>
      </c>
      <c r="B27" s="15">
        <v>45444</v>
      </c>
      <c r="C27" s="13"/>
      <c r="D27" s="18">
        <f>SUBTOTAL(9,tableau_liste_collaborateurs[[#This Row],[janv.]:[déc.]])</f>
        <v>90</v>
      </c>
      <c r="E27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7.5</v>
      </c>
      <c r="F27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7.5</v>
      </c>
      <c r="G27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7.5</v>
      </c>
      <c r="H27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7.5</v>
      </c>
      <c r="I27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7.5</v>
      </c>
      <c r="J27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7.5</v>
      </c>
      <c r="K27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7.5</v>
      </c>
      <c r="L27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7.5</v>
      </c>
      <c r="M27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7.5</v>
      </c>
      <c r="N27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7.5</v>
      </c>
      <c r="O27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7.5</v>
      </c>
      <c r="P27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7.5</v>
      </c>
    </row>
    <row r="28" spans="1:16" s="24" customFormat="1" ht="36" customHeight="1" x14ac:dyDescent="0.15">
      <c r="A28" s="14">
        <v>1</v>
      </c>
      <c r="B28" s="15">
        <v>45505</v>
      </c>
      <c r="C28" s="15">
        <v>46599</v>
      </c>
      <c r="D28" s="18">
        <f>SUBTOTAL(9,tableau_liste_collaborateurs[[#This Row],[janv.]:[déc.]])</f>
        <v>99.999999999999986</v>
      </c>
      <c r="E28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8.3333333333333339</v>
      </c>
      <c r="F28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8.3333333333333339</v>
      </c>
      <c r="G28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8.3333333333333339</v>
      </c>
      <c r="H28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8.3333333333333339</v>
      </c>
      <c r="I28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8.3333333333333339</v>
      </c>
      <c r="J28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8.3333333333333339</v>
      </c>
      <c r="K28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8.3333333333333339</v>
      </c>
      <c r="L28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8.3333333333333339</v>
      </c>
      <c r="M28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8.3333333333333339</v>
      </c>
      <c r="N28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8.3333333333333339</v>
      </c>
      <c r="O28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8.3333333333333339</v>
      </c>
      <c r="P28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8.3333333333333339</v>
      </c>
    </row>
    <row r="29" spans="1:16" s="24" customFormat="1" ht="36" customHeight="1" x14ac:dyDescent="0.15">
      <c r="A29" s="14">
        <v>0</v>
      </c>
      <c r="B29" s="15">
        <v>45292</v>
      </c>
      <c r="C29" s="13"/>
      <c r="D29" s="18">
        <f>SUBTOTAL(9,tableau_liste_collaborateurs[[#This Row],[janv.]:[déc.]])</f>
        <v>0</v>
      </c>
      <c r="E29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29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29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29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</v>
      </c>
      <c r="I29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29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29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29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29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29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29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29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30" spans="1:16" s="24" customFormat="1" ht="36" customHeight="1" x14ac:dyDescent="0.15">
      <c r="A30" s="14">
        <v>0.8</v>
      </c>
      <c r="B30" s="15">
        <v>43831</v>
      </c>
      <c r="C30" s="13"/>
      <c r="D30" s="18">
        <f>SUBTOTAL(9,tableau_liste_collaborateurs[[#This Row],[janv.]:[déc.]])</f>
        <v>80</v>
      </c>
      <c r="E30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6.666666666666667</v>
      </c>
      <c r="F30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6.666666666666667</v>
      </c>
      <c r="G30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6.666666666666667</v>
      </c>
      <c r="H30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6.666666666666667</v>
      </c>
      <c r="I30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6.666666666666667</v>
      </c>
      <c r="J30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6.666666666666667</v>
      </c>
      <c r="K30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6.666666666666667</v>
      </c>
      <c r="L30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6.666666666666667</v>
      </c>
      <c r="M30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6.666666666666667</v>
      </c>
      <c r="N30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6.666666666666667</v>
      </c>
      <c r="O30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6.666666666666667</v>
      </c>
      <c r="P30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6.666666666666667</v>
      </c>
    </row>
    <row r="31" spans="1:16" s="24" customFormat="1" ht="36" customHeight="1" x14ac:dyDescent="0.15">
      <c r="A31" s="14">
        <v>0.9</v>
      </c>
      <c r="B31" s="15">
        <v>44440</v>
      </c>
      <c r="C31" s="15">
        <v>46112</v>
      </c>
      <c r="D31" s="18">
        <f>SUBTOTAL(9,tableau_liste_collaborateurs[[#This Row],[janv.]:[déc.]])</f>
        <v>22.5</v>
      </c>
      <c r="E31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7.5</v>
      </c>
      <c r="F31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7.5</v>
      </c>
      <c r="G31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7.5</v>
      </c>
      <c r="H31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</v>
      </c>
      <c r="I31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31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31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31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31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31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31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31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32" spans="1:16" s="19" customFormat="1" ht="36" customHeight="1" x14ac:dyDescent="0.15">
      <c r="A32" s="14">
        <v>0.6</v>
      </c>
      <c r="B32" s="15">
        <v>44607</v>
      </c>
      <c r="C32" s="13"/>
      <c r="D32" s="18">
        <f>SUBTOTAL(9,tableau_liste_collaborateurs[[#This Row],[janv.]:[déc.]])</f>
        <v>60</v>
      </c>
      <c r="E32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5</v>
      </c>
      <c r="F32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5</v>
      </c>
      <c r="G32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5</v>
      </c>
      <c r="H32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5</v>
      </c>
      <c r="I32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5</v>
      </c>
      <c r="J32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5</v>
      </c>
      <c r="K32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5</v>
      </c>
      <c r="L32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5</v>
      </c>
      <c r="M32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5</v>
      </c>
      <c r="N32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5</v>
      </c>
      <c r="O32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5</v>
      </c>
      <c r="P32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5</v>
      </c>
    </row>
    <row r="33" spans="1:16" s="19" customFormat="1" ht="36" customHeight="1" x14ac:dyDescent="0.15">
      <c r="A33" s="14">
        <v>0.7</v>
      </c>
      <c r="B33" s="15">
        <v>43327</v>
      </c>
      <c r="C33" s="13"/>
      <c r="D33" s="18">
        <f>SUBTOTAL(9,tableau_liste_collaborateurs[[#This Row],[janv.]:[déc.]])</f>
        <v>70</v>
      </c>
      <c r="E33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5.833333333333333</v>
      </c>
      <c r="F33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5.833333333333333</v>
      </c>
      <c r="G33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5.833333333333333</v>
      </c>
      <c r="H33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5.833333333333333</v>
      </c>
      <c r="I33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5.833333333333333</v>
      </c>
      <c r="J33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5.833333333333333</v>
      </c>
      <c r="K33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5.833333333333333</v>
      </c>
      <c r="L33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5.833333333333333</v>
      </c>
      <c r="M33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5.833333333333333</v>
      </c>
      <c r="N33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5.833333333333333</v>
      </c>
      <c r="O33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5.833333333333333</v>
      </c>
      <c r="P33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5.833333333333333</v>
      </c>
    </row>
    <row r="34" spans="1:16" s="24" customFormat="1" ht="36.75" customHeight="1" x14ac:dyDescent="0.15">
      <c r="A34" s="14">
        <v>0.8</v>
      </c>
      <c r="B34" s="15">
        <v>44256</v>
      </c>
      <c r="C34" s="13"/>
      <c r="D34" s="18">
        <f>SUBTOTAL(9,tableau_liste_collaborateurs[[#This Row],[janv.]:[déc.]])</f>
        <v>80</v>
      </c>
      <c r="E34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6.666666666666667</v>
      </c>
      <c r="F34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6.666666666666667</v>
      </c>
      <c r="G34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6.666666666666667</v>
      </c>
      <c r="H34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6.666666666666667</v>
      </c>
      <c r="I34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6.666666666666667</v>
      </c>
      <c r="J34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6.666666666666667</v>
      </c>
      <c r="K34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6.666666666666667</v>
      </c>
      <c r="L34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6.666666666666667</v>
      </c>
      <c r="M34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6.666666666666667</v>
      </c>
      <c r="N34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6.666666666666667</v>
      </c>
      <c r="O34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6.666666666666667</v>
      </c>
      <c r="P34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6.666666666666667</v>
      </c>
    </row>
    <row r="35" spans="1:16" s="24" customFormat="1" ht="36" customHeight="1" x14ac:dyDescent="0.15">
      <c r="A35" s="14">
        <v>1</v>
      </c>
      <c r="B35" s="15">
        <v>45505</v>
      </c>
      <c r="C35" s="15">
        <v>46599</v>
      </c>
      <c r="D35" s="18">
        <f>SUBTOTAL(9,tableau_liste_collaborateurs[[#This Row],[janv.]:[déc.]])</f>
        <v>99.999999999999986</v>
      </c>
      <c r="E35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8.3333333333333339</v>
      </c>
      <c r="F35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8.3333333333333339</v>
      </c>
      <c r="G35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8.3333333333333339</v>
      </c>
      <c r="H35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8.3333333333333339</v>
      </c>
      <c r="I35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8.3333333333333339</v>
      </c>
      <c r="J35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8.3333333333333339</v>
      </c>
      <c r="K35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8.3333333333333339</v>
      </c>
      <c r="L35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8.3333333333333339</v>
      </c>
      <c r="M35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8.3333333333333339</v>
      </c>
      <c r="N35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8.3333333333333339</v>
      </c>
      <c r="O35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8.3333333333333339</v>
      </c>
      <c r="P35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8.3333333333333339</v>
      </c>
    </row>
    <row r="36" spans="1:16" s="19" customFormat="1" ht="36" customHeight="1" x14ac:dyDescent="0.15">
      <c r="A36" s="14">
        <v>0.6</v>
      </c>
      <c r="B36" s="15">
        <v>45139</v>
      </c>
      <c r="C36" s="13"/>
      <c r="D36" s="18">
        <f>SUBTOTAL(9,tableau_liste_collaborateurs[[#This Row],[janv.]:[déc.]])</f>
        <v>60</v>
      </c>
      <c r="E36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5</v>
      </c>
      <c r="F36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5</v>
      </c>
      <c r="G36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5</v>
      </c>
      <c r="H36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5</v>
      </c>
      <c r="I36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5</v>
      </c>
      <c r="J36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5</v>
      </c>
      <c r="K36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5</v>
      </c>
      <c r="L36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5</v>
      </c>
      <c r="M36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5</v>
      </c>
      <c r="N36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5</v>
      </c>
      <c r="O36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5</v>
      </c>
      <c r="P36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5</v>
      </c>
    </row>
    <row r="37" spans="1:16" s="19" customFormat="1" ht="36" customHeight="1" x14ac:dyDescent="0.15">
      <c r="A37" s="25">
        <v>0</v>
      </c>
      <c r="B37" s="15">
        <v>44440</v>
      </c>
      <c r="C37" s="15"/>
      <c r="D37" s="18">
        <f>SUBTOTAL(9,tableau_liste_collaborateurs[[#This Row],[janv.]:[déc.]])</f>
        <v>0</v>
      </c>
      <c r="E37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37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37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37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</v>
      </c>
      <c r="I37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37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37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37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37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37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37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37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38" spans="1:16" s="19" customFormat="1" ht="36" customHeight="1" x14ac:dyDescent="0.15">
      <c r="A38" s="14">
        <v>0.7</v>
      </c>
      <c r="B38" s="15">
        <v>45976</v>
      </c>
      <c r="C38" s="13"/>
      <c r="D38" s="18">
        <f>SUBTOTAL(9,tableau_liste_collaborateurs[[#This Row],[janv.]:[déc.]])</f>
        <v>70</v>
      </c>
      <c r="E38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5.833333333333333</v>
      </c>
      <c r="F38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5.833333333333333</v>
      </c>
      <c r="G38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5.833333333333333</v>
      </c>
      <c r="H38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5.833333333333333</v>
      </c>
      <c r="I38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5.833333333333333</v>
      </c>
      <c r="J38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5.833333333333333</v>
      </c>
      <c r="K38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5.833333333333333</v>
      </c>
      <c r="L38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5.833333333333333</v>
      </c>
      <c r="M38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5.833333333333333</v>
      </c>
      <c r="N38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5.833333333333333</v>
      </c>
      <c r="O38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5.833333333333333</v>
      </c>
      <c r="P38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5.833333333333333</v>
      </c>
    </row>
    <row r="39" spans="1:16" s="24" customFormat="1" ht="36" customHeight="1" x14ac:dyDescent="0.15">
      <c r="A39" s="14">
        <v>0.8</v>
      </c>
      <c r="B39" s="15">
        <v>41699</v>
      </c>
      <c r="C39" s="13"/>
      <c r="D39" s="18">
        <f>SUBTOTAL(9,tableau_liste_collaborateurs[[#This Row],[janv.]:[déc.]])</f>
        <v>80</v>
      </c>
      <c r="E39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6.666666666666667</v>
      </c>
      <c r="F39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6.666666666666667</v>
      </c>
      <c r="G39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6.666666666666667</v>
      </c>
      <c r="H39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6.666666666666667</v>
      </c>
      <c r="I39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6.666666666666667</v>
      </c>
      <c r="J39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6.666666666666667</v>
      </c>
      <c r="K39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6.666666666666667</v>
      </c>
      <c r="L39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6.666666666666667</v>
      </c>
      <c r="M39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6.666666666666667</v>
      </c>
      <c r="N39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6.666666666666667</v>
      </c>
      <c r="O39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6.666666666666667</v>
      </c>
      <c r="P39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6.666666666666667</v>
      </c>
    </row>
    <row r="40" spans="1:16" s="19" customFormat="1" ht="36" customHeight="1" x14ac:dyDescent="0.15">
      <c r="A40" s="14">
        <v>0.7</v>
      </c>
      <c r="B40" s="15">
        <v>45870</v>
      </c>
      <c r="C40" s="15"/>
      <c r="D40" s="18">
        <f>SUBTOTAL(9,tableau_liste_collaborateurs[[#This Row],[janv.]:[déc.]])</f>
        <v>70</v>
      </c>
      <c r="E40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5.833333333333333</v>
      </c>
      <c r="F40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5.833333333333333</v>
      </c>
      <c r="G40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5.833333333333333</v>
      </c>
      <c r="H40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5.833333333333333</v>
      </c>
      <c r="I40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5.833333333333333</v>
      </c>
      <c r="J40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5.833333333333333</v>
      </c>
      <c r="K40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5.833333333333333</v>
      </c>
      <c r="L40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5.833333333333333</v>
      </c>
      <c r="M40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5.833333333333333</v>
      </c>
      <c r="N40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5.833333333333333</v>
      </c>
      <c r="O40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5.833333333333333</v>
      </c>
      <c r="P40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5.833333333333333</v>
      </c>
    </row>
    <row r="41" spans="1:16" s="24" customFormat="1" ht="36" customHeight="1" x14ac:dyDescent="0.15">
      <c r="A41" s="14">
        <v>0.6</v>
      </c>
      <c r="B41" s="15">
        <v>39312</v>
      </c>
      <c r="C41" s="13"/>
      <c r="D41" s="18">
        <f>SUBTOTAL(9,tableau_liste_collaborateurs[[#This Row],[janv.]:[déc.]])</f>
        <v>60</v>
      </c>
      <c r="E41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5</v>
      </c>
      <c r="F41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5</v>
      </c>
      <c r="G41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5</v>
      </c>
      <c r="H41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5</v>
      </c>
      <c r="I41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5</v>
      </c>
      <c r="J41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5</v>
      </c>
      <c r="K41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5</v>
      </c>
      <c r="L41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5</v>
      </c>
      <c r="M41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5</v>
      </c>
      <c r="N41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5</v>
      </c>
      <c r="O41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5</v>
      </c>
      <c r="P41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5</v>
      </c>
    </row>
    <row r="42" spans="1:16" s="24" customFormat="1" ht="36" customHeight="1" x14ac:dyDescent="0.15">
      <c r="A42" s="14">
        <v>0.8</v>
      </c>
      <c r="B42" s="15">
        <v>45292</v>
      </c>
      <c r="C42" s="15">
        <v>46142</v>
      </c>
      <c r="D42" s="18">
        <f>SUBTOTAL(9,tableau_liste_collaborateurs[[#This Row],[janv.]:[déc.]])</f>
        <v>26.666666666666668</v>
      </c>
      <c r="E42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6.666666666666667</v>
      </c>
      <c r="F42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6.666666666666667</v>
      </c>
      <c r="G42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6.666666666666667</v>
      </c>
      <c r="H42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6.666666666666667</v>
      </c>
      <c r="I42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42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42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42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42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42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42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42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43" spans="1:16" s="24" customFormat="1" ht="36" customHeight="1" x14ac:dyDescent="0.15">
      <c r="A43" s="14">
        <v>1</v>
      </c>
      <c r="B43" s="15">
        <v>45505</v>
      </c>
      <c r="C43" s="15">
        <v>46599</v>
      </c>
      <c r="D43" s="18">
        <f>SUBTOTAL(9,tableau_liste_collaborateurs[[#This Row],[janv.]:[déc.]])</f>
        <v>99.999999999999986</v>
      </c>
      <c r="E43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8.3333333333333339</v>
      </c>
      <c r="F43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8.3333333333333339</v>
      </c>
      <c r="G43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8.3333333333333339</v>
      </c>
      <c r="H43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8.3333333333333339</v>
      </c>
      <c r="I43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8.3333333333333339</v>
      </c>
      <c r="J43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8.3333333333333339</v>
      </c>
      <c r="K43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8.3333333333333339</v>
      </c>
      <c r="L43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8.3333333333333339</v>
      </c>
      <c r="M43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8.3333333333333339</v>
      </c>
      <c r="N43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8.3333333333333339</v>
      </c>
      <c r="O43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8.3333333333333339</v>
      </c>
      <c r="P43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8.3333333333333339</v>
      </c>
    </row>
    <row r="44" spans="1:16" s="24" customFormat="1" ht="36" customHeight="1" x14ac:dyDescent="0.15">
      <c r="A44" s="14">
        <v>0</v>
      </c>
      <c r="B44" s="15">
        <v>45139</v>
      </c>
      <c r="C44" s="13"/>
      <c r="D44" s="18">
        <f>SUBTOTAL(9,tableau_liste_collaborateurs[[#This Row],[janv.]:[déc.]])</f>
        <v>0</v>
      </c>
      <c r="E44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44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44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44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</v>
      </c>
      <c r="I44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44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44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44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44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44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44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44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45" spans="1:16" s="24" customFormat="1" ht="36" customHeight="1" x14ac:dyDescent="0.15">
      <c r="A45" s="14">
        <v>0.4</v>
      </c>
      <c r="B45" s="15">
        <v>45505</v>
      </c>
      <c r="C45" s="13"/>
      <c r="D45" s="18">
        <f>SUBTOTAL(9,tableau_liste_collaborateurs[[#This Row],[janv.]:[déc.]])</f>
        <v>40</v>
      </c>
      <c r="E45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3.3333333333333335</v>
      </c>
      <c r="F45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3.3333333333333335</v>
      </c>
      <c r="G45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3.3333333333333335</v>
      </c>
      <c r="H45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3.3333333333333335</v>
      </c>
      <c r="I45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3.3333333333333335</v>
      </c>
      <c r="J45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3.3333333333333335</v>
      </c>
      <c r="K45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3.3333333333333335</v>
      </c>
      <c r="L45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3.3333333333333335</v>
      </c>
      <c r="M45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3.3333333333333335</v>
      </c>
      <c r="N45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3.3333333333333335</v>
      </c>
      <c r="O45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3.3333333333333335</v>
      </c>
      <c r="P45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3.3333333333333335</v>
      </c>
    </row>
    <row r="46" spans="1:16" s="19" customFormat="1" ht="36" customHeight="1" x14ac:dyDescent="0.15">
      <c r="A46" s="14">
        <v>0</v>
      </c>
      <c r="B46" s="15">
        <v>45839</v>
      </c>
      <c r="C46" s="15"/>
      <c r="D46" s="18">
        <f>SUBTOTAL(9,tableau_liste_collaborateurs[[#This Row],[janv.]:[déc.]])</f>
        <v>0</v>
      </c>
      <c r="E46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46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46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46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</v>
      </c>
      <c r="I46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46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46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46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46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46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46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46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47" spans="1:16" s="19" customFormat="1" ht="36" customHeight="1" x14ac:dyDescent="0.15">
      <c r="A47" s="14">
        <v>0.9</v>
      </c>
      <c r="B47" s="15">
        <v>44270</v>
      </c>
      <c r="C47" s="15"/>
      <c r="D47" s="18">
        <f>SUBTOTAL(9,tableau_liste_collaborateurs[[#This Row],[janv.]:[déc.]])</f>
        <v>90</v>
      </c>
      <c r="E47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7.5</v>
      </c>
      <c r="F47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7.5</v>
      </c>
      <c r="G47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7.5</v>
      </c>
      <c r="H47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7.5</v>
      </c>
      <c r="I47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7.5</v>
      </c>
      <c r="J47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7.5</v>
      </c>
      <c r="K47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7.5</v>
      </c>
      <c r="L47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7.5</v>
      </c>
      <c r="M47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7.5</v>
      </c>
      <c r="N47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7.5</v>
      </c>
      <c r="O47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7.5</v>
      </c>
      <c r="P47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7.5</v>
      </c>
    </row>
    <row r="48" spans="1:16" s="24" customFormat="1" ht="36" customHeight="1" x14ac:dyDescent="0.15">
      <c r="A48" s="14">
        <v>0.75</v>
      </c>
      <c r="B48" s="15">
        <v>38950</v>
      </c>
      <c r="C48" s="13"/>
      <c r="D48" s="18">
        <f>SUBTOTAL(9,tableau_liste_collaborateurs[[#This Row],[janv.]:[déc.]])</f>
        <v>75</v>
      </c>
      <c r="E48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6.25</v>
      </c>
      <c r="F48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6.25</v>
      </c>
      <c r="G48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6.25</v>
      </c>
      <c r="H48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6.25</v>
      </c>
      <c r="I48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6.25</v>
      </c>
      <c r="J48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6.25</v>
      </c>
      <c r="K48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6.25</v>
      </c>
      <c r="L48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6.25</v>
      </c>
      <c r="M48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6.25</v>
      </c>
      <c r="N48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6.25</v>
      </c>
      <c r="O48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6.25</v>
      </c>
      <c r="P48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6.25</v>
      </c>
    </row>
    <row r="49" spans="1:16" s="24" customFormat="1" ht="36" customHeight="1" x14ac:dyDescent="0.15">
      <c r="A49" s="14">
        <v>0</v>
      </c>
      <c r="B49" s="15">
        <v>44927</v>
      </c>
      <c r="C49" s="15">
        <v>46065</v>
      </c>
      <c r="D49" s="18">
        <f>SUBTOTAL(9,tableau_liste_collaborateurs[[#This Row],[janv.]:[déc.]])</f>
        <v>0</v>
      </c>
      <c r="E49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49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49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49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</v>
      </c>
      <c r="I49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49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49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49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49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49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49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49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50" spans="1:16" s="24" customFormat="1" ht="36" customHeight="1" x14ac:dyDescent="0.15">
      <c r="A50" s="21">
        <v>1</v>
      </c>
      <c r="B50" s="22">
        <v>46082</v>
      </c>
      <c r="C50" s="22">
        <v>46265</v>
      </c>
      <c r="D50" s="18">
        <f>SUBTOTAL(9,tableau_liste_collaborateurs[[#This Row],[janv.]:[déc.]])</f>
        <v>50.000000000000007</v>
      </c>
      <c r="E50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50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50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8.3333333333333339</v>
      </c>
      <c r="H50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8.3333333333333339</v>
      </c>
      <c r="I50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8.3333333333333339</v>
      </c>
      <c r="J50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8.3333333333333339</v>
      </c>
      <c r="K50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8.3333333333333339</v>
      </c>
      <c r="L50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8.3333333333333339</v>
      </c>
      <c r="M50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50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50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50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51" spans="1:16" s="19" customFormat="1" ht="36" customHeight="1" x14ac:dyDescent="0.15">
      <c r="A51" s="14">
        <v>0.9</v>
      </c>
      <c r="B51" s="15">
        <v>45231</v>
      </c>
      <c r="C51" s="13"/>
      <c r="D51" s="18">
        <f>SUBTOTAL(9,tableau_liste_collaborateurs[[#This Row],[janv.]:[déc.]])</f>
        <v>90</v>
      </c>
      <c r="E51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7.5</v>
      </c>
      <c r="F51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7.5</v>
      </c>
      <c r="G51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7.5</v>
      </c>
      <c r="H51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7.5</v>
      </c>
      <c r="I51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7.5</v>
      </c>
      <c r="J51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7.5</v>
      </c>
      <c r="K51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7.5</v>
      </c>
      <c r="L51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7.5</v>
      </c>
      <c r="M51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7.5</v>
      </c>
      <c r="N51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7.5</v>
      </c>
      <c r="O51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7.5</v>
      </c>
      <c r="P51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7.5</v>
      </c>
    </row>
    <row r="52" spans="1:16" s="19" customFormat="1" ht="36.75" customHeight="1" x14ac:dyDescent="0.15">
      <c r="A52" s="14">
        <v>0.8</v>
      </c>
      <c r="B52" s="15">
        <v>45658</v>
      </c>
      <c r="C52" s="15">
        <v>46053</v>
      </c>
      <c r="D52" s="18">
        <f>SUBTOTAL(9,tableau_liste_collaborateurs[[#This Row],[janv.]:[déc.]])</f>
        <v>6.666666666666667</v>
      </c>
      <c r="E52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6.666666666666667</v>
      </c>
      <c r="F52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52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52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</v>
      </c>
      <c r="I52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52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52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52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52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52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52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52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53" spans="1:16" s="19" customFormat="1" ht="36" customHeight="1" x14ac:dyDescent="0.15">
      <c r="A53" s="14">
        <v>0.9</v>
      </c>
      <c r="B53" s="15">
        <v>42767</v>
      </c>
      <c r="C53" s="15">
        <v>46081</v>
      </c>
      <c r="D53" s="18">
        <f>SUBTOTAL(9,tableau_liste_collaborateurs[[#This Row],[janv.]:[déc.]])</f>
        <v>15</v>
      </c>
      <c r="E53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7.5</v>
      </c>
      <c r="F53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7.5</v>
      </c>
      <c r="G53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53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</v>
      </c>
      <c r="I53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53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53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53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53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53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53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53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54" spans="1:16" s="24" customFormat="1" ht="36" customHeight="1" x14ac:dyDescent="0.15">
      <c r="A54" s="21"/>
      <c r="B54" s="22">
        <v>46143</v>
      </c>
      <c r="C54" s="20"/>
      <c r="D54" s="18">
        <f>SUBTOTAL(9,tableau_liste_collaborateurs[[#This Row],[janv.]:[déc.]])</f>
        <v>0</v>
      </c>
      <c r="E54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54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54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54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</v>
      </c>
      <c r="I54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54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54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54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54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54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54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54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55" spans="1:16" s="19" customFormat="1" ht="36" customHeight="1" x14ac:dyDescent="0.15">
      <c r="A55" s="14">
        <v>0</v>
      </c>
      <c r="B55" s="15">
        <v>45550</v>
      </c>
      <c r="C55" s="15"/>
      <c r="D55" s="18">
        <f>SUBTOTAL(9,tableau_liste_collaborateurs[[#This Row],[janv.]:[déc.]])</f>
        <v>0</v>
      </c>
      <c r="E55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55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55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55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</v>
      </c>
      <c r="I55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55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55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55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55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55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55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55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56" spans="1:16" s="19" customFormat="1" ht="36" customHeight="1" x14ac:dyDescent="0.15">
      <c r="A56" s="14">
        <v>0.8</v>
      </c>
      <c r="B56" s="23">
        <v>45536</v>
      </c>
      <c r="C56" s="15"/>
      <c r="D56" s="18">
        <f>SUBTOTAL(9,tableau_liste_collaborateurs[[#This Row],[janv.]:[déc.]])</f>
        <v>80</v>
      </c>
      <c r="E56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6.666666666666667</v>
      </c>
      <c r="F56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6.666666666666667</v>
      </c>
      <c r="G56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6.666666666666667</v>
      </c>
      <c r="H56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6.666666666666667</v>
      </c>
      <c r="I56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6.666666666666667</v>
      </c>
      <c r="J56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6.666666666666667</v>
      </c>
      <c r="K56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6.666666666666667</v>
      </c>
      <c r="L56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6.666666666666667</v>
      </c>
      <c r="M56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6.666666666666667</v>
      </c>
      <c r="N56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6.666666666666667</v>
      </c>
      <c r="O56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6.666666666666667</v>
      </c>
      <c r="P56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6.666666666666667</v>
      </c>
    </row>
    <row r="57" spans="1:16" s="19" customFormat="1" ht="36" customHeight="1" x14ac:dyDescent="0.15">
      <c r="A57" s="14">
        <v>0</v>
      </c>
      <c r="B57" s="15">
        <v>45078</v>
      </c>
      <c r="C57" s="13"/>
      <c r="D57" s="18">
        <f>SUBTOTAL(9,tableau_liste_collaborateurs[[#This Row],[janv.]:[déc.]])</f>
        <v>0</v>
      </c>
      <c r="E57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57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57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57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</v>
      </c>
      <c r="I57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57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57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57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57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57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57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57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58" spans="1:16" s="24" customFormat="1" ht="36" customHeight="1" x14ac:dyDescent="0.15">
      <c r="A58" s="14">
        <v>0.75</v>
      </c>
      <c r="B58" s="11">
        <v>45536</v>
      </c>
      <c r="C58" s="11"/>
      <c r="D58" s="18">
        <f>SUBTOTAL(9,tableau_liste_collaborateurs[[#This Row],[janv.]:[déc.]])</f>
        <v>75</v>
      </c>
      <c r="E58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6.25</v>
      </c>
      <c r="F58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6.25</v>
      </c>
      <c r="G58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6.25</v>
      </c>
      <c r="H58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6.25</v>
      </c>
      <c r="I58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6.25</v>
      </c>
      <c r="J58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6.25</v>
      </c>
      <c r="K58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6.25</v>
      </c>
      <c r="L58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6.25</v>
      </c>
      <c r="M58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6.25</v>
      </c>
      <c r="N58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6.25</v>
      </c>
      <c r="O58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6.25</v>
      </c>
      <c r="P58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6.25</v>
      </c>
    </row>
    <row r="59" spans="1:16" s="24" customFormat="1" ht="36" customHeight="1" x14ac:dyDescent="0.15">
      <c r="A59" s="14">
        <v>1</v>
      </c>
      <c r="B59" s="15">
        <v>43678</v>
      </c>
      <c r="C59" s="13"/>
      <c r="D59" s="18">
        <f>SUBTOTAL(9,tableau_liste_collaborateurs[[#This Row],[janv.]:[déc.]])</f>
        <v>99.999999999999986</v>
      </c>
      <c r="E59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8.3333333333333339</v>
      </c>
      <c r="F59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8.3333333333333339</v>
      </c>
      <c r="G59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8.3333333333333339</v>
      </c>
      <c r="H59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8.3333333333333339</v>
      </c>
      <c r="I59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8.3333333333333339</v>
      </c>
      <c r="J59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8.3333333333333339</v>
      </c>
      <c r="K59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8.3333333333333339</v>
      </c>
      <c r="L59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8.3333333333333339</v>
      </c>
      <c r="M59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8.3333333333333339</v>
      </c>
      <c r="N59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8.3333333333333339</v>
      </c>
      <c r="O59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8.3333333333333339</v>
      </c>
      <c r="P59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8.3333333333333339</v>
      </c>
    </row>
    <row r="60" spans="1:16" s="24" customFormat="1" ht="36" customHeight="1" x14ac:dyDescent="0.15">
      <c r="A60" s="14">
        <v>0.9</v>
      </c>
      <c r="B60" s="15">
        <v>44757</v>
      </c>
      <c r="C60" s="15"/>
      <c r="D60" s="18">
        <f>SUBTOTAL(9,tableau_liste_collaborateurs[[#This Row],[janv.]:[déc.]])</f>
        <v>90</v>
      </c>
      <c r="E60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7.5</v>
      </c>
      <c r="F60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7.5</v>
      </c>
      <c r="G60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7.5</v>
      </c>
      <c r="H60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7.5</v>
      </c>
      <c r="I60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7.5</v>
      </c>
      <c r="J60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7.5</v>
      </c>
      <c r="K60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7.5</v>
      </c>
      <c r="L60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7.5</v>
      </c>
      <c r="M60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7.5</v>
      </c>
      <c r="N60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7.5</v>
      </c>
      <c r="O60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7.5</v>
      </c>
      <c r="P60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7.5</v>
      </c>
    </row>
    <row r="61" spans="1:16" s="24" customFormat="1" ht="36" customHeight="1" x14ac:dyDescent="0.15">
      <c r="A61" s="14">
        <v>0.8</v>
      </c>
      <c r="B61" s="15">
        <v>45474</v>
      </c>
      <c r="C61" s="13"/>
      <c r="D61" s="18">
        <f>SUBTOTAL(9,tableau_liste_collaborateurs[[#This Row],[janv.]:[déc.]])</f>
        <v>80</v>
      </c>
      <c r="E61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6.666666666666667</v>
      </c>
      <c r="F61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6.666666666666667</v>
      </c>
      <c r="G61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6.666666666666667</v>
      </c>
      <c r="H61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6.666666666666667</v>
      </c>
      <c r="I61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6.666666666666667</v>
      </c>
      <c r="J61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6.666666666666667</v>
      </c>
      <c r="K61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6.666666666666667</v>
      </c>
      <c r="L61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6.666666666666667</v>
      </c>
      <c r="M61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6.666666666666667</v>
      </c>
      <c r="N61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6.666666666666667</v>
      </c>
      <c r="O61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6.666666666666667</v>
      </c>
      <c r="P61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6.666666666666667</v>
      </c>
    </row>
    <row r="62" spans="1:16" s="24" customFormat="1" ht="36" customHeight="1" x14ac:dyDescent="0.15">
      <c r="A62" s="14">
        <v>0.6</v>
      </c>
      <c r="B62" s="15">
        <v>44621</v>
      </c>
      <c r="C62" s="13"/>
      <c r="D62" s="18">
        <f>SUBTOTAL(9,tableau_liste_collaborateurs[[#This Row],[janv.]:[déc.]])</f>
        <v>60</v>
      </c>
      <c r="E62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5</v>
      </c>
      <c r="F62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5</v>
      </c>
      <c r="G62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5</v>
      </c>
      <c r="H62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5</v>
      </c>
      <c r="I62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5</v>
      </c>
      <c r="J62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5</v>
      </c>
      <c r="K62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5</v>
      </c>
      <c r="L62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5</v>
      </c>
      <c r="M62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5</v>
      </c>
      <c r="N62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5</v>
      </c>
      <c r="O62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5</v>
      </c>
      <c r="P62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5</v>
      </c>
    </row>
    <row r="63" spans="1:16" s="19" customFormat="1" ht="36" customHeight="1" x14ac:dyDescent="0.15">
      <c r="A63" s="14">
        <v>0.6</v>
      </c>
      <c r="B63" s="15">
        <v>45658</v>
      </c>
      <c r="C63" s="13"/>
      <c r="D63" s="18">
        <f>SUBTOTAL(9,tableau_liste_collaborateurs[[#This Row],[janv.]:[déc.]])</f>
        <v>60</v>
      </c>
      <c r="E63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5</v>
      </c>
      <c r="F63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5</v>
      </c>
      <c r="G63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5</v>
      </c>
      <c r="H63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5</v>
      </c>
      <c r="I63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5</v>
      </c>
      <c r="J63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5</v>
      </c>
      <c r="K63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5</v>
      </c>
      <c r="L63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5</v>
      </c>
      <c r="M63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5</v>
      </c>
      <c r="N63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5</v>
      </c>
      <c r="O63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5</v>
      </c>
      <c r="P63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5</v>
      </c>
    </row>
    <row r="64" spans="1:16" s="24" customFormat="1" ht="36.75" customHeight="1" x14ac:dyDescent="0.15">
      <c r="A64" s="14">
        <v>0.8</v>
      </c>
      <c r="B64" s="15">
        <v>43115</v>
      </c>
      <c r="C64" s="13"/>
      <c r="D64" s="18">
        <f>SUBTOTAL(9,tableau_liste_collaborateurs[[#This Row],[janv.]:[déc.]])</f>
        <v>80</v>
      </c>
      <c r="E64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6.666666666666667</v>
      </c>
      <c r="F64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6.666666666666667</v>
      </c>
      <c r="G64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6.666666666666667</v>
      </c>
      <c r="H64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6.666666666666667</v>
      </c>
      <c r="I64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6.666666666666667</v>
      </c>
      <c r="J64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6.666666666666667</v>
      </c>
      <c r="K64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6.666666666666667</v>
      </c>
      <c r="L64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6.666666666666667</v>
      </c>
      <c r="M64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6.666666666666667</v>
      </c>
      <c r="N64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6.666666666666667</v>
      </c>
      <c r="O64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6.666666666666667</v>
      </c>
      <c r="P64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6.666666666666667</v>
      </c>
    </row>
    <row r="65" spans="1:16" s="24" customFormat="1" ht="36.75" customHeight="1" x14ac:dyDescent="0.15">
      <c r="A65" s="14">
        <v>0.6</v>
      </c>
      <c r="B65" s="15">
        <v>45809</v>
      </c>
      <c r="C65" s="13"/>
      <c r="D65" s="18">
        <f>SUBTOTAL(9,tableau_liste_collaborateurs[[#This Row],[janv.]:[déc.]])</f>
        <v>60</v>
      </c>
      <c r="E65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5</v>
      </c>
      <c r="F65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5</v>
      </c>
      <c r="G65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5</v>
      </c>
      <c r="H65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5</v>
      </c>
      <c r="I65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5</v>
      </c>
      <c r="J65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5</v>
      </c>
      <c r="K65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5</v>
      </c>
      <c r="L65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5</v>
      </c>
      <c r="M65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5</v>
      </c>
      <c r="N65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5</v>
      </c>
      <c r="O65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5</v>
      </c>
      <c r="P65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5</v>
      </c>
    </row>
    <row r="66" spans="1:16" s="24" customFormat="1" ht="36.75" customHeight="1" x14ac:dyDescent="0.15">
      <c r="A66" s="14">
        <v>0.5</v>
      </c>
      <c r="B66" s="15">
        <v>45566</v>
      </c>
      <c r="C66" s="15"/>
      <c r="D66" s="18">
        <f>SUBTOTAL(9,tableau_liste_collaborateurs[[#This Row],[janv.]:[déc.]])</f>
        <v>49.999999999999993</v>
      </c>
      <c r="E66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4.166666666666667</v>
      </c>
      <c r="F66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4.166666666666667</v>
      </c>
      <c r="G66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4.166666666666667</v>
      </c>
      <c r="H66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4.166666666666667</v>
      </c>
      <c r="I66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4.166666666666667</v>
      </c>
      <c r="J66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4.166666666666667</v>
      </c>
      <c r="K66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4.166666666666667</v>
      </c>
      <c r="L66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4.166666666666667</v>
      </c>
      <c r="M66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4.166666666666667</v>
      </c>
      <c r="N66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4.166666666666667</v>
      </c>
      <c r="O66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4.166666666666667</v>
      </c>
      <c r="P66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4.166666666666667</v>
      </c>
    </row>
    <row r="67" spans="1:16" s="24" customFormat="1" ht="36.75" customHeight="1" x14ac:dyDescent="0.15">
      <c r="A67" s="14">
        <v>0.7</v>
      </c>
      <c r="B67" s="15">
        <v>45231</v>
      </c>
      <c r="C67" s="13"/>
      <c r="D67" s="18">
        <f>SUBTOTAL(9,tableau_liste_collaborateurs[[#This Row],[janv.]:[déc.]])</f>
        <v>70</v>
      </c>
      <c r="E67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5.833333333333333</v>
      </c>
      <c r="F67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5.833333333333333</v>
      </c>
      <c r="G67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5.833333333333333</v>
      </c>
      <c r="H67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5.833333333333333</v>
      </c>
      <c r="I67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5.833333333333333</v>
      </c>
      <c r="J67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5.833333333333333</v>
      </c>
      <c r="K67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5.833333333333333</v>
      </c>
      <c r="L67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5.833333333333333</v>
      </c>
      <c r="M67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5.833333333333333</v>
      </c>
      <c r="N67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5.833333333333333</v>
      </c>
      <c r="O67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5.833333333333333</v>
      </c>
      <c r="P67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5.833333333333333</v>
      </c>
    </row>
    <row r="68" spans="1:16" s="24" customFormat="1" ht="36" customHeight="1" x14ac:dyDescent="0.15">
      <c r="A68" s="14">
        <v>0</v>
      </c>
      <c r="B68" s="23">
        <v>45597</v>
      </c>
      <c r="C68" s="15"/>
      <c r="D68" s="18">
        <f>SUBTOTAL(9,tableau_liste_collaborateurs[[#This Row],[janv.]:[déc.]])</f>
        <v>0</v>
      </c>
      <c r="E68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68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68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68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</v>
      </c>
      <c r="I68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68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68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68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68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68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68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68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69" spans="1:16" s="24" customFormat="1" ht="36" customHeight="1" x14ac:dyDescent="0.15">
      <c r="A69" s="14">
        <v>0.7</v>
      </c>
      <c r="B69" s="15">
        <v>44470</v>
      </c>
      <c r="C69" s="15">
        <v>46053</v>
      </c>
      <c r="D69" s="18">
        <f>SUBTOTAL(9,tableau_liste_collaborateurs[[#This Row],[janv.]:[déc.]])</f>
        <v>5.833333333333333</v>
      </c>
      <c r="E69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5.833333333333333</v>
      </c>
      <c r="F69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69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69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</v>
      </c>
      <c r="I69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69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69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69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69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69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69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69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70" spans="1:16" s="19" customFormat="1" ht="36" customHeight="1" x14ac:dyDescent="0.15">
      <c r="A70" s="14">
        <v>0.8</v>
      </c>
      <c r="B70" s="15">
        <v>43709</v>
      </c>
      <c r="C70" s="13"/>
      <c r="D70" s="18">
        <f>SUBTOTAL(9,tableau_liste_collaborateurs[[#This Row],[janv.]:[déc.]])</f>
        <v>80</v>
      </c>
      <c r="E70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6.666666666666667</v>
      </c>
      <c r="F70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6.666666666666667</v>
      </c>
      <c r="G70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6.666666666666667</v>
      </c>
      <c r="H70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6.666666666666667</v>
      </c>
      <c r="I70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6.666666666666667</v>
      </c>
      <c r="J70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6.666666666666667</v>
      </c>
      <c r="K70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6.666666666666667</v>
      </c>
      <c r="L70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6.666666666666667</v>
      </c>
      <c r="M70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6.666666666666667</v>
      </c>
      <c r="N70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6.666666666666667</v>
      </c>
      <c r="O70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6.666666666666667</v>
      </c>
      <c r="P70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6.666666666666667</v>
      </c>
    </row>
    <row r="71" spans="1:16" s="19" customFormat="1" ht="36" customHeight="1" x14ac:dyDescent="0.15">
      <c r="A71" s="14">
        <v>0</v>
      </c>
      <c r="B71" s="15">
        <v>45717</v>
      </c>
      <c r="C71" s="15">
        <v>46053</v>
      </c>
      <c r="D71" s="18">
        <f>SUBTOTAL(9,tableau_liste_collaborateurs[[#This Row],[janv.]:[déc.]])</f>
        <v>0</v>
      </c>
      <c r="E71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71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71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71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</v>
      </c>
      <c r="I71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71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71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71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71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71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71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71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72" spans="1:16" s="19" customFormat="1" ht="36" customHeight="1" x14ac:dyDescent="0.15">
      <c r="A72" s="14">
        <v>0.7</v>
      </c>
      <c r="B72" s="15">
        <v>44835</v>
      </c>
      <c r="C72" s="15"/>
      <c r="D72" s="18">
        <f>SUBTOTAL(9,tableau_liste_collaborateurs[[#This Row],[janv.]:[déc.]])</f>
        <v>70</v>
      </c>
      <c r="E72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5.833333333333333</v>
      </c>
      <c r="F72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5.833333333333333</v>
      </c>
      <c r="G72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5.833333333333333</v>
      </c>
      <c r="H72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5.833333333333333</v>
      </c>
      <c r="I72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5.833333333333333</v>
      </c>
      <c r="J72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5.833333333333333</v>
      </c>
      <c r="K72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5.833333333333333</v>
      </c>
      <c r="L72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5.833333333333333</v>
      </c>
      <c r="M72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5.833333333333333</v>
      </c>
      <c r="N72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5.833333333333333</v>
      </c>
      <c r="O72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5.833333333333333</v>
      </c>
      <c r="P72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5.833333333333333</v>
      </c>
    </row>
    <row r="73" spans="1:16" s="19" customFormat="1" ht="36" customHeight="1" x14ac:dyDescent="0.15">
      <c r="A73" s="14">
        <v>0</v>
      </c>
      <c r="B73" s="15">
        <v>45474</v>
      </c>
      <c r="C73" s="13"/>
      <c r="D73" s="18">
        <f>SUBTOTAL(9,tableau_liste_collaborateurs[[#This Row],[janv.]:[déc.]])</f>
        <v>0</v>
      </c>
      <c r="E73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73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73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73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</v>
      </c>
      <c r="I73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73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73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73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73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73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73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73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74" spans="1:16" s="24" customFormat="1" ht="36.75" customHeight="1" x14ac:dyDescent="0.15">
      <c r="A74" s="21">
        <v>0.8</v>
      </c>
      <c r="B74" s="22">
        <v>46082</v>
      </c>
      <c r="C74" s="22"/>
      <c r="D74" s="18">
        <f>SUBTOTAL(9,tableau_liste_collaborateurs[[#This Row],[janv.]:[déc.]])</f>
        <v>66.666666666666657</v>
      </c>
      <c r="E74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74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74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6.666666666666667</v>
      </c>
      <c r="H74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6.666666666666667</v>
      </c>
      <c r="I74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6.666666666666667</v>
      </c>
      <c r="J74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6.666666666666667</v>
      </c>
      <c r="K74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6.666666666666667</v>
      </c>
      <c r="L74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6.666666666666667</v>
      </c>
      <c r="M74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6.666666666666667</v>
      </c>
      <c r="N74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6.666666666666667</v>
      </c>
      <c r="O74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6.666666666666667</v>
      </c>
      <c r="P74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6.666666666666667</v>
      </c>
    </row>
    <row r="75" spans="1:16" s="24" customFormat="1" ht="36.75" customHeight="1" x14ac:dyDescent="0.15">
      <c r="A75" s="21"/>
      <c r="B75" s="22">
        <v>46143</v>
      </c>
      <c r="C75" s="22"/>
      <c r="D75" s="18">
        <f>SUBTOTAL(9,tableau_liste_collaborateurs[[#This Row],[janv.]:[déc.]])</f>
        <v>0</v>
      </c>
      <c r="E75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75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75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75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</v>
      </c>
      <c r="I75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75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75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75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75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75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75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75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76" spans="1:16" s="24" customFormat="1" ht="36.75" customHeight="1" x14ac:dyDescent="0.15">
      <c r="A76" s="14">
        <v>0.8</v>
      </c>
      <c r="B76" s="15">
        <v>46023</v>
      </c>
      <c r="C76" s="15"/>
      <c r="D76" s="18">
        <f>SUBTOTAL(9,tableau_liste_collaborateurs[[#This Row],[janv.]:[déc.]])</f>
        <v>80</v>
      </c>
      <c r="E76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6.666666666666667</v>
      </c>
      <c r="F76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6.666666666666667</v>
      </c>
      <c r="G76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6.666666666666667</v>
      </c>
      <c r="H76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6.666666666666667</v>
      </c>
      <c r="I76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6.666666666666667</v>
      </c>
      <c r="J76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6.666666666666667</v>
      </c>
      <c r="K76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6.666666666666667</v>
      </c>
      <c r="L76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6.666666666666667</v>
      </c>
      <c r="M76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6.666666666666667</v>
      </c>
      <c r="N76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6.666666666666667</v>
      </c>
      <c r="O76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6.666666666666667</v>
      </c>
      <c r="P76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6.666666666666667</v>
      </c>
    </row>
    <row r="77" spans="1:16" s="24" customFormat="1" ht="36.75" customHeight="1" x14ac:dyDescent="0.15">
      <c r="A77" s="25">
        <v>0</v>
      </c>
      <c r="B77" s="15">
        <v>44287</v>
      </c>
      <c r="C77" s="13"/>
      <c r="D77" s="18">
        <f>SUBTOTAL(9,tableau_liste_collaborateurs[[#This Row],[janv.]:[déc.]])</f>
        <v>0</v>
      </c>
      <c r="E77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77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77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77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</v>
      </c>
      <c r="I77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77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77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77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77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77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77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77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78" spans="1:16" s="24" customFormat="1" ht="36.75" customHeight="1" x14ac:dyDescent="0.15">
      <c r="A78" s="14">
        <v>0.7</v>
      </c>
      <c r="B78" s="23">
        <v>45809</v>
      </c>
      <c r="C78" s="15"/>
      <c r="D78" s="18">
        <f>SUBTOTAL(9,tableau_liste_collaborateurs[[#This Row],[janv.]:[déc.]])</f>
        <v>70</v>
      </c>
      <c r="E78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5.833333333333333</v>
      </c>
      <c r="F78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5.833333333333333</v>
      </c>
      <c r="G78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5.833333333333333</v>
      </c>
      <c r="H78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5.833333333333333</v>
      </c>
      <c r="I78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5.833333333333333</v>
      </c>
      <c r="J78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5.833333333333333</v>
      </c>
      <c r="K78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5.833333333333333</v>
      </c>
      <c r="L78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5.833333333333333</v>
      </c>
      <c r="M78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5.833333333333333</v>
      </c>
      <c r="N78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5.833333333333333</v>
      </c>
      <c r="O78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5.833333333333333</v>
      </c>
      <c r="P78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5.833333333333333</v>
      </c>
    </row>
    <row r="79" spans="1:16" s="24" customFormat="1" ht="36.75" customHeight="1" x14ac:dyDescent="0.15">
      <c r="A79" s="14">
        <v>0.9</v>
      </c>
      <c r="B79" s="15">
        <v>42036</v>
      </c>
      <c r="C79" s="13"/>
      <c r="D79" s="18">
        <f>SUBTOTAL(9,tableau_liste_collaborateurs[[#This Row],[janv.]:[déc.]])</f>
        <v>90</v>
      </c>
      <c r="E79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7.5</v>
      </c>
      <c r="F79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7.5</v>
      </c>
      <c r="G79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7.5</v>
      </c>
      <c r="H79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7.5</v>
      </c>
      <c r="I79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7.5</v>
      </c>
      <c r="J79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7.5</v>
      </c>
      <c r="K79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7.5</v>
      </c>
      <c r="L79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7.5</v>
      </c>
      <c r="M79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7.5</v>
      </c>
      <c r="N79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7.5</v>
      </c>
      <c r="O79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7.5</v>
      </c>
      <c r="P79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7.5</v>
      </c>
    </row>
    <row r="80" spans="1:16" s="24" customFormat="1" ht="36.75" customHeight="1" x14ac:dyDescent="0.15">
      <c r="A80" s="14">
        <v>0.7</v>
      </c>
      <c r="B80" s="15">
        <v>45292</v>
      </c>
      <c r="C80" s="13"/>
      <c r="D80" s="18">
        <f>SUBTOTAL(9,tableau_liste_collaborateurs[[#This Row],[janv.]:[déc.]])</f>
        <v>70</v>
      </c>
      <c r="E80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5.833333333333333</v>
      </c>
      <c r="F80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5.833333333333333</v>
      </c>
      <c r="G80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5.833333333333333</v>
      </c>
      <c r="H80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5.833333333333333</v>
      </c>
      <c r="I80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5.833333333333333</v>
      </c>
      <c r="J80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5.833333333333333</v>
      </c>
      <c r="K80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5.833333333333333</v>
      </c>
      <c r="L80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5.833333333333333</v>
      </c>
      <c r="M80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5.833333333333333</v>
      </c>
      <c r="N80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5.833333333333333</v>
      </c>
      <c r="O80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5.833333333333333</v>
      </c>
      <c r="P80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5.833333333333333</v>
      </c>
    </row>
    <row r="81" spans="1:16" s="24" customFormat="1" ht="36.75" customHeight="1" x14ac:dyDescent="0.15">
      <c r="A81" s="14">
        <v>1</v>
      </c>
      <c r="B81" s="15">
        <v>45231</v>
      </c>
      <c r="C81" s="13"/>
      <c r="D81" s="18">
        <f>SUBTOTAL(9,tableau_liste_collaborateurs[[#This Row],[janv.]:[déc.]])</f>
        <v>99.999999999999986</v>
      </c>
      <c r="E81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8.3333333333333339</v>
      </c>
      <c r="F81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8.3333333333333339</v>
      </c>
      <c r="G81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8.3333333333333339</v>
      </c>
      <c r="H81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8.3333333333333339</v>
      </c>
      <c r="I81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8.3333333333333339</v>
      </c>
      <c r="J81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8.3333333333333339</v>
      </c>
      <c r="K81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8.3333333333333339</v>
      </c>
      <c r="L81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8.3333333333333339</v>
      </c>
      <c r="M81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8.3333333333333339</v>
      </c>
      <c r="N81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8.3333333333333339</v>
      </c>
      <c r="O81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8.3333333333333339</v>
      </c>
      <c r="P81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8.3333333333333339</v>
      </c>
    </row>
    <row r="82" spans="1:16" s="24" customFormat="1" ht="36.75" customHeight="1" x14ac:dyDescent="0.15">
      <c r="A82" s="14">
        <v>0.8</v>
      </c>
      <c r="B82" s="15">
        <v>45748</v>
      </c>
      <c r="C82" s="15"/>
      <c r="D82" s="18">
        <f>SUBTOTAL(9,tableau_liste_collaborateurs[[#This Row],[janv.]:[déc.]])</f>
        <v>80</v>
      </c>
      <c r="E82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6.666666666666667</v>
      </c>
      <c r="F82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6.666666666666667</v>
      </c>
      <c r="G82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6.666666666666667</v>
      </c>
      <c r="H82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6.666666666666667</v>
      </c>
      <c r="I82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6.666666666666667</v>
      </c>
      <c r="J82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6.666666666666667</v>
      </c>
      <c r="K82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6.666666666666667</v>
      </c>
      <c r="L82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6.666666666666667</v>
      </c>
      <c r="M82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6.666666666666667</v>
      </c>
      <c r="N82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6.666666666666667</v>
      </c>
      <c r="O82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6.666666666666667</v>
      </c>
      <c r="P82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6.666666666666667</v>
      </c>
    </row>
    <row r="83" spans="1:16" s="24" customFormat="1" ht="36.75" customHeight="1" x14ac:dyDescent="0.15">
      <c r="A83" s="14">
        <v>1</v>
      </c>
      <c r="B83" s="15">
        <v>43723</v>
      </c>
      <c r="C83" s="15"/>
      <c r="D83" s="18">
        <f>SUBTOTAL(9,tableau_liste_collaborateurs[[#This Row],[janv.]:[déc.]])</f>
        <v>99.999999999999986</v>
      </c>
      <c r="E83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8.3333333333333339</v>
      </c>
      <c r="F83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8.3333333333333339</v>
      </c>
      <c r="G83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8.3333333333333339</v>
      </c>
      <c r="H83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8.3333333333333339</v>
      </c>
      <c r="I83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8.3333333333333339</v>
      </c>
      <c r="J83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8.3333333333333339</v>
      </c>
      <c r="K83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8.3333333333333339</v>
      </c>
      <c r="L83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8.3333333333333339</v>
      </c>
      <c r="M83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8.3333333333333339</v>
      </c>
      <c r="N83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8.3333333333333339</v>
      </c>
      <c r="O83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8.3333333333333339</v>
      </c>
      <c r="P83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8.3333333333333339</v>
      </c>
    </row>
    <row r="84" spans="1:16" s="24" customFormat="1" ht="36.75" customHeight="1" x14ac:dyDescent="0.15">
      <c r="A84" s="14">
        <v>0</v>
      </c>
      <c r="B84" s="15">
        <v>45231</v>
      </c>
      <c r="C84" s="13"/>
      <c r="D84" s="18">
        <f>SUBTOTAL(9,tableau_liste_collaborateurs[[#This Row],[janv.]:[déc.]])</f>
        <v>0</v>
      </c>
      <c r="E84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84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84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84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</v>
      </c>
      <c r="I84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84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84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84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84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84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84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84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85" spans="1:16" s="24" customFormat="1" ht="36.75" customHeight="1" x14ac:dyDescent="0.15">
      <c r="A85" s="14">
        <v>1</v>
      </c>
      <c r="B85" s="15">
        <v>38261</v>
      </c>
      <c r="C85" s="13"/>
      <c r="D85" s="18">
        <f>SUBTOTAL(9,tableau_liste_collaborateurs[[#This Row],[janv.]:[déc.]])</f>
        <v>99.999999999999986</v>
      </c>
      <c r="E85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8.3333333333333339</v>
      </c>
      <c r="F85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8.3333333333333339</v>
      </c>
      <c r="G85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8.3333333333333339</v>
      </c>
      <c r="H85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8.3333333333333339</v>
      </c>
      <c r="I85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8.3333333333333339</v>
      </c>
      <c r="J85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8.3333333333333339</v>
      </c>
      <c r="K85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8.3333333333333339</v>
      </c>
      <c r="L85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8.3333333333333339</v>
      </c>
      <c r="M85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8.3333333333333339</v>
      </c>
      <c r="N85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8.3333333333333339</v>
      </c>
      <c r="O85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8.3333333333333339</v>
      </c>
      <c r="P85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8.3333333333333339</v>
      </c>
    </row>
    <row r="86" spans="1:16" s="24" customFormat="1" ht="36.75" customHeight="1" x14ac:dyDescent="0.15">
      <c r="A86" s="14">
        <v>0.96430000000000005</v>
      </c>
      <c r="B86" s="15">
        <v>37118</v>
      </c>
      <c r="C86" s="15">
        <v>46295</v>
      </c>
      <c r="D86" s="18">
        <f>SUBTOTAL(9,tableau_liste_collaborateurs[[#This Row],[janv.]:[déc.]])</f>
        <v>72.322500000000005</v>
      </c>
      <c r="E86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8.0358333333333345</v>
      </c>
      <c r="F86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8.0358333333333345</v>
      </c>
      <c r="G86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8.0358333333333345</v>
      </c>
      <c r="H86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8.0358333333333345</v>
      </c>
      <c r="I86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8.0358333333333345</v>
      </c>
      <c r="J86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8.0358333333333345</v>
      </c>
      <c r="K86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8.0358333333333345</v>
      </c>
      <c r="L86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8.0358333333333345</v>
      </c>
      <c r="M86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8.0358333333333345</v>
      </c>
      <c r="N86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86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86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87" spans="1:16" s="24" customFormat="1" ht="36.75" customHeight="1" x14ac:dyDescent="0.15">
      <c r="A87" s="14">
        <v>0.8</v>
      </c>
      <c r="B87" s="15">
        <v>45870</v>
      </c>
      <c r="C87" s="15">
        <v>46234</v>
      </c>
      <c r="D87" s="18">
        <f>SUBTOTAL(9,tableau_liste_collaborateurs[[#This Row],[janv.]:[déc.]])</f>
        <v>46.666666666666664</v>
      </c>
      <c r="E87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6.666666666666667</v>
      </c>
      <c r="F87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6.666666666666667</v>
      </c>
      <c r="G87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6.666666666666667</v>
      </c>
      <c r="H87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6.666666666666667</v>
      </c>
      <c r="I87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6.666666666666667</v>
      </c>
      <c r="J87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6.666666666666667</v>
      </c>
      <c r="K87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6.666666666666667</v>
      </c>
      <c r="L87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87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87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87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87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88" spans="1:16" s="24" customFormat="1" ht="36" customHeight="1" x14ac:dyDescent="0.15">
      <c r="A88" s="14">
        <v>0.8</v>
      </c>
      <c r="B88" s="15">
        <v>43891</v>
      </c>
      <c r="C88" s="13"/>
      <c r="D88" s="18">
        <f>SUBTOTAL(9,tableau_liste_collaborateurs[[#This Row],[janv.]:[déc.]])</f>
        <v>80</v>
      </c>
      <c r="E88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6.666666666666667</v>
      </c>
      <c r="F88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6.666666666666667</v>
      </c>
      <c r="G88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6.666666666666667</v>
      </c>
      <c r="H88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6.666666666666667</v>
      </c>
      <c r="I88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6.666666666666667</v>
      </c>
      <c r="J88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6.666666666666667</v>
      </c>
      <c r="K88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6.666666666666667</v>
      </c>
      <c r="L88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6.666666666666667</v>
      </c>
      <c r="M88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6.666666666666667</v>
      </c>
      <c r="N88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6.666666666666667</v>
      </c>
      <c r="O88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6.666666666666667</v>
      </c>
      <c r="P88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6.666666666666667</v>
      </c>
    </row>
    <row r="89" spans="1:16" s="19" customFormat="1" ht="36" customHeight="1" x14ac:dyDescent="0.15">
      <c r="A89" s="14">
        <v>0.3</v>
      </c>
      <c r="B89" s="15">
        <v>45323</v>
      </c>
      <c r="C89" s="13"/>
      <c r="D89" s="18">
        <f>SUBTOTAL(9,tableau_liste_collaborateurs[[#This Row],[janv.]:[déc.]])</f>
        <v>30</v>
      </c>
      <c r="E89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2.5</v>
      </c>
      <c r="F89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2.5</v>
      </c>
      <c r="G89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2.5</v>
      </c>
      <c r="H89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2.5</v>
      </c>
      <c r="I89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2.5</v>
      </c>
      <c r="J89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2.5</v>
      </c>
      <c r="K89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2.5</v>
      </c>
      <c r="L89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2.5</v>
      </c>
      <c r="M89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2.5</v>
      </c>
      <c r="N89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2.5</v>
      </c>
      <c r="O89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2.5</v>
      </c>
      <c r="P89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2.5</v>
      </c>
    </row>
    <row r="90" spans="1:16" s="19" customFormat="1" ht="36" customHeight="1" x14ac:dyDescent="0.15">
      <c r="A90" s="14">
        <v>0</v>
      </c>
      <c r="B90" s="15">
        <v>45536</v>
      </c>
      <c r="C90" s="15"/>
      <c r="D90" s="18">
        <f>SUBTOTAL(9,tableau_liste_collaborateurs[[#This Row],[janv.]:[déc.]])</f>
        <v>0</v>
      </c>
      <c r="E90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90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90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90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</v>
      </c>
      <c r="I90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90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90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90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90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90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90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90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91" spans="1:16" s="19" customFormat="1" ht="36" customHeight="1" x14ac:dyDescent="0.15">
      <c r="A91" s="14">
        <v>0.8</v>
      </c>
      <c r="B91" s="15">
        <v>45870</v>
      </c>
      <c r="C91" s="15">
        <v>46234</v>
      </c>
      <c r="D91" s="18">
        <f>SUBTOTAL(9,tableau_liste_collaborateurs[[#This Row],[janv.]:[déc.]])</f>
        <v>46.666666666666664</v>
      </c>
      <c r="E91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6.666666666666667</v>
      </c>
      <c r="F91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6.666666666666667</v>
      </c>
      <c r="G91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6.666666666666667</v>
      </c>
      <c r="H91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6.666666666666667</v>
      </c>
      <c r="I91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6.666666666666667</v>
      </c>
      <c r="J91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6.666666666666667</v>
      </c>
      <c r="K91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6.666666666666667</v>
      </c>
      <c r="L91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91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91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91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91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92" spans="1:16" s="19" customFormat="1" ht="36" customHeight="1" x14ac:dyDescent="0.15">
      <c r="A92" s="14">
        <v>0.8</v>
      </c>
      <c r="B92" s="15">
        <v>44378</v>
      </c>
      <c r="C92" s="13"/>
      <c r="D92" s="18">
        <f>SUBTOTAL(9,tableau_liste_collaborateurs[[#This Row],[janv.]:[déc.]])</f>
        <v>80</v>
      </c>
      <c r="E92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6.666666666666667</v>
      </c>
      <c r="F92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6.666666666666667</v>
      </c>
      <c r="G92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6.666666666666667</v>
      </c>
      <c r="H92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6.666666666666667</v>
      </c>
      <c r="I92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6.666666666666667</v>
      </c>
      <c r="J92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6.666666666666667</v>
      </c>
      <c r="K92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6.666666666666667</v>
      </c>
      <c r="L92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6.666666666666667</v>
      </c>
      <c r="M92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6.666666666666667</v>
      </c>
      <c r="N92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6.666666666666667</v>
      </c>
      <c r="O92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6.666666666666667</v>
      </c>
      <c r="P92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6.666666666666667</v>
      </c>
    </row>
    <row r="93" spans="1:16" s="19" customFormat="1" ht="36" customHeight="1" x14ac:dyDescent="0.15">
      <c r="A93" s="14">
        <v>0</v>
      </c>
      <c r="B93" s="15">
        <v>45566</v>
      </c>
      <c r="C93" s="15">
        <v>46053</v>
      </c>
      <c r="D93" s="18">
        <f>SUBTOTAL(9,tableau_liste_collaborateurs[[#This Row],[janv.]:[déc.]])</f>
        <v>0</v>
      </c>
      <c r="E93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93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93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93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</v>
      </c>
      <c r="I93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93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93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93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93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93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93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93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94" spans="1:16" s="19" customFormat="1" ht="36" customHeight="1" x14ac:dyDescent="0.15">
      <c r="A94" s="25">
        <v>0</v>
      </c>
      <c r="B94" s="15">
        <v>40405</v>
      </c>
      <c r="C94" s="13"/>
      <c r="D94" s="18">
        <f>SUBTOTAL(9,tableau_liste_collaborateurs[[#This Row],[janv.]:[déc.]])</f>
        <v>0</v>
      </c>
      <c r="E94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94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94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94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</v>
      </c>
      <c r="I94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94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94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94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94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94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94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94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95" spans="1:16" s="24" customFormat="1" ht="36" customHeight="1" x14ac:dyDescent="0.15">
      <c r="A95" s="14">
        <v>0</v>
      </c>
      <c r="B95" s="15">
        <v>44896</v>
      </c>
      <c r="C95" s="13"/>
      <c r="D95" s="18">
        <f>SUBTOTAL(9,tableau_liste_collaborateurs[[#This Row],[janv.]:[déc.]])</f>
        <v>0</v>
      </c>
      <c r="E95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95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95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95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</v>
      </c>
      <c r="I95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95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95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95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95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95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95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95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96" spans="1:16" s="24" customFormat="1" ht="36" customHeight="1" x14ac:dyDescent="0.15">
      <c r="A96" s="14">
        <v>0</v>
      </c>
      <c r="B96" s="15">
        <v>46023</v>
      </c>
      <c r="C96" s="13"/>
      <c r="D96" s="18">
        <f>SUBTOTAL(9,tableau_liste_collaborateurs[[#This Row],[janv.]:[déc.]])</f>
        <v>0</v>
      </c>
      <c r="E96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96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96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96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</v>
      </c>
      <c r="I96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96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96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96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96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96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96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96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97" spans="1:16" s="24" customFormat="1" ht="36" customHeight="1" x14ac:dyDescent="0.15">
      <c r="A97" s="14">
        <v>0.4</v>
      </c>
      <c r="B97" s="15">
        <v>45870</v>
      </c>
      <c r="C97" s="13"/>
      <c r="D97" s="18">
        <f>SUBTOTAL(9,tableau_liste_collaborateurs[[#This Row],[janv.]:[déc.]])</f>
        <v>40</v>
      </c>
      <c r="E97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3.3333333333333335</v>
      </c>
      <c r="F97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3.3333333333333335</v>
      </c>
      <c r="G97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3.3333333333333335</v>
      </c>
      <c r="H97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3.3333333333333335</v>
      </c>
      <c r="I97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3.3333333333333335</v>
      </c>
      <c r="J97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3.3333333333333335</v>
      </c>
      <c r="K97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3.3333333333333335</v>
      </c>
      <c r="L97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3.3333333333333335</v>
      </c>
      <c r="M97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3.3333333333333335</v>
      </c>
      <c r="N97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3.3333333333333335</v>
      </c>
      <c r="O97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3.3333333333333335</v>
      </c>
      <c r="P97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3.3333333333333335</v>
      </c>
    </row>
    <row r="98" spans="1:16" s="19" customFormat="1" ht="36" customHeight="1" x14ac:dyDescent="0.15">
      <c r="A98" s="14">
        <v>1</v>
      </c>
      <c r="B98" s="15">
        <v>42278</v>
      </c>
      <c r="C98" s="15"/>
      <c r="D98" s="18">
        <f>SUBTOTAL(9,tableau_liste_collaborateurs[[#This Row],[janv.]:[déc.]])</f>
        <v>99.999999999999986</v>
      </c>
      <c r="E98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8.3333333333333339</v>
      </c>
      <c r="F98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8.3333333333333339</v>
      </c>
      <c r="G98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8.3333333333333339</v>
      </c>
      <c r="H98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8.3333333333333339</v>
      </c>
      <c r="I98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8.3333333333333339</v>
      </c>
      <c r="J98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8.3333333333333339</v>
      </c>
      <c r="K98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8.3333333333333339</v>
      </c>
      <c r="L98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8.3333333333333339</v>
      </c>
      <c r="M98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8.3333333333333339</v>
      </c>
      <c r="N98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8.3333333333333339</v>
      </c>
      <c r="O98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8.3333333333333339</v>
      </c>
      <c r="P98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8.3333333333333339</v>
      </c>
    </row>
    <row r="99" spans="1:16" s="19" customFormat="1" ht="36" customHeight="1" x14ac:dyDescent="0.15">
      <c r="A99" s="14">
        <v>1</v>
      </c>
      <c r="B99" s="15">
        <v>45108</v>
      </c>
      <c r="C99" s="13"/>
      <c r="D99" s="18">
        <f>SUBTOTAL(9,tableau_liste_collaborateurs[[#This Row],[janv.]:[déc.]])</f>
        <v>99.999999999999986</v>
      </c>
      <c r="E99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8.3333333333333339</v>
      </c>
      <c r="F99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8.3333333333333339</v>
      </c>
      <c r="G99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8.3333333333333339</v>
      </c>
      <c r="H99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8.3333333333333339</v>
      </c>
      <c r="I99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8.3333333333333339</v>
      </c>
      <c r="J99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8.3333333333333339</v>
      </c>
      <c r="K99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8.3333333333333339</v>
      </c>
      <c r="L99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8.3333333333333339</v>
      </c>
      <c r="M99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8.3333333333333339</v>
      </c>
      <c r="N99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8.3333333333333339</v>
      </c>
      <c r="O99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8.3333333333333339</v>
      </c>
      <c r="P99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8.3333333333333339</v>
      </c>
    </row>
    <row r="100" spans="1:16" s="19" customFormat="1" ht="36" customHeight="1" x14ac:dyDescent="0.15">
      <c r="A100" s="14">
        <v>0.8</v>
      </c>
      <c r="B100" s="26">
        <v>46235</v>
      </c>
      <c r="C100" s="13"/>
      <c r="D100" s="18">
        <f>SUBTOTAL(9,tableau_liste_collaborateurs[[#This Row],[janv.]:[déc.]])</f>
        <v>33.333333333333336</v>
      </c>
      <c r="E100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100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100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100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</v>
      </c>
      <c r="I100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100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100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100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6.666666666666667</v>
      </c>
      <c r="M100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6.666666666666667</v>
      </c>
      <c r="N100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6.666666666666667</v>
      </c>
      <c r="O100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6.666666666666667</v>
      </c>
      <c r="P100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6.666666666666667</v>
      </c>
    </row>
    <row r="101" spans="1:16" s="19" customFormat="1" ht="36" customHeight="1" x14ac:dyDescent="0.15">
      <c r="A101" s="14">
        <v>0.6</v>
      </c>
      <c r="B101" s="15">
        <v>45139</v>
      </c>
      <c r="C101" s="15">
        <v>46234</v>
      </c>
      <c r="D101" s="18">
        <f>SUBTOTAL(9,tableau_liste_collaborateurs[[#This Row],[janv.]:[déc.]])</f>
        <v>35</v>
      </c>
      <c r="E101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5</v>
      </c>
      <c r="F101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5</v>
      </c>
      <c r="G101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5</v>
      </c>
      <c r="H101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5</v>
      </c>
      <c r="I101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5</v>
      </c>
      <c r="J101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5</v>
      </c>
      <c r="K101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5</v>
      </c>
      <c r="L101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101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101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101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101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102" spans="1:16" s="24" customFormat="1" ht="36" customHeight="1" x14ac:dyDescent="0.15">
      <c r="A102" s="14">
        <v>0.2</v>
      </c>
      <c r="B102" s="15">
        <v>45017</v>
      </c>
      <c r="C102" s="13"/>
      <c r="D102" s="18">
        <f>SUBTOTAL(9,tableau_liste_collaborateurs[[#This Row],[janv.]:[déc.]])</f>
        <v>20</v>
      </c>
      <c r="E102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1.6666666666666667</v>
      </c>
      <c r="F102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1.6666666666666667</v>
      </c>
      <c r="G102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1.6666666666666667</v>
      </c>
      <c r="H102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1.6666666666666667</v>
      </c>
      <c r="I102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1.6666666666666667</v>
      </c>
      <c r="J102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1.6666666666666667</v>
      </c>
      <c r="K102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1.6666666666666667</v>
      </c>
      <c r="L102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1.6666666666666667</v>
      </c>
      <c r="M102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1.6666666666666667</v>
      </c>
      <c r="N102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1.6666666666666667</v>
      </c>
      <c r="O102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1.6666666666666667</v>
      </c>
      <c r="P102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1.6666666666666667</v>
      </c>
    </row>
    <row r="103" spans="1:16" s="24" customFormat="1" ht="36" customHeight="1" x14ac:dyDescent="0.15">
      <c r="A103" s="14">
        <v>0.8</v>
      </c>
      <c r="B103" s="15">
        <v>45823</v>
      </c>
      <c r="C103" s="15">
        <v>46053</v>
      </c>
      <c r="D103" s="18">
        <f>SUBTOTAL(9,tableau_liste_collaborateurs[[#This Row],[janv.]:[déc.]])</f>
        <v>6.666666666666667</v>
      </c>
      <c r="E103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6.666666666666667</v>
      </c>
      <c r="F103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103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103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</v>
      </c>
      <c r="I103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103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103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103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103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103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103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103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104" spans="1:16" s="24" customFormat="1" ht="36" customHeight="1" x14ac:dyDescent="0.15">
      <c r="A104" s="14">
        <v>0.8</v>
      </c>
      <c r="B104" s="15">
        <v>43784</v>
      </c>
      <c r="C104" s="13"/>
      <c r="D104" s="18">
        <f>SUBTOTAL(9,tableau_liste_collaborateurs[[#This Row],[janv.]:[déc.]])</f>
        <v>80</v>
      </c>
      <c r="E104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6.666666666666667</v>
      </c>
      <c r="F104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6.666666666666667</v>
      </c>
      <c r="G104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6.666666666666667</v>
      </c>
      <c r="H104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6.666666666666667</v>
      </c>
      <c r="I104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6.666666666666667</v>
      </c>
      <c r="J104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6.666666666666667</v>
      </c>
      <c r="K104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6.666666666666667</v>
      </c>
      <c r="L104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6.666666666666667</v>
      </c>
      <c r="M104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6.666666666666667</v>
      </c>
      <c r="N104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6.666666666666667</v>
      </c>
      <c r="O104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6.666666666666667</v>
      </c>
      <c r="P104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6.666666666666667</v>
      </c>
    </row>
    <row r="105" spans="1:16" s="24" customFormat="1" ht="36" customHeight="1" x14ac:dyDescent="0.15">
      <c r="A105" s="14">
        <v>1</v>
      </c>
      <c r="B105" s="15">
        <v>46235</v>
      </c>
      <c r="C105" s="15">
        <v>46599</v>
      </c>
      <c r="D105" s="18">
        <f>SUBTOTAL(9,tableau_liste_collaborateurs[[#This Row],[janv.]:[déc.]])</f>
        <v>41.666666666666671</v>
      </c>
      <c r="E105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105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105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105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</v>
      </c>
      <c r="I105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105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105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105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8.3333333333333339</v>
      </c>
      <c r="M105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8.3333333333333339</v>
      </c>
      <c r="N105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8.3333333333333339</v>
      </c>
      <c r="O105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8.3333333333333339</v>
      </c>
      <c r="P105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8.3333333333333339</v>
      </c>
    </row>
    <row r="106" spans="1:16" s="24" customFormat="1" ht="36" customHeight="1" x14ac:dyDescent="0.15">
      <c r="A106" s="14">
        <v>0</v>
      </c>
      <c r="B106" s="15">
        <v>45352</v>
      </c>
      <c r="C106" s="15"/>
      <c r="D106" s="18">
        <f>SUBTOTAL(9,tableau_liste_collaborateurs[[#This Row],[janv.]:[déc.]])</f>
        <v>0</v>
      </c>
      <c r="E106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106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106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106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</v>
      </c>
      <c r="I106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106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106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106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106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106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106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106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107" spans="1:16" s="24" customFormat="1" ht="36" customHeight="1" x14ac:dyDescent="0.15">
      <c r="A107" s="14">
        <v>1</v>
      </c>
      <c r="B107" s="15">
        <v>38569</v>
      </c>
      <c r="C107" s="13"/>
      <c r="D107" s="18">
        <f>SUBTOTAL(9,tableau_liste_collaborateurs[[#This Row],[janv.]:[déc.]])</f>
        <v>99.999999999999986</v>
      </c>
      <c r="E107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8.3333333333333339</v>
      </c>
      <c r="F107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8.3333333333333339</v>
      </c>
      <c r="G107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8.3333333333333339</v>
      </c>
      <c r="H107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8.3333333333333339</v>
      </c>
      <c r="I107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8.3333333333333339</v>
      </c>
      <c r="J107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8.3333333333333339</v>
      </c>
      <c r="K107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8.3333333333333339</v>
      </c>
      <c r="L107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8.3333333333333339</v>
      </c>
      <c r="M107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8.3333333333333339</v>
      </c>
      <c r="N107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8.3333333333333339</v>
      </c>
      <c r="O107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8.3333333333333339</v>
      </c>
      <c r="P107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8.3333333333333339</v>
      </c>
    </row>
    <row r="108" spans="1:16" s="24" customFormat="1" ht="36" customHeight="1" x14ac:dyDescent="0.15">
      <c r="A108" s="14">
        <v>0.5</v>
      </c>
      <c r="B108" s="15">
        <v>43374</v>
      </c>
      <c r="C108" s="13"/>
      <c r="D108" s="18">
        <f>SUBTOTAL(9,tableau_liste_collaborateurs[[#This Row],[janv.]:[déc.]])</f>
        <v>49.999999999999993</v>
      </c>
      <c r="E108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4.166666666666667</v>
      </c>
      <c r="F108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4.166666666666667</v>
      </c>
      <c r="G108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4.166666666666667</v>
      </c>
      <c r="H108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4.166666666666667</v>
      </c>
      <c r="I108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4.166666666666667</v>
      </c>
      <c r="J108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4.166666666666667</v>
      </c>
      <c r="K108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4.166666666666667</v>
      </c>
      <c r="L108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4.166666666666667</v>
      </c>
      <c r="M108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4.166666666666667</v>
      </c>
      <c r="N108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4.166666666666667</v>
      </c>
      <c r="O108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4.166666666666667</v>
      </c>
      <c r="P108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4.166666666666667</v>
      </c>
    </row>
    <row r="109" spans="1:16" s="24" customFormat="1" ht="36" customHeight="1" x14ac:dyDescent="0.15">
      <c r="A109" s="14">
        <v>0.2</v>
      </c>
      <c r="B109" s="15">
        <v>43692</v>
      </c>
      <c r="C109" s="15"/>
      <c r="D109" s="18">
        <f>SUBTOTAL(9,tableau_liste_collaborateurs[[#This Row],[janv.]:[déc.]])</f>
        <v>20</v>
      </c>
      <c r="E109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1.6666666666666667</v>
      </c>
      <c r="F109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1.6666666666666667</v>
      </c>
      <c r="G109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1.6666666666666667</v>
      </c>
      <c r="H109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1.6666666666666667</v>
      </c>
      <c r="I109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1.6666666666666667</v>
      </c>
      <c r="J109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1.6666666666666667</v>
      </c>
      <c r="K109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1.6666666666666667</v>
      </c>
      <c r="L109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1.6666666666666667</v>
      </c>
      <c r="M109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1.6666666666666667</v>
      </c>
      <c r="N109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1.6666666666666667</v>
      </c>
      <c r="O109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1.6666666666666667</v>
      </c>
      <c r="P109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1.6666666666666667</v>
      </c>
    </row>
    <row r="110" spans="1:16" s="24" customFormat="1" ht="36" customHeight="1" x14ac:dyDescent="0.15">
      <c r="A110" s="14">
        <v>0.4</v>
      </c>
      <c r="B110" s="15">
        <v>45748</v>
      </c>
      <c r="C110" s="15"/>
      <c r="D110" s="18">
        <f>SUBTOTAL(9,tableau_liste_collaborateurs[[#This Row],[janv.]:[déc.]])</f>
        <v>40</v>
      </c>
      <c r="E110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3.3333333333333335</v>
      </c>
      <c r="F110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3.3333333333333335</v>
      </c>
      <c r="G110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3.3333333333333335</v>
      </c>
      <c r="H110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3.3333333333333335</v>
      </c>
      <c r="I110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3.3333333333333335</v>
      </c>
      <c r="J110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3.3333333333333335</v>
      </c>
      <c r="K110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3.3333333333333335</v>
      </c>
      <c r="L110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3.3333333333333335</v>
      </c>
      <c r="M110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3.3333333333333335</v>
      </c>
      <c r="N110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3.3333333333333335</v>
      </c>
      <c r="O110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3.3333333333333335</v>
      </c>
      <c r="P110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3.3333333333333335</v>
      </c>
    </row>
    <row r="111" spans="1:16" s="24" customFormat="1" ht="36" customHeight="1" x14ac:dyDescent="0.15">
      <c r="A111" s="14">
        <v>0.7</v>
      </c>
      <c r="B111" s="15">
        <v>38572</v>
      </c>
      <c r="C111" s="13"/>
      <c r="D111" s="18">
        <f>SUBTOTAL(9,tableau_liste_collaborateurs[[#This Row],[janv.]:[déc.]])</f>
        <v>70</v>
      </c>
      <c r="E111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5.833333333333333</v>
      </c>
      <c r="F111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5.833333333333333</v>
      </c>
      <c r="G111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5.833333333333333</v>
      </c>
      <c r="H111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5.833333333333333</v>
      </c>
      <c r="I111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5.833333333333333</v>
      </c>
      <c r="J111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5.833333333333333</v>
      </c>
      <c r="K111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5.833333333333333</v>
      </c>
      <c r="L111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5.833333333333333</v>
      </c>
      <c r="M111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5.833333333333333</v>
      </c>
      <c r="N111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5.833333333333333</v>
      </c>
      <c r="O111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5.833333333333333</v>
      </c>
      <c r="P111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5.833333333333333</v>
      </c>
    </row>
    <row r="112" spans="1:16" s="24" customFormat="1" ht="36" customHeight="1" x14ac:dyDescent="0.15">
      <c r="A112" s="14">
        <v>0.6</v>
      </c>
      <c r="B112" s="11">
        <v>43101</v>
      </c>
      <c r="C112" s="13"/>
      <c r="D112" s="18">
        <f>SUBTOTAL(9,tableau_liste_collaborateurs[[#This Row],[janv.]:[déc.]])</f>
        <v>60</v>
      </c>
      <c r="E112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5</v>
      </c>
      <c r="F112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5</v>
      </c>
      <c r="G112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5</v>
      </c>
      <c r="H112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5</v>
      </c>
      <c r="I112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5</v>
      </c>
      <c r="J112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5</v>
      </c>
      <c r="K112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5</v>
      </c>
      <c r="L112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5</v>
      </c>
      <c r="M112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5</v>
      </c>
      <c r="N112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5</v>
      </c>
      <c r="O112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5</v>
      </c>
      <c r="P112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5</v>
      </c>
    </row>
    <row r="113" spans="1:16" s="24" customFormat="1" ht="36" customHeight="1" x14ac:dyDescent="0.15">
      <c r="A113" s="14">
        <v>0.8</v>
      </c>
      <c r="B113" s="15">
        <v>38261</v>
      </c>
      <c r="C113" s="13"/>
      <c r="D113" s="18">
        <f>SUBTOTAL(9,tableau_liste_collaborateurs[[#This Row],[janv.]:[déc.]])</f>
        <v>80</v>
      </c>
      <c r="E113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6.666666666666667</v>
      </c>
      <c r="F113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6.666666666666667</v>
      </c>
      <c r="G113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6.666666666666667</v>
      </c>
      <c r="H113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6.666666666666667</v>
      </c>
      <c r="I113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6.666666666666667</v>
      </c>
      <c r="J113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6.666666666666667</v>
      </c>
      <c r="K113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6.666666666666667</v>
      </c>
      <c r="L113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6.666666666666667</v>
      </c>
      <c r="M113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6.666666666666667</v>
      </c>
      <c r="N113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6.666666666666667</v>
      </c>
      <c r="O113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6.666666666666667</v>
      </c>
      <c r="P113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6.666666666666667</v>
      </c>
    </row>
    <row r="114" spans="1:16" s="24" customFormat="1" ht="36" customHeight="1" x14ac:dyDescent="0.15">
      <c r="A114" s="14">
        <v>0.8</v>
      </c>
      <c r="B114" s="15">
        <v>45870</v>
      </c>
      <c r="C114" s="15">
        <v>46173</v>
      </c>
      <c r="D114" s="18">
        <f>SUBTOTAL(9,tableau_liste_collaborateurs[[#This Row],[janv.]:[déc.]])</f>
        <v>33.333333333333336</v>
      </c>
      <c r="E114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6.666666666666667</v>
      </c>
      <c r="F114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6.666666666666667</v>
      </c>
      <c r="G114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6.666666666666667</v>
      </c>
      <c r="H114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6.666666666666667</v>
      </c>
      <c r="I114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6.666666666666667</v>
      </c>
      <c r="J114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114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114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114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114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114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114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115" spans="1:16" s="24" customFormat="1" ht="36" customHeight="1" x14ac:dyDescent="0.15">
      <c r="A115" s="25">
        <v>0</v>
      </c>
      <c r="B115" s="15">
        <v>43556</v>
      </c>
      <c r="C115" s="13"/>
      <c r="D115" s="18">
        <f>SUBTOTAL(9,tableau_liste_collaborateurs[[#This Row],[janv.]:[déc.]])</f>
        <v>0</v>
      </c>
      <c r="E115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115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115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115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</v>
      </c>
      <c r="I115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115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115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115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115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115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115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115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116" spans="1:16" s="24" customFormat="1" ht="36" customHeight="1" x14ac:dyDescent="0.15">
      <c r="A116" s="14">
        <v>0.8</v>
      </c>
      <c r="B116" s="15">
        <v>44488</v>
      </c>
      <c r="C116" s="15"/>
      <c r="D116" s="18">
        <f>SUBTOTAL(9,tableau_liste_collaborateurs[[#This Row],[janv.]:[déc.]])</f>
        <v>80</v>
      </c>
      <c r="E116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6.666666666666667</v>
      </c>
      <c r="F116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6.666666666666667</v>
      </c>
      <c r="G116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6.666666666666667</v>
      </c>
      <c r="H116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6.666666666666667</v>
      </c>
      <c r="I116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6.666666666666667</v>
      </c>
      <c r="J116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6.666666666666667</v>
      </c>
      <c r="K116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6.666666666666667</v>
      </c>
      <c r="L116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6.666666666666667</v>
      </c>
      <c r="M116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6.666666666666667</v>
      </c>
      <c r="N116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6.666666666666667</v>
      </c>
      <c r="O116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6.666666666666667</v>
      </c>
      <c r="P116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6.666666666666667</v>
      </c>
    </row>
    <row r="117" spans="1:16" s="24" customFormat="1" ht="36" customHeight="1" x14ac:dyDescent="0.15">
      <c r="A117" s="14">
        <v>0.8</v>
      </c>
      <c r="B117" s="15">
        <v>44743</v>
      </c>
      <c r="C117" s="15">
        <v>46142</v>
      </c>
      <c r="D117" s="18">
        <f>SUBTOTAL(9,tableau_liste_collaborateurs[[#This Row],[janv.]:[déc.]])</f>
        <v>26.666666666666668</v>
      </c>
      <c r="E117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6.666666666666667</v>
      </c>
      <c r="F117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6.666666666666667</v>
      </c>
      <c r="G117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6.666666666666667</v>
      </c>
      <c r="H117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6.666666666666667</v>
      </c>
      <c r="I117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117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117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117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117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117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117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117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118" spans="1:16" s="19" customFormat="1" ht="36" customHeight="1" x14ac:dyDescent="0.15">
      <c r="A118" s="14">
        <v>0</v>
      </c>
      <c r="B118" s="15">
        <v>45870</v>
      </c>
      <c r="C118" s="13"/>
      <c r="D118" s="18">
        <f>SUBTOTAL(9,tableau_liste_collaborateurs[[#This Row],[janv.]:[déc.]])</f>
        <v>0</v>
      </c>
      <c r="E118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118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118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118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</v>
      </c>
      <c r="I118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118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118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118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118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118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118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118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119" spans="1:16" s="19" customFormat="1" ht="36" customHeight="1" x14ac:dyDescent="0.15">
      <c r="A119" s="14">
        <v>0.7</v>
      </c>
      <c r="B119" s="15">
        <v>45870</v>
      </c>
      <c r="C119" s="13"/>
      <c r="D119" s="18">
        <f>SUBTOTAL(9,tableau_liste_collaborateurs[[#This Row],[janv.]:[déc.]])</f>
        <v>70</v>
      </c>
      <c r="E119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5.833333333333333</v>
      </c>
      <c r="F119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5.833333333333333</v>
      </c>
      <c r="G119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5.833333333333333</v>
      </c>
      <c r="H119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5.833333333333333</v>
      </c>
      <c r="I119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5.833333333333333</v>
      </c>
      <c r="J119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5.833333333333333</v>
      </c>
      <c r="K119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5.833333333333333</v>
      </c>
      <c r="L119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5.833333333333333</v>
      </c>
      <c r="M119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5.833333333333333</v>
      </c>
      <c r="N119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5.833333333333333</v>
      </c>
      <c r="O119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5.833333333333333</v>
      </c>
      <c r="P119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5.833333333333333</v>
      </c>
    </row>
    <row r="120" spans="1:16" s="19" customFormat="1" ht="36" customHeight="1" x14ac:dyDescent="0.15">
      <c r="A120" s="14">
        <v>1</v>
      </c>
      <c r="B120" s="15">
        <v>35217</v>
      </c>
      <c r="C120" s="13"/>
      <c r="D120" s="18">
        <f>SUBTOTAL(9,tableau_liste_collaborateurs[[#This Row],[janv.]:[déc.]])</f>
        <v>99.999999999999986</v>
      </c>
      <c r="E120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8.3333333333333339</v>
      </c>
      <c r="F120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8.3333333333333339</v>
      </c>
      <c r="G120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8.3333333333333339</v>
      </c>
      <c r="H120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8.3333333333333339</v>
      </c>
      <c r="I120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8.3333333333333339</v>
      </c>
      <c r="J120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8.3333333333333339</v>
      </c>
      <c r="K120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8.3333333333333339</v>
      </c>
      <c r="L120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8.3333333333333339</v>
      </c>
      <c r="M120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8.3333333333333339</v>
      </c>
      <c r="N120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8.3333333333333339</v>
      </c>
      <c r="O120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8.3333333333333339</v>
      </c>
      <c r="P120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8.3333333333333339</v>
      </c>
    </row>
    <row r="121" spans="1:16" s="19" customFormat="1" ht="36" customHeight="1" x14ac:dyDescent="0.15">
      <c r="A121" s="14">
        <v>0</v>
      </c>
      <c r="B121" s="15">
        <v>44866</v>
      </c>
      <c r="C121" s="15"/>
      <c r="D121" s="18">
        <f>SUBTOTAL(9,tableau_liste_collaborateurs[[#This Row],[janv.]:[déc.]])</f>
        <v>0</v>
      </c>
      <c r="E121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121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121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121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</v>
      </c>
      <c r="I121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121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121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121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121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121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121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121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122" spans="1:16" s="19" customFormat="1" ht="36" customHeight="1" x14ac:dyDescent="0.15">
      <c r="A122" s="14">
        <v>0</v>
      </c>
      <c r="B122" s="15">
        <v>45901</v>
      </c>
      <c r="C122" s="15"/>
      <c r="D122" s="18">
        <f>SUBTOTAL(9,tableau_liste_collaborateurs[[#This Row],[janv.]:[déc.]])</f>
        <v>0</v>
      </c>
      <c r="E122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122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122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122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</v>
      </c>
      <c r="I122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122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122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122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122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122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122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122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123" spans="1:16" s="19" customFormat="1" ht="36" customHeight="1" x14ac:dyDescent="0.15">
      <c r="A123" s="14">
        <v>0.8</v>
      </c>
      <c r="B123" s="15">
        <v>36647</v>
      </c>
      <c r="C123" s="13"/>
      <c r="D123" s="18">
        <f>SUBTOTAL(9,tableau_liste_collaborateurs[[#This Row],[janv.]:[déc.]])</f>
        <v>80</v>
      </c>
      <c r="E123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6.666666666666667</v>
      </c>
      <c r="F123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6.666666666666667</v>
      </c>
      <c r="G123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6.666666666666667</v>
      </c>
      <c r="H123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6.666666666666667</v>
      </c>
      <c r="I123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6.666666666666667</v>
      </c>
      <c r="J123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6.666666666666667</v>
      </c>
      <c r="K123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6.666666666666667</v>
      </c>
      <c r="L123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6.666666666666667</v>
      </c>
      <c r="M123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6.666666666666667</v>
      </c>
      <c r="N123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6.666666666666667</v>
      </c>
      <c r="O123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6.666666666666667</v>
      </c>
      <c r="P123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6.666666666666667</v>
      </c>
    </row>
    <row r="124" spans="1:16" s="19" customFormat="1" ht="36" customHeight="1" x14ac:dyDescent="0.15">
      <c r="A124" s="14">
        <v>1</v>
      </c>
      <c r="B124" s="15">
        <v>35796</v>
      </c>
      <c r="C124" s="13"/>
      <c r="D124" s="18">
        <f>SUBTOTAL(9,tableau_liste_collaborateurs[[#This Row],[janv.]:[déc.]])</f>
        <v>99.999999999999986</v>
      </c>
      <c r="E124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8.3333333333333339</v>
      </c>
      <c r="F124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8.3333333333333339</v>
      </c>
      <c r="G124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8.3333333333333339</v>
      </c>
      <c r="H124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8.3333333333333339</v>
      </c>
      <c r="I124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8.3333333333333339</v>
      </c>
      <c r="J124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8.3333333333333339</v>
      </c>
      <c r="K124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8.3333333333333339</v>
      </c>
      <c r="L124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8.3333333333333339</v>
      </c>
      <c r="M124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8.3333333333333339</v>
      </c>
      <c r="N124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8.3333333333333339</v>
      </c>
      <c r="O124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8.3333333333333339</v>
      </c>
      <c r="P124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8.3333333333333339</v>
      </c>
    </row>
    <row r="125" spans="1:16" s="19" customFormat="1" ht="36" customHeight="1" x14ac:dyDescent="0.15">
      <c r="A125" s="14">
        <v>0.1</v>
      </c>
      <c r="B125" s="22">
        <v>43831</v>
      </c>
      <c r="C125" s="20"/>
      <c r="D125" s="27">
        <f>SUBTOTAL(9,tableau_liste_collaborateurs[[#This Row],[janv.]:[déc.]])</f>
        <v>10</v>
      </c>
      <c r="E125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0.83333333333333337</v>
      </c>
      <c r="F125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0.83333333333333337</v>
      </c>
      <c r="G125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0.83333333333333337</v>
      </c>
      <c r="H125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0.83333333333333337</v>
      </c>
      <c r="I125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0.83333333333333337</v>
      </c>
      <c r="J125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0.83333333333333337</v>
      </c>
      <c r="K125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0.83333333333333337</v>
      </c>
      <c r="L125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0.83333333333333337</v>
      </c>
      <c r="M125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0.83333333333333337</v>
      </c>
      <c r="N125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0.83333333333333337</v>
      </c>
      <c r="O125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0.83333333333333337</v>
      </c>
      <c r="P125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0.83333333333333337</v>
      </c>
    </row>
    <row r="126" spans="1:16" s="19" customFormat="1" ht="36" customHeight="1" x14ac:dyDescent="0.15">
      <c r="A126" s="14">
        <v>0.8</v>
      </c>
      <c r="B126" s="15">
        <v>42628</v>
      </c>
      <c r="C126" s="13"/>
      <c r="D126" s="18">
        <f>SUBTOTAL(9,tableau_liste_collaborateurs[[#This Row],[janv.]:[déc.]])</f>
        <v>80</v>
      </c>
      <c r="E126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6.666666666666667</v>
      </c>
      <c r="F126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6.666666666666667</v>
      </c>
      <c r="G126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6.666666666666667</v>
      </c>
      <c r="H126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6.666666666666667</v>
      </c>
      <c r="I126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6.666666666666667</v>
      </c>
      <c r="J126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6.666666666666667</v>
      </c>
      <c r="K126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6.666666666666667</v>
      </c>
      <c r="L126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6.666666666666667</v>
      </c>
      <c r="M126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6.666666666666667</v>
      </c>
      <c r="N126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6.666666666666667</v>
      </c>
      <c r="O126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6.666666666666667</v>
      </c>
      <c r="P126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6.666666666666667</v>
      </c>
    </row>
    <row r="127" spans="1:16" s="19" customFormat="1" ht="36" customHeight="1" x14ac:dyDescent="0.15">
      <c r="A127" s="14">
        <v>0.6</v>
      </c>
      <c r="B127" s="15">
        <v>39573</v>
      </c>
      <c r="C127" s="13"/>
      <c r="D127" s="18">
        <f>SUBTOTAL(9,tableau_liste_collaborateurs[[#This Row],[janv.]:[déc.]])</f>
        <v>60</v>
      </c>
      <c r="E127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5</v>
      </c>
      <c r="F127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5</v>
      </c>
      <c r="G127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5</v>
      </c>
      <c r="H127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5</v>
      </c>
      <c r="I127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5</v>
      </c>
      <c r="J127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5</v>
      </c>
      <c r="K127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5</v>
      </c>
      <c r="L127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5</v>
      </c>
      <c r="M127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5</v>
      </c>
      <c r="N127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5</v>
      </c>
      <c r="O127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5</v>
      </c>
      <c r="P127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5</v>
      </c>
    </row>
    <row r="128" spans="1:16" s="24" customFormat="1" ht="36" customHeight="1" x14ac:dyDescent="0.15">
      <c r="A128" s="14">
        <v>1</v>
      </c>
      <c r="B128" s="11">
        <v>45839</v>
      </c>
      <c r="C128" s="13"/>
      <c r="D128" s="18">
        <f>SUBTOTAL(9,tableau_liste_collaborateurs[[#This Row],[janv.]:[déc.]])</f>
        <v>99.999999999999986</v>
      </c>
      <c r="E128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8.3333333333333339</v>
      </c>
      <c r="F128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8.3333333333333339</v>
      </c>
      <c r="G128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8.3333333333333339</v>
      </c>
      <c r="H128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8.3333333333333339</v>
      </c>
      <c r="I128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8.3333333333333339</v>
      </c>
      <c r="J128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8.3333333333333339</v>
      </c>
      <c r="K128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8.3333333333333339</v>
      </c>
      <c r="L128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8.3333333333333339</v>
      </c>
      <c r="M128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8.3333333333333339</v>
      </c>
      <c r="N128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8.3333333333333339</v>
      </c>
      <c r="O128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8.3333333333333339</v>
      </c>
      <c r="P128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8.3333333333333339</v>
      </c>
    </row>
    <row r="129" spans="1:16" s="24" customFormat="1" ht="36" customHeight="1" x14ac:dyDescent="0.15">
      <c r="A129" s="14">
        <v>1</v>
      </c>
      <c r="B129" s="15">
        <v>45231</v>
      </c>
      <c r="C129" s="13"/>
      <c r="D129" s="18">
        <f>SUBTOTAL(9,tableau_liste_collaborateurs[[#This Row],[janv.]:[déc.]])</f>
        <v>99.999999999999986</v>
      </c>
      <c r="E129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8.3333333333333339</v>
      </c>
      <c r="F129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8.3333333333333339</v>
      </c>
      <c r="G129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8.3333333333333339</v>
      </c>
      <c r="H129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8.3333333333333339</v>
      </c>
      <c r="I129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8.3333333333333339</v>
      </c>
      <c r="J129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8.3333333333333339</v>
      </c>
      <c r="K129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8.3333333333333339</v>
      </c>
      <c r="L129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8.3333333333333339</v>
      </c>
      <c r="M129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8.3333333333333339</v>
      </c>
      <c r="N129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8.3333333333333339</v>
      </c>
      <c r="O129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8.3333333333333339</v>
      </c>
      <c r="P129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8.3333333333333339</v>
      </c>
    </row>
    <row r="130" spans="1:16" s="24" customFormat="1" ht="36" customHeight="1" x14ac:dyDescent="0.15">
      <c r="A130" s="14">
        <v>0</v>
      </c>
      <c r="B130" s="15">
        <v>45444</v>
      </c>
      <c r="C130" s="13"/>
      <c r="D130" s="18">
        <f>SUBTOTAL(9,tableau_liste_collaborateurs[[#This Row],[janv.]:[déc.]])</f>
        <v>0</v>
      </c>
      <c r="E130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130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130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130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</v>
      </c>
      <c r="I130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130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130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130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130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130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130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130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131" spans="1:16" s="24" customFormat="1" ht="36" customHeight="1" x14ac:dyDescent="0.15">
      <c r="A131" s="14">
        <v>0.7</v>
      </c>
      <c r="B131" s="15">
        <v>44409</v>
      </c>
      <c r="C131" s="13"/>
      <c r="D131" s="18">
        <f>SUBTOTAL(9,tableau_liste_collaborateurs[[#This Row],[janv.]:[déc.]])</f>
        <v>70</v>
      </c>
      <c r="E131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5.833333333333333</v>
      </c>
      <c r="F131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5.833333333333333</v>
      </c>
      <c r="G131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5.833333333333333</v>
      </c>
      <c r="H131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5.833333333333333</v>
      </c>
      <c r="I131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5.833333333333333</v>
      </c>
      <c r="J131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5.833333333333333</v>
      </c>
      <c r="K131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5.833333333333333</v>
      </c>
      <c r="L131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5.833333333333333</v>
      </c>
      <c r="M131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5.833333333333333</v>
      </c>
      <c r="N131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5.833333333333333</v>
      </c>
      <c r="O131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5.833333333333333</v>
      </c>
      <c r="P131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5.833333333333333</v>
      </c>
    </row>
    <row r="132" spans="1:16" s="24" customFormat="1" ht="36" customHeight="1" x14ac:dyDescent="0.15">
      <c r="A132" s="14">
        <v>0.6</v>
      </c>
      <c r="B132" s="15">
        <v>45566</v>
      </c>
      <c r="C132" s="13"/>
      <c r="D132" s="18">
        <f>SUBTOTAL(9,tableau_liste_collaborateurs[[#This Row],[janv.]:[déc.]])</f>
        <v>60</v>
      </c>
      <c r="E132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5</v>
      </c>
      <c r="F132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5</v>
      </c>
      <c r="G132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5</v>
      </c>
      <c r="H132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5</v>
      </c>
      <c r="I132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5</v>
      </c>
      <c r="J132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5</v>
      </c>
      <c r="K132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5</v>
      </c>
      <c r="L132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5</v>
      </c>
      <c r="M132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5</v>
      </c>
      <c r="N132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5</v>
      </c>
      <c r="O132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5</v>
      </c>
      <c r="P132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5</v>
      </c>
    </row>
    <row r="133" spans="1:16" s="24" customFormat="1" ht="36" customHeight="1" x14ac:dyDescent="0.15">
      <c r="A133" s="14">
        <v>1</v>
      </c>
      <c r="B133" s="15">
        <v>45505</v>
      </c>
      <c r="C133" s="13"/>
      <c r="D133" s="18">
        <f>SUBTOTAL(9,tableau_liste_collaborateurs[[#This Row],[janv.]:[déc.]])</f>
        <v>99.999999999999986</v>
      </c>
      <c r="E133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8.3333333333333339</v>
      </c>
      <c r="F133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8.3333333333333339</v>
      </c>
      <c r="G133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8.3333333333333339</v>
      </c>
      <c r="H133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8.3333333333333339</v>
      </c>
      <c r="I133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8.3333333333333339</v>
      </c>
      <c r="J133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8.3333333333333339</v>
      </c>
      <c r="K133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8.3333333333333339</v>
      </c>
      <c r="L133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8.3333333333333339</v>
      </c>
      <c r="M133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8.3333333333333339</v>
      </c>
      <c r="N133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8.3333333333333339</v>
      </c>
      <c r="O133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8.3333333333333339</v>
      </c>
      <c r="P133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8.3333333333333339</v>
      </c>
    </row>
    <row r="134" spans="1:16" s="24" customFormat="1" ht="36" customHeight="1" x14ac:dyDescent="0.15">
      <c r="A134" s="14">
        <v>0.6</v>
      </c>
      <c r="B134" s="15">
        <v>45962</v>
      </c>
      <c r="C134" s="15">
        <v>46142</v>
      </c>
      <c r="D134" s="18">
        <f>SUBTOTAL(9,tableau_liste_collaborateurs[[#This Row],[janv.]:[déc.]])</f>
        <v>20</v>
      </c>
      <c r="E134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5</v>
      </c>
      <c r="F134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5</v>
      </c>
      <c r="G134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5</v>
      </c>
      <c r="H134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5</v>
      </c>
      <c r="I134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134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134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134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134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134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134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134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135" spans="1:16" s="24" customFormat="1" ht="36" customHeight="1" x14ac:dyDescent="0.15">
      <c r="A135" s="14">
        <v>0</v>
      </c>
      <c r="B135" s="15">
        <v>45505</v>
      </c>
      <c r="C135" s="15"/>
      <c r="D135" s="18">
        <f>SUBTOTAL(9,tableau_liste_collaborateurs[[#This Row],[janv.]:[déc.]])</f>
        <v>0</v>
      </c>
      <c r="E135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135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135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135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</v>
      </c>
      <c r="I135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135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135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135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135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135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135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135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136" spans="1:16" s="19" customFormat="1" ht="36.75" customHeight="1" x14ac:dyDescent="0.15">
      <c r="A136" s="14">
        <v>1</v>
      </c>
      <c r="B136" s="15">
        <v>45901</v>
      </c>
      <c r="C136" s="15">
        <v>46081</v>
      </c>
      <c r="D136" s="18">
        <f>SUBTOTAL(9,tableau_liste_collaborateurs[[#This Row],[janv.]:[déc.]])</f>
        <v>16.666666666666668</v>
      </c>
      <c r="E136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8.3333333333333339</v>
      </c>
      <c r="F136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8.3333333333333339</v>
      </c>
      <c r="G136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136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</v>
      </c>
      <c r="I136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136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136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136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136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136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136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136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137" spans="1:16" s="19" customFormat="1" ht="36" customHeight="1" x14ac:dyDescent="0.15">
      <c r="A137" s="14">
        <v>0.9</v>
      </c>
      <c r="B137" s="15">
        <v>45870</v>
      </c>
      <c r="C137" s="13"/>
      <c r="D137" s="18">
        <f>SUBTOTAL(9,tableau_liste_collaborateurs[[#This Row],[janv.]:[déc.]])</f>
        <v>90</v>
      </c>
      <c r="E137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7.5</v>
      </c>
      <c r="F137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7.5</v>
      </c>
      <c r="G137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7.5</v>
      </c>
      <c r="H137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7.5</v>
      </c>
      <c r="I137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7.5</v>
      </c>
      <c r="J137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7.5</v>
      </c>
      <c r="K137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7.5</v>
      </c>
      <c r="L137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7.5</v>
      </c>
      <c r="M137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7.5</v>
      </c>
      <c r="N137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7.5</v>
      </c>
      <c r="O137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7.5</v>
      </c>
      <c r="P137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7.5</v>
      </c>
    </row>
    <row r="138" spans="1:16" s="24" customFormat="1" ht="36.75" customHeight="1" x14ac:dyDescent="0.15">
      <c r="A138" s="14">
        <v>0.7</v>
      </c>
      <c r="B138" s="15">
        <v>37627</v>
      </c>
      <c r="C138" s="13"/>
      <c r="D138" s="18">
        <f>SUBTOTAL(9,tableau_liste_collaborateurs[[#This Row],[janv.]:[déc.]])</f>
        <v>70</v>
      </c>
      <c r="E138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5.833333333333333</v>
      </c>
      <c r="F138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5.833333333333333</v>
      </c>
      <c r="G138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5.833333333333333</v>
      </c>
      <c r="H138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5.833333333333333</v>
      </c>
      <c r="I138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5.833333333333333</v>
      </c>
      <c r="J138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5.833333333333333</v>
      </c>
      <c r="K138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5.833333333333333</v>
      </c>
      <c r="L138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5.833333333333333</v>
      </c>
      <c r="M138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5.833333333333333</v>
      </c>
      <c r="N138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5.833333333333333</v>
      </c>
      <c r="O138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5.833333333333333</v>
      </c>
      <c r="P138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5.833333333333333</v>
      </c>
    </row>
    <row r="139" spans="1:16" s="24" customFormat="1" ht="36.75" customHeight="1" x14ac:dyDescent="0.15">
      <c r="A139" s="21"/>
      <c r="B139" s="22">
        <v>46235</v>
      </c>
      <c r="C139" s="22"/>
      <c r="D139" s="18">
        <f>SUBTOTAL(9,tableau_liste_collaborateurs[[#This Row],[janv.]:[déc.]])</f>
        <v>0</v>
      </c>
      <c r="E139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139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139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139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</v>
      </c>
      <c r="I139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139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139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139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139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139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139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139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140" spans="1:16" s="24" customFormat="1" ht="36" customHeight="1" x14ac:dyDescent="0.15">
      <c r="A140" s="14">
        <v>0.9</v>
      </c>
      <c r="B140" s="15">
        <v>44209</v>
      </c>
      <c r="C140" s="13"/>
      <c r="D140" s="18">
        <f>SUBTOTAL(9,tableau_liste_collaborateurs[[#This Row],[janv.]:[déc.]])</f>
        <v>90</v>
      </c>
      <c r="E140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7.5</v>
      </c>
      <c r="F140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7.5</v>
      </c>
      <c r="G140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7.5</v>
      </c>
      <c r="H140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7.5</v>
      </c>
      <c r="I140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7.5</v>
      </c>
      <c r="J140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7.5</v>
      </c>
      <c r="K140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7.5</v>
      </c>
      <c r="L140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7.5</v>
      </c>
      <c r="M140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7.5</v>
      </c>
      <c r="N140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7.5</v>
      </c>
      <c r="O140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7.5</v>
      </c>
      <c r="P140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7.5</v>
      </c>
    </row>
    <row r="141" spans="1:16" s="24" customFormat="1" ht="36" customHeight="1" x14ac:dyDescent="0.15">
      <c r="A141" s="14">
        <v>0.3</v>
      </c>
      <c r="B141" s="15">
        <v>40575</v>
      </c>
      <c r="C141" s="13"/>
      <c r="D141" s="18">
        <f>SUBTOTAL(9,tableau_liste_collaborateurs[[#This Row],[janv.]:[déc.]])</f>
        <v>30</v>
      </c>
      <c r="E141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2.5</v>
      </c>
      <c r="F141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2.5</v>
      </c>
      <c r="G141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2.5</v>
      </c>
      <c r="H141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2.5</v>
      </c>
      <c r="I141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2.5</v>
      </c>
      <c r="J141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2.5</v>
      </c>
      <c r="K141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2.5</v>
      </c>
      <c r="L141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2.5</v>
      </c>
      <c r="M141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2.5</v>
      </c>
      <c r="N141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2.5</v>
      </c>
      <c r="O141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2.5</v>
      </c>
      <c r="P141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2.5</v>
      </c>
    </row>
    <row r="142" spans="1:16" s="19" customFormat="1" ht="36" customHeight="1" x14ac:dyDescent="0.15">
      <c r="A142" s="14">
        <v>0.8</v>
      </c>
      <c r="B142" s="15">
        <v>40831</v>
      </c>
      <c r="C142" s="13"/>
      <c r="D142" s="18">
        <f>SUBTOTAL(9,tableau_liste_collaborateurs[[#This Row],[janv.]:[déc.]])</f>
        <v>80</v>
      </c>
      <c r="E142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6.666666666666667</v>
      </c>
      <c r="F142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6.666666666666667</v>
      </c>
      <c r="G142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6.666666666666667</v>
      </c>
      <c r="H142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6.666666666666667</v>
      </c>
      <c r="I142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6.666666666666667</v>
      </c>
      <c r="J142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6.666666666666667</v>
      </c>
      <c r="K142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6.666666666666667</v>
      </c>
      <c r="L142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6.666666666666667</v>
      </c>
      <c r="M142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6.666666666666667</v>
      </c>
      <c r="N142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6.666666666666667</v>
      </c>
      <c r="O142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6.666666666666667</v>
      </c>
      <c r="P142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6.666666666666667</v>
      </c>
    </row>
    <row r="143" spans="1:16" s="24" customFormat="1" ht="36" customHeight="1" x14ac:dyDescent="0.15">
      <c r="A143" s="14">
        <v>1</v>
      </c>
      <c r="B143" s="15">
        <v>45505</v>
      </c>
      <c r="C143" s="15">
        <v>46599</v>
      </c>
      <c r="D143" s="18">
        <f>SUBTOTAL(9,tableau_liste_collaborateurs[[#This Row],[janv.]:[déc.]])</f>
        <v>99.999999999999986</v>
      </c>
      <c r="E143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8.3333333333333339</v>
      </c>
      <c r="F143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8.3333333333333339</v>
      </c>
      <c r="G143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8.3333333333333339</v>
      </c>
      <c r="H143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8.3333333333333339</v>
      </c>
      <c r="I143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8.3333333333333339</v>
      </c>
      <c r="J143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8.3333333333333339</v>
      </c>
      <c r="K143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8.3333333333333339</v>
      </c>
      <c r="L143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8.3333333333333339</v>
      </c>
      <c r="M143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8.3333333333333339</v>
      </c>
      <c r="N143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8.3333333333333339</v>
      </c>
      <c r="O143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8.3333333333333339</v>
      </c>
      <c r="P143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8.3333333333333339</v>
      </c>
    </row>
    <row r="144" spans="1:16" s="24" customFormat="1" ht="36" customHeight="1" x14ac:dyDescent="0.15">
      <c r="A144" s="21"/>
      <c r="B144" s="22">
        <v>46143</v>
      </c>
      <c r="C144" s="22"/>
      <c r="D144" s="18">
        <f>SUBTOTAL(9,tableau_liste_collaborateurs[[#This Row],[janv.]:[déc.]])</f>
        <v>0</v>
      </c>
      <c r="E144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144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144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144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</v>
      </c>
      <c r="I144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144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144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144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144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144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144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144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145" spans="1:16" s="24" customFormat="1" ht="36" customHeight="1" x14ac:dyDescent="0.15">
      <c r="A145" s="14">
        <v>0.7</v>
      </c>
      <c r="B145" s="15">
        <v>43221</v>
      </c>
      <c r="C145" s="13"/>
      <c r="D145" s="18">
        <f>SUBTOTAL(9,tableau_liste_collaborateurs[[#This Row],[janv.]:[déc.]])</f>
        <v>70</v>
      </c>
      <c r="E145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5.833333333333333</v>
      </c>
      <c r="F145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5.833333333333333</v>
      </c>
      <c r="G145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5.833333333333333</v>
      </c>
      <c r="H145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5.833333333333333</v>
      </c>
      <c r="I145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5.833333333333333</v>
      </c>
      <c r="J145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5.833333333333333</v>
      </c>
      <c r="K145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5.833333333333333</v>
      </c>
      <c r="L145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5.833333333333333</v>
      </c>
      <c r="M145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5.833333333333333</v>
      </c>
      <c r="N145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5.833333333333333</v>
      </c>
      <c r="O145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5.833333333333333</v>
      </c>
      <c r="P145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5.833333333333333</v>
      </c>
    </row>
    <row r="146" spans="1:16" s="24" customFormat="1" ht="36" customHeight="1" x14ac:dyDescent="0.15">
      <c r="A146" s="14">
        <v>1</v>
      </c>
      <c r="B146" s="15">
        <v>45870</v>
      </c>
      <c r="C146" s="15">
        <v>46965</v>
      </c>
      <c r="D146" s="18">
        <f>SUBTOTAL(9,tableau_liste_collaborateurs[[#This Row],[janv.]:[déc.]])</f>
        <v>99.999999999999986</v>
      </c>
      <c r="E146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8.3333333333333339</v>
      </c>
      <c r="F146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8.3333333333333339</v>
      </c>
      <c r="G146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8.3333333333333339</v>
      </c>
      <c r="H146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8.3333333333333339</v>
      </c>
      <c r="I146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8.3333333333333339</v>
      </c>
      <c r="J146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8.3333333333333339</v>
      </c>
      <c r="K146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8.3333333333333339</v>
      </c>
      <c r="L146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8.3333333333333339</v>
      </c>
      <c r="M146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8.3333333333333339</v>
      </c>
      <c r="N146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8.3333333333333339</v>
      </c>
      <c r="O146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8.3333333333333339</v>
      </c>
      <c r="P146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8.3333333333333339</v>
      </c>
    </row>
    <row r="147" spans="1:16" s="24" customFormat="1" ht="36" customHeight="1" x14ac:dyDescent="0.15">
      <c r="A147" s="14">
        <v>1</v>
      </c>
      <c r="B147" s="15">
        <v>44242</v>
      </c>
      <c r="C147" s="13"/>
      <c r="D147" s="18">
        <f>SUBTOTAL(9,tableau_liste_collaborateurs[[#This Row],[janv.]:[déc.]])</f>
        <v>99.999999999999986</v>
      </c>
      <c r="E147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8.3333333333333339</v>
      </c>
      <c r="F147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8.3333333333333339</v>
      </c>
      <c r="G147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8.3333333333333339</v>
      </c>
      <c r="H147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8.3333333333333339</v>
      </c>
      <c r="I147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8.3333333333333339</v>
      </c>
      <c r="J147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8.3333333333333339</v>
      </c>
      <c r="K147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8.3333333333333339</v>
      </c>
      <c r="L147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8.3333333333333339</v>
      </c>
      <c r="M147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8.3333333333333339</v>
      </c>
      <c r="N147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8.3333333333333339</v>
      </c>
      <c r="O147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8.3333333333333339</v>
      </c>
      <c r="P147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8.3333333333333339</v>
      </c>
    </row>
    <row r="148" spans="1:16" s="19" customFormat="1" ht="36" customHeight="1" x14ac:dyDescent="0.15">
      <c r="A148" s="14">
        <v>0.8</v>
      </c>
      <c r="B148" s="15">
        <v>45976</v>
      </c>
      <c r="C148" s="15"/>
      <c r="D148" s="18">
        <f>SUBTOTAL(9,tableau_liste_collaborateurs[[#This Row],[janv.]:[déc.]])</f>
        <v>80</v>
      </c>
      <c r="E148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6.666666666666667</v>
      </c>
      <c r="F148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6.666666666666667</v>
      </c>
      <c r="G148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6.666666666666667</v>
      </c>
      <c r="H148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6.666666666666667</v>
      </c>
      <c r="I148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6.666666666666667</v>
      </c>
      <c r="J148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6.666666666666667</v>
      </c>
      <c r="K148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6.666666666666667</v>
      </c>
      <c r="L148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6.666666666666667</v>
      </c>
      <c r="M148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6.666666666666667</v>
      </c>
      <c r="N148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6.666666666666667</v>
      </c>
      <c r="O148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6.666666666666667</v>
      </c>
      <c r="P148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6.666666666666667</v>
      </c>
    </row>
    <row r="149" spans="1:16" s="19" customFormat="1" ht="36" customHeight="1" x14ac:dyDescent="0.15">
      <c r="A149" s="14">
        <v>0.9</v>
      </c>
      <c r="B149" s="15">
        <v>37154</v>
      </c>
      <c r="C149" s="13"/>
      <c r="D149" s="18">
        <f>SUBTOTAL(9,tableau_liste_collaborateurs[[#This Row],[janv.]:[déc.]])</f>
        <v>90</v>
      </c>
      <c r="E149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7.5</v>
      </c>
      <c r="F149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7.5</v>
      </c>
      <c r="G149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7.5</v>
      </c>
      <c r="H149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7.5</v>
      </c>
      <c r="I149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7.5</v>
      </c>
      <c r="J149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7.5</v>
      </c>
      <c r="K149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7.5</v>
      </c>
      <c r="L149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7.5</v>
      </c>
      <c r="M149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7.5</v>
      </c>
      <c r="N149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7.5</v>
      </c>
      <c r="O149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7.5</v>
      </c>
      <c r="P149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7.5</v>
      </c>
    </row>
    <row r="150" spans="1:16" s="19" customFormat="1" ht="36" customHeight="1" x14ac:dyDescent="0.15">
      <c r="A150" s="14">
        <v>0.8</v>
      </c>
      <c r="B150" s="15">
        <v>45931</v>
      </c>
      <c r="C150" s="13"/>
      <c r="D150" s="18">
        <f>SUBTOTAL(9,tableau_liste_collaborateurs[[#This Row],[janv.]:[déc.]])</f>
        <v>80</v>
      </c>
      <c r="E150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6.666666666666667</v>
      </c>
      <c r="F150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6.666666666666667</v>
      </c>
      <c r="G150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6.666666666666667</v>
      </c>
      <c r="H150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6.666666666666667</v>
      </c>
      <c r="I150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6.666666666666667</v>
      </c>
      <c r="J150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6.666666666666667</v>
      </c>
      <c r="K150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6.666666666666667</v>
      </c>
      <c r="L150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6.666666666666667</v>
      </c>
      <c r="M150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6.666666666666667</v>
      </c>
      <c r="N150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6.666666666666667</v>
      </c>
      <c r="O150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6.666666666666667</v>
      </c>
      <c r="P150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6.666666666666667</v>
      </c>
    </row>
    <row r="151" spans="1:16" s="19" customFormat="1" ht="36" customHeight="1" x14ac:dyDescent="0.15">
      <c r="A151" s="14">
        <v>0</v>
      </c>
      <c r="B151" s="15">
        <v>45809</v>
      </c>
      <c r="C151" s="13"/>
      <c r="D151" s="18">
        <f>SUBTOTAL(9,tableau_liste_collaborateurs[[#This Row],[janv.]:[déc.]])</f>
        <v>0</v>
      </c>
      <c r="E151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151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151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151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</v>
      </c>
      <c r="I151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151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151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151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151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151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151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151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152" spans="1:16" s="24" customFormat="1" ht="36" customHeight="1" x14ac:dyDescent="0.15">
      <c r="A152" s="14">
        <v>0.7</v>
      </c>
      <c r="B152" s="15">
        <v>45536</v>
      </c>
      <c r="C152" s="15"/>
      <c r="D152" s="18">
        <f>SUBTOTAL(9,tableau_liste_collaborateurs[[#This Row],[janv.]:[déc.]])</f>
        <v>70</v>
      </c>
      <c r="E152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5.833333333333333</v>
      </c>
      <c r="F152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5.833333333333333</v>
      </c>
      <c r="G152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5.833333333333333</v>
      </c>
      <c r="H152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5.833333333333333</v>
      </c>
      <c r="I152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5.833333333333333</v>
      </c>
      <c r="J152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5.833333333333333</v>
      </c>
      <c r="K152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5.833333333333333</v>
      </c>
      <c r="L152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5.833333333333333</v>
      </c>
      <c r="M152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5.833333333333333</v>
      </c>
      <c r="N152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5.833333333333333</v>
      </c>
      <c r="O152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5.833333333333333</v>
      </c>
      <c r="P152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5.833333333333333</v>
      </c>
    </row>
    <row r="153" spans="1:16" s="24" customFormat="1" ht="36" customHeight="1" x14ac:dyDescent="0.15">
      <c r="A153" s="21">
        <v>0.55000000000000004</v>
      </c>
      <c r="B153" s="22">
        <v>46235</v>
      </c>
      <c r="C153" s="22"/>
      <c r="D153" s="18">
        <f>SUBTOTAL(9,tableau_liste_collaborateurs[[#This Row],[janv.]:[déc.]])</f>
        <v>22.916666666666671</v>
      </c>
      <c r="E153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153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153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153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</v>
      </c>
      <c r="I153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153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153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153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4.5833333333333339</v>
      </c>
      <c r="M153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4.5833333333333339</v>
      </c>
      <c r="N153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4.5833333333333339</v>
      </c>
      <c r="O153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4.5833333333333339</v>
      </c>
      <c r="P153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4.5833333333333339</v>
      </c>
    </row>
    <row r="154" spans="1:16" s="19" customFormat="1" ht="36" customHeight="1" x14ac:dyDescent="0.15">
      <c r="A154" s="14">
        <v>0.6</v>
      </c>
      <c r="B154" s="15">
        <v>41760</v>
      </c>
      <c r="C154" s="13"/>
      <c r="D154" s="18">
        <f>SUBTOTAL(9,tableau_liste_collaborateurs[[#This Row],[janv.]:[déc.]])</f>
        <v>60</v>
      </c>
      <c r="E154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5</v>
      </c>
      <c r="F154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5</v>
      </c>
      <c r="G154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5</v>
      </c>
      <c r="H154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5</v>
      </c>
      <c r="I154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5</v>
      </c>
      <c r="J154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5</v>
      </c>
      <c r="K154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5</v>
      </c>
      <c r="L154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5</v>
      </c>
      <c r="M154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5</v>
      </c>
      <c r="N154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5</v>
      </c>
      <c r="O154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5</v>
      </c>
      <c r="P154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5</v>
      </c>
    </row>
    <row r="155" spans="1:16" s="24" customFormat="1" ht="36" customHeight="1" x14ac:dyDescent="0.15">
      <c r="A155" s="14">
        <v>0.9</v>
      </c>
      <c r="B155" s="15">
        <v>43344</v>
      </c>
      <c r="C155" s="15"/>
      <c r="D155" s="18">
        <f>SUBTOTAL(9,tableau_liste_collaborateurs[[#This Row],[janv.]:[déc.]])</f>
        <v>90</v>
      </c>
      <c r="E155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7.5</v>
      </c>
      <c r="F155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7.5</v>
      </c>
      <c r="G155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7.5</v>
      </c>
      <c r="H155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7.5</v>
      </c>
      <c r="I155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7.5</v>
      </c>
      <c r="J155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7.5</v>
      </c>
      <c r="K155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7.5</v>
      </c>
      <c r="L155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7.5</v>
      </c>
      <c r="M155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7.5</v>
      </c>
      <c r="N155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7.5</v>
      </c>
      <c r="O155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7.5</v>
      </c>
      <c r="P155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7.5</v>
      </c>
    </row>
    <row r="156" spans="1:16" s="24" customFormat="1" ht="36" customHeight="1" x14ac:dyDescent="0.15">
      <c r="A156" s="14">
        <v>0.5</v>
      </c>
      <c r="B156" s="15">
        <v>44197</v>
      </c>
      <c r="C156" s="15"/>
      <c r="D156" s="18">
        <f>SUBTOTAL(9,tableau_liste_collaborateurs[[#This Row],[janv.]:[déc.]])</f>
        <v>49.999999999999993</v>
      </c>
      <c r="E156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4.166666666666667</v>
      </c>
      <c r="F156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4.166666666666667</v>
      </c>
      <c r="G156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4.166666666666667</v>
      </c>
      <c r="H156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4.166666666666667</v>
      </c>
      <c r="I156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4.166666666666667</v>
      </c>
      <c r="J156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4.166666666666667</v>
      </c>
      <c r="K156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4.166666666666667</v>
      </c>
      <c r="L156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4.166666666666667</v>
      </c>
      <c r="M156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4.166666666666667</v>
      </c>
      <c r="N156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4.166666666666667</v>
      </c>
      <c r="O156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4.166666666666667</v>
      </c>
      <c r="P156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4.166666666666667</v>
      </c>
    </row>
    <row r="157" spans="1:16" s="24" customFormat="1" ht="36" customHeight="1" x14ac:dyDescent="0.15">
      <c r="A157" s="14">
        <v>0.8</v>
      </c>
      <c r="B157" s="15">
        <v>44348</v>
      </c>
      <c r="C157" s="15"/>
      <c r="D157" s="18">
        <f>SUBTOTAL(9,tableau_liste_collaborateurs[[#This Row],[janv.]:[déc.]])</f>
        <v>80</v>
      </c>
      <c r="E157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6.666666666666667</v>
      </c>
      <c r="F157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6.666666666666667</v>
      </c>
      <c r="G157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6.666666666666667</v>
      </c>
      <c r="H157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6.666666666666667</v>
      </c>
      <c r="I157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6.666666666666667</v>
      </c>
      <c r="J157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6.666666666666667</v>
      </c>
      <c r="K157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6.666666666666667</v>
      </c>
      <c r="L157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6.666666666666667</v>
      </c>
      <c r="M157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6.666666666666667</v>
      </c>
      <c r="N157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6.666666666666667</v>
      </c>
      <c r="O157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6.666666666666667</v>
      </c>
      <c r="P157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6.666666666666667</v>
      </c>
    </row>
    <row r="158" spans="1:16" s="19" customFormat="1" ht="36" customHeight="1" x14ac:dyDescent="0.15">
      <c r="A158" s="21">
        <v>0</v>
      </c>
      <c r="B158" s="22">
        <v>46113</v>
      </c>
      <c r="C158" s="22"/>
      <c r="D158" s="18">
        <f>SUBTOTAL(9,tableau_liste_collaborateurs[[#This Row],[janv.]:[déc.]])</f>
        <v>0</v>
      </c>
      <c r="E158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158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158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158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</v>
      </c>
      <c r="I158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158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158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158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158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158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158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158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159" spans="1:16" s="19" customFormat="1" ht="36" customHeight="1" x14ac:dyDescent="0.15">
      <c r="A159" s="21">
        <v>0.9</v>
      </c>
      <c r="B159" s="22">
        <v>46082</v>
      </c>
      <c r="C159" s="22">
        <v>46112</v>
      </c>
      <c r="D159" s="18">
        <f>SUBTOTAL(9,tableau_liste_collaborateurs[[#This Row],[janv.]:[déc.]])</f>
        <v>7.5</v>
      </c>
      <c r="E159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159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159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7.5</v>
      </c>
      <c r="H159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</v>
      </c>
      <c r="I159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159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159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159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159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159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159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159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160" spans="1:16" s="19" customFormat="1" ht="36" customHeight="1" x14ac:dyDescent="0.15">
      <c r="A160" s="14">
        <v>0.8</v>
      </c>
      <c r="B160" s="15">
        <v>43132</v>
      </c>
      <c r="C160" s="13"/>
      <c r="D160" s="18">
        <f>SUBTOTAL(9,tableau_liste_collaborateurs[[#This Row],[janv.]:[déc.]])</f>
        <v>80</v>
      </c>
      <c r="E160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6.666666666666667</v>
      </c>
      <c r="F160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6.666666666666667</v>
      </c>
      <c r="G160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6.666666666666667</v>
      </c>
      <c r="H160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6.666666666666667</v>
      </c>
      <c r="I160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6.666666666666667</v>
      </c>
      <c r="J160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6.666666666666667</v>
      </c>
      <c r="K160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6.666666666666667</v>
      </c>
      <c r="L160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6.666666666666667</v>
      </c>
      <c r="M160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6.666666666666667</v>
      </c>
      <c r="N160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6.666666666666667</v>
      </c>
      <c r="O160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6.666666666666667</v>
      </c>
      <c r="P160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6.666666666666667</v>
      </c>
    </row>
    <row r="161" spans="1:16" s="24" customFormat="1" ht="36" customHeight="1" x14ac:dyDescent="0.15">
      <c r="A161" s="14">
        <v>0</v>
      </c>
      <c r="B161" s="15">
        <v>45550</v>
      </c>
      <c r="C161" s="13"/>
      <c r="D161" s="18">
        <f>SUBTOTAL(9,tableau_liste_collaborateurs[[#This Row],[janv.]:[déc.]])</f>
        <v>0</v>
      </c>
      <c r="E161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161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161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161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</v>
      </c>
      <c r="I161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161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161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161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161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161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161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161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162" spans="1:16" ht="36" customHeight="1" x14ac:dyDescent="0.15">
      <c r="A162" s="14">
        <v>0.7</v>
      </c>
      <c r="B162" s="15">
        <v>38943</v>
      </c>
      <c r="C162" s="13"/>
      <c r="D162" s="18">
        <f>SUBTOTAL(9,tableau_liste_collaborateurs[[#This Row],[janv.]:[déc.]])</f>
        <v>70</v>
      </c>
      <c r="E162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5.833333333333333</v>
      </c>
      <c r="F162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5.833333333333333</v>
      </c>
      <c r="G162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5.833333333333333</v>
      </c>
      <c r="H162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5.833333333333333</v>
      </c>
      <c r="I162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5.833333333333333</v>
      </c>
      <c r="J162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5.833333333333333</v>
      </c>
      <c r="K162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5.833333333333333</v>
      </c>
      <c r="L162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5.833333333333333</v>
      </c>
      <c r="M162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5.833333333333333</v>
      </c>
      <c r="N162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5.833333333333333</v>
      </c>
      <c r="O162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5.833333333333333</v>
      </c>
      <c r="P162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5.833333333333333</v>
      </c>
    </row>
    <row r="163" spans="1:16" s="19" customFormat="1" ht="36" customHeight="1" x14ac:dyDescent="0.15">
      <c r="A163" s="14">
        <v>0.9</v>
      </c>
      <c r="B163" s="15">
        <v>45748</v>
      </c>
      <c r="C163" s="15"/>
      <c r="D163" s="18">
        <f>SUBTOTAL(9,tableau_liste_collaborateurs[[#This Row],[janv.]:[déc.]])</f>
        <v>90</v>
      </c>
      <c r="E163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7.5</v>
      </c>
      <c r="F163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7.5</v>
      </c>
      <c r="G163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7.5</v>
      </c>
      <c r="H163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7.5</v>
      </c>
      <c r="I163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7.5</v>
      </c>
      <c r="J163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7.5</v>
      </c>
      <c r="K163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7.5</v>
      </c>
      <c r="L163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7.5</v>
      </c>
      <c r="M163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7.5</v>
      </c>
      <c r="N163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7.5</v>
      </c>
      <c r="O163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7.5</v>
      </c>
      <c r="P163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7.5</v>
      </c>
    </row>
    <row r="164" spans="1:16" s="19" customFormat="1" ht="36" customHeight="1" x14ac:dyDescent="0.15">
      <c r="A164" s="14">
        <v>1</v>
      </c>
      <c r="B164" s="15">
        <v>44986</v>
      </c>
      <c r="C164" s="15">
        <v>46142</v>
      </c>
      <c r="D164" s="18">
        <f>SUBTOTAL(9,tableau_liste_collaborateurs[[#This Row],[janv.]:[déc.]])</f>
        <v>33.333333333333336</v>
      </c>
      <c r="E164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8.3333333333333339</v>
      </c>
      <c r="F164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8.3333333333333339</v>
      </c>
      <c r="G164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8.3333333333333339</v>
      </c>
      <c r="H164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8.3333333333333339</v>
      </c>
      <c r="I164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164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164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164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164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164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164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164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165" spans="1:16" s="19" customFormat="1" ht="36" customHeight="1" x14ac:dyDescent="0.15">
      <c r="A165" s="14">
        <v>0.8</v>
      </c>
      <c r="B165" s="15">
        <v>44501</v>
      </c>
      <c r="C165" s="15"/>
      <c r="D165" s="18">
        <f>SUBTOTAL(9,tableau_liste_collaborateurs[[#This Row],[janv.]:[déc.]])</f>
        <v>80</v>
      </c>
      <c r="E165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6.666666666666667</v>
      </c>
      <c r="F165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6.666666666666667</v>
      </c>
      <c r="G165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6.666666666666667</v>
      </c>
      <c r="H165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6.666666666666667</v>
      </c>
      <c r="I165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6.666666666666667</v>
      </c>
      <c r="J165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6.666666666666667</v>
      </c>
      <c r="K165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6.666666666666667</v>
      </c>
      <c r="L165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6.666666666666667</v>
      </c>
      <c r="M165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6.666666666666667</v>
      </c>
      <c r="N165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6.666666666666667</v>
      </c>
      <c r="O165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6.666666666666667</v>
      </c>
      <c r="P165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6.666666666666667</v>
      </c>
    </row>
    <row r="166" spans="1:16" s="24" customFormat="1" ht="36" customHeight="1" x14ac:dyDescent="0.15">
      <c r="A166" s="14">
        <v>0.6</v>
      </c>
      <c r="B166" s="15">
        <v>45231</v>
      </c>
      <c r="C166" s="13"/>
      <c r="D166" s="18">
        <f>SUBTOTAL(9,tableau_liste_collaborateurs[[#This Row],[janv.]:[déc.]])</f>
        <v>60</v>
      </c>
      <c r="E166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5</v>
      </c>
      <c r="F166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5</v>
      </c>
      <c r="G166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5</v>
      </c>
      <c r="H166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5</v>
      </c>
      <c r="I166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5</v>
      </c>
      <c r="J166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5</v>
      </c>
      <c r="K166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5</v>
      </c>
      <c r="L166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5</v>
      </c>
      <c r="M166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5</v>
      </c>
      <c r="N166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5</v>
      </c>
      <c r="O166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5</v>
      </c>
      <c r="P166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5</v>
      </c>
    </row>
    <row r="167" spans="1:16" s="24" customFormat="1" ht="36" customHeight="1" x14ac:dyDescent="0.15">
      <c r="A167" s="14">
        <v>0.9</v>
      </c>
      <c r="B167" s="15">
        <v>45672</v>
      </c>
      <c r="C167" s="13"/>
      <c r="D167" s="18">
        <f>SUBTOTAL(9,tableau_liste_collaborateurs[[#This Row],[janv.]:[déc.]])</f>
        <v>90</v>
      </c>
      <c r="E167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7.5</v>
      </c>
      <c r="F167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7.5</v>
      </c>
      <c r="G167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7.5</v>
      </c>
      <c r="H167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7.5</v>
      </c>
      <c r="I167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7.5</v>
      </c>
      <c r="J167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7.5</v>
      </c>
      <c r="K167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7.5</v>
      </c>
      <c r="L167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7.5</v>
      </c>
      <c r="M167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7.5</v>
      </c>
      <c r="N167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7.5</v>
      </c>
      <c r="O167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7.5</v>
      </c>
      <c r="P167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7.5</v>
      </c>
    </row>
    <row r="168" spans="1:16" s="19" customFormat="1" ht="36" customHeight="1" x14ac:dyDescent="0.15">
      <c r="A168" s="14">
        <v>0.7</v>
      </c>
      <c r="B168" s="15">
        <v>44423</v>
      </c>
      <c r="C168" s="13"/>
      <c r="D168" s="18">
        <f>SUBTOTAL(9,tableau_liste_collaborateurs[[#This Row],[janv.]:[déc.]])</f>
        <v>70</v>
      </c>
      <c r="E168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5.833333333333333</v>
      </c>
      <c r="F168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5.833333333333333</v>
      </c>
      <c r="G168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5.833333333333333</v>
      </c>
      <c r="H168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5.833333333333333</v>
      </c>
      <c r="I168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5.833333333333333</v>
      </c>
      <c r="J168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5.833333333333333</v>
      </c>
      <c r="K168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5.833333333333333</v>
      </c>
      <c r="L168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5.833333333333333</v>
      </c>
      <c r="M168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5.833333333333333</v>
      </c>
      <c r="N168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5.833333333333333</v>
      </c>
      <c r="O168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5.833333333333333</v>
      </c>
      <c r="P168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5.833333333333333</v>
      </c>
    </row>
    <row r="169" spans="1:16" s="19" customFormat="1" ht="36" customHeight="1" x14ac:dyDescent="0.15">
      <c r="A169" s="14">
        <v>0.8</v>
      </c>
      <c r="B169" s="15">
        <v>44757</v>
      </c>
      <c r="C169" s="13"/>
      <c r="D169" s="18">
        <f>SUBTOTAL(9,tableau_liste_collaborateurs[[#This Row],[janv.]:[déc.]])</f>
        <v>80</v>
      </c>
      <c r="E169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6.666666666666667</v>
      </c>
      <c r="F169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6.666666666666667</v>
      </c>
      <c r="G169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6.666666666666667</v>
      </c>
      <c r="H169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6.666666666666667</v>
      </c>
      <c r="I169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6.666666666666667</v>
      </c>
      <c r="J169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6.666666666666667</v>
      </c>
      <c r="K169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6.666666666666667</v>
      </c>
      <c r="L169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6.666666666666667</v>
      </c>
      <c r="M169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6.666666666666667</v>
      </c>
      <c r="N169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6.666666666666667</v>
      </c>
      <c r="O169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6.666666666666667</v>
      </c>
      <c r="P169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6.666666666666667</v>
      </c>
    </row>
    <row r="170" spans="1:16" s="19" customFormat="1" ht="36" customHeight="1" x14ac:dyDescent="0.15">
      <c r="A170" s="25">
        <v>0</v>
      </c>
      <c r="B170" s="15">
        <v>44153</v>
      </c>
      <c r="C170" s="15"/>
      <c r="D170" s="18">
        <f>SUBTOTAL(9,tableau_liste_collaborateurs[[#This Row],[janv.]:[déc.]])</f>
        <v>0</v>
      </c>
      <c r="E170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170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170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170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</v>
      </c>
      <c r="I170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170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170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170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170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170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170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170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171" spans="1:16" s="19" customFormat="1" ht="36" customHeight="1" x14ac:dyDescent="0.15">
      <c r="A171" s="14">
        <v>0.8</v>
      </c>
      <c r="B171" s="15">
        <v>42370</v>
      </c>
      <c r="C171" s="13"/>
      <c r="D171" s="18">
        <f>SUBTOTAL(9,tableau_liste_collaborateurs[[#This Row],[janv.]:[déc.]])</f>
        <v>80</v>
      </c>
      <c r="E171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6.666666666666667</v>
      </c>
      <c r="F171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6.666666666666667</v>
      </c>
      <c r="G171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6.666666666666667</v>
      </c>
      <c r="H171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6.666666666666667</v>
      </c>
      <c r="I171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6.666666666666667</v>
      </c>
      <c r="J171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6.666666666666667</v>
      </c>
      <c r="K171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6.666666666666667</v>
      </c>
      <c r="L171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6.666666666666667</v>
      </c>
      <c r="M171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6.666666666666667</v>
      </c>
      <c r="N171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6.666666666666667</v>
      </c>
      <c r="O171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6.666666666666667</v>
      </c>
      <c r="P171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6.666666666666667</v>
      </c>
    </row>
    <row r="172" spans="1:16" s="19" customFormat="1" ht="36" customHeight="1" x14ac:dyDescent="0.15">
      <c r="A172" s="14">
        <v>0.9</v>
      </c>
      <c r="B172" s="15">
        <v>45352</v>
      </c>
      <c r="C172" s="15"/>
      <c r="D172" s="18">
        <f>SUBTOTAL(9,tableau_liste_collaborateurs[[#This Row],[janv.]:[déc.]])</f>
        <v>90</v>
      </c>
      <c r="E172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7.5</v>
      </c>
      <c r="F172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7.5</v>
      </c>
      <c r="G172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7.5</v>
      </c>
      <c r="H172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7.5</v>
      </c>
      <c r="I172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7.5</v>
      </c>
      <c r="J172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7.5</v>
      </c>
      <c r="K172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7.5</v>
      </c>
      <c r="L172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7.5</v>
      </c>
      <c r="M172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7.5</v>
      </c>
      <c r="N172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7.5</v>
      </c>
      <c r="O172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7.5</v>
      </c>
      <c r="P172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7.5</v>
      </c>
    </row>
    <row r="173" spans="1:16" s="19" customFormat="1" ht="36" customHeight="1" x14ac:dyDescent="0.15">
      <c r="A173" s="14">
        <v>0.8</v>
      </c>
      <c r="B173" s="15">
        <v>45870</v>
      </c>
      <c r="C173" s="15"/>
      <c r="D173" s="18">
        <f>SUBTOTAL(9,tableau_liste_collaborateurs[[#This Row],[janv.]:[déc.]])</f>
        <v>80</v>
      </c>
      <c r="E173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6.666666666666667</v>
      </c>
      <c r="F173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6.666666666666667</v>
      </c>
      <c r="G173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6.666666666666667</v>
      </c>
      <c r="H173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6.666666666666667</v>
      </c>
      <c r="I173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6.666666666666667</v>
      </c>
      <c r="J173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6.666666666666667</v>
      </c>
      <c r="K173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6.666666666666667</v>
      </c>
      <c r="L173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6.666666666666667</v>
      </c>
      <c r="M173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6.666666666666667</v>
      </c>
      <c r="N173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6.666666666666667</v>
      </c>
      <c r="O173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6.666666666666667</v>
      </c>
      <c r="P173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6.666666666666667</v>
      </c>
    </row>
    <row r="174" spans="1:16" s="19" customFormat="1" ht="36" customHeight="1" x14ac:dyDescent="0.15">
      <c r="A174" s="14">
        <v>0.8</v>
      </c>
      <c r="B174" s="15">
        <v>44044</v>
      </c>
      <c r="C174" s="15"/>
      <c r="D174" s="18">
        <f>SUBTOTAL(9,tableau_liste_collaborateurs[[#This Row],[janv.]:[déc.]])</f>
        <v>80</v>
      </c>
      <c r="E174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6.666666666666667</v>
      </c>
      <c r="F174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6.666666666666667</v>
      </c>
      <c r="G174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6.666666666666667</v>
      </c>
      <c r="H174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6.666666666666667</v>
      </c>
      <c r="I174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6.666666666666667</v>
      </c>
      <c r="J174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6.666666666666667</v>
      </c>
      <c r="K174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6.666666666666667</v>
      </c>
      <c r="L174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6.666666666666667</v>
      </c>
      <c r="M174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6.666666666666667</v>
      </c>
      <c r="N174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6.666666666666667</v>
      </c>
      <c r="O174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6.666666666666667</v>
      </c>
      <c r="P174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6.666666666666667</v>
      </c>
    </row>
    <row r="175" spans="1:16" s="19" customFormat="1" ht="36.75" customHeight="1" x14ac:dyDescent="0.15">
      <c r="A175" s="14">
        <v>0.8</v>
      </c>
      <c r="B175" s="15">
        <v>45292</v>
      </c>
      <c r="C175" s="13"/>
      <c r="D175" s="18">
        <f>SUBTOTAL(9,tableau_liste_collaborateurs[[#This Row],[janv.]:[déc.]])</f>
        <v>80</v>
      </c>
      <c r="E175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6.666666666666667</v>
      </c>
      <c r="F175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6.666666666666667</v>
      </c>
      <c r="G175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6.666666666666667</v>
      </c>
      <c r="H175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6.666666666666667</v>
      </c>
      <c r="I175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6.666666666666667</v>
      </c>
      <c r="J175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6.666666666666667</v>
      </c>
      <c r="K175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6.666666666666667</v>
      </c>
      <c r="L175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6.666666666666667</v>
      </c>
      <c r="M175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6.666666666666667</v>
      </c>
      <c r="N175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6.666666666666667</v>
      </c>
      <c r="O175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6.666666666666667</v>
      </c>
      <c r="P175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6.666666666666667</v>
      </c>
    </row>
    <row r="176" spans="1:16" s="24" customFormat="1" ht="36" customHeight="1" x14ac:dyDescent="0.15">
      <c r="A176" s="14">
        <v>0.8</v>
      </c>
      <c r="B176" s="15">
        <v>45809</v>
      </c>
      <c r="C176" s="15"/>
      <c r="D176" s="18">
        <f>SUBTOTAL(9,tableau_liste_collaborateurs[[#This Row],[janv.]:[déc.]])</f>
        <v>80</v>
      </c>
      <c r="E176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6.666666666666667</v>
      </c>
      <c r="F176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6.666666666666667</v>
      </c>
      <c r="G176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6.666666666666667</v>
      </c>
      <c r="H176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6.666666666666667</v>
      </c>
      <c r="I176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6.666666666666667</v>
      </c>
      <c r="J176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6.666666666666667</v>
      </c>
      <c r="K176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6.666666666666667</v>
      </c>
      <c r="L176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6.666666666666667</v>
      </c>
      <c r="M176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6.666666666666667</v>
      </c>
      <c r="N176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6.666666666666667</v>
      </c>
      <c r="O176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6.666666666666667</v>
      </c>
      <c r="P176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6.666666666666667</v>
      </c>
    </row>
    <row r="177" spans="1:16" s="24" customFormat="1" ht="36" customHeight="1" x14ac:dyDescent="0.15">
      <c r="A177" s="14">
        <v>0.5</v>
      </c>
      <c r="B177" s="23">
        <v>45778</v>
      </c>
      <c r="C177" s="15"/>
      <c r="D177" s="18">
        <f>SUBTOTAL(9,tableau_liste_collaborateurs[[#This Row],[janv.]:[déc.]])</f>
        <v>49.999999999999993</v>
      </c>
      <c r="E177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4.166666666666667</v>
      </c>
      <c r="F177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4.166666666666667</v>
      </c>
      <c r="G177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4.166666666666667</v>
      </c>
      <c r="H177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4.166666666666667</v>
      </c>
      <c r="I177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4.166666666666667</v>
      </c>
      <c r="J177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4.166666666666667</v>
      </c>
      <c r="K177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4.166666666666667</v>
      </c>
      <c r="L177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4.166666666666667</v>
      </c>
      <c r="M177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4.166666666666667</v>
      </c>
      <c r="N177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4.166666666666667</v>
      </c>
      <c r="O177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4.166666666666667</v>
      </c>
      <c r="P177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4.166666666666667</v>
      </c>
    </row>
    <row r="178" spans="1:16" s="24" customFormat="1" ht="36" customHeight="1" x14ac:dyDescent="0.15">
      <c r="A178" s="14">
        <v>1</v>
      </c>
      <c r="B178" s="15">
        <v>45139</v>
      </c>
      <c r="C178" s="15">
        <v>46234</v>
      </c>
      <c r="D178" s="18">
        <f>SUBTOTAL(9,tableau_liste_collaborateurs[[#This Row],[janv.]:[déc.]])</f>
        <v>58.333333333333343</v>
      </c>
      <c r="E178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8.3333333333333339</v>
      </c>
      <c r="F178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8.3333333333333339</v>
      </c>
      <c r="G178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8.3333333333333339</v>
      </c>
      <c r="H178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8.3333333333333339</v>
      </c>
      <c r="I178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8.3333333333333339</v>
      </c>
      <c r="J178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8.3333333333333339</v>
      </c>
      <c r="K178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8.3333333333333339</v>
      </c>
      <c r="L178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178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178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178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178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179" spans="1:16" s="24" customFormat="1" ht="36" customHeight="1" x14ac:dyDescent="0.15">
      <c r="A179" s="14">
        <v>0.9</v>
      </c>
      <c r="B179" s="15">
        <v>45962</v>
      </c>
      <c r="C179" s="15"/>
      <c r="D179" s="18">
        <f>SUBTOTAL(9,tableau_liste_collaborateurs[[#This Row],[janv.]:[déc.]])</f>
        <v>90</v>
      </c>
      <c r="E179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7.5</v>
      </c>
      <c r="F179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7.5</v>
      </c>
      <c r="G179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7.5</v>
      </c>
      <c r="H179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7.5</v>
      </c>
      <c r="I179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7.5</v>
      </c>
      <c r="J179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7.5</v>
      </c>
      <c r="K179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7.5</v>
      </c>
      <c r="L179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7.5</v>
      </c>
      <c r="M179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7.5</v>
      </c>
      <c r="N179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7.5</v>
      </c>
      <c r="O179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7.5</v>
      </c>
      <c r="P179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7.5</v>
      </c>
    </row>
    <row r="180" spans="1:16" s="24" customFormat="1" ht="36" customHeight="1" x14ac:dyDescent="0.15">
      <c r="A180" s="25">
        <v>0.7</v>
      </c>
      <c r="B180" s="15">
        <v>44713</v>
      </c>
      <c r="C180" s="15"/>
      <c r="D180" s="18">
        <f>SUBTOTAL(9,tableau_liste_collaborateurs[[#This Row],[janv.]:[déc.]])</f>
        <v>70</v>
      </c>
      <c r="E180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5.833333333333333</v>
      </c>
      <c r="F180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5.833333333333333</v>
      </c>
      <c r="G180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5.833333333333333</v>
      </c>
      <c r="H180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5.833333333333333</v>
      </c>
      <c r="I180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5.833333333333333</v>
      </c>
      <c r="J180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5.833333333333333</v>
      </c>
      <c r="K180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5.833333333333333</v>
      </c>
      <c r="L180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5.833333333333333</v>
      </c>
      <c r="M180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5.833333333333333</v>
      </c>
      <c r="N180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5.833333333333333</v>
      </c>
      <c r="O180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5.833333333333333</v>
      </c>
      <c r="P180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5.833333333333333</v>
      </c>
    </row>
    <row r="181" spans="1:16" s="24" customFormat="1" ht="36" customHeight="1" x14ac:dyDescent="0.15">
      <c r="A181" s="14">
        <v>0.8</v>
      </c>
      <c r="B181" s="15">
        <v>42491</v>
      </c>
      <c r="C181" s="13"/>
      <c r="D181" s="18">
        <f>SUBTOTAL(9,tableau_liste_collaborateurs[[#This Row],[janv.]:[déc.]])</f>
        <v>80</v>
      </c>
      <c r="E181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6.666666666666667</v>
      </c>
      <c r="F181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6.666666666666667</v>
      </c>
      <c r="G181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6.666666666666667</v>
      </c>
      <c r="H181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6.666666666666667</v>
      </c>
      <c r="I181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6.666666666666667</v>
      </c>
      <c r="J181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6.666666666666667</v>
      </c>
      <c r="K181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6.666666666666667</v>
      </c>
      <c r="L181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6.666666666666667</v>
      </c>
      <c r="M181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6.666666666666667</v>
      </c>
      <c r="N181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6.666666666666667</v>
      </c>
      <c r="O181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6.666666666666667</v>
      </c>
      <c r="P181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6.666666666666667</v>
      </c>
    </row>
    <row r="182" spans="1:16" s="24" customFormat="1" ht="36" customHeight="1" x14ac:dyDescent="0.15">
      <c r="A182" s="14">
        <v>0.4</v>
      </c>
      <c r="B182" s="15">
        <v>37865</v>
      </c>
      <c r="C182" s="13"/>
      <c r="D182" s="18">
        <f>SUBTOTAL(9,tableau_liste_collaborateurs[[#This Row],[janv.]:[déc.]])</f>
        <v>40</v>
      </c>
      <c r="E182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3.3333333333333335</v>
      </c>
      <c r="F182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3.3333333333333335</v>
      </c>
      <c r="G182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3.3333333333333335</v>
      </c>
      <c r="H182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3.3333333333333335</v>
      </c>
      <c r="I182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3.3333333333333335</v>
      </c>
      <c r="J182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3.3333333333333335</v>
      </c>
      <c r="K182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3.3333333333333335</v>
      </c>
      <c r="L182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3.3333333333333335</v>
      </c>
      <c r="M182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3.3333333333333335</v>
      </c>
      <c r="N182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3.3333333333333335</v>
      </c>
      <c r="O182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3.3333333333333335</v>
      </c>
      <c r="P182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3.3333333333333335</v>
      </c>
    </row>
    <row r="183" spans="1:16" s="24" customFormat="1" ht="36" customHeight="1" x14ac:dyDescent="0.15">
      <c r="A183" s="14">
        <v>1</v>
      </c>
      <c r="B183" s="11">
        <v>45566</v>
      </c>
      <c r="C183" s="11">
        <v>46203</v>
      </c>
      <c r="D183" s="18">
        <f>SUBTOTAL(9,tableau_liste_collaborateurs[[#This Row],[janv.]:[déc.]])</f>
        <v>50.000000000000007</v>
      </c>
      <c r="E183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8.3333333333333339</v>
      </c>
      <c r="F183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8.3333333333333339</v>
      </c>
      <c r="G183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8.3333333333333339</v>
      </c>
      <c r="H183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8.3333333333333339</v>
      </c>
      <c r="I183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8.3333333333333339</v>
      </c>
      <c r="J183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8.3333333333333339</v>
      </c>
      <c r="K183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183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183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183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183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183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184" spans="1:16" s="24" customFormat="1" ht="36" customHeight="1" x14ac:dyDescent="0.15">
      <c r="A184" s="14">
        <v>0.7</v>
      </c>
      <c r="B184" s="15">
        <v>45992</v>
      </c>
      <c r="C184" s="15"/>
      <c r="D184" s="18">
        <f>SUBTOTAL(9,tableau_liste_collaborateurs[[#This Row],[janv.]:[déc.]])</f>
        <v>70</v>
      </c>
      <c r="E184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5.833333333333333</v>
      </c>
      <c r="F184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5.833333333333333</v>
      </c>
      <c r="G184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5.833333333333333</v>
      </c>
      <c r="H184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5.833333333333333</v>
      </c>
      <c r="I184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5.833333333333333</v>
      </c>
      <c r="J184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5.833333333333333</v>
      </c>
      <c r="K184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5.833333333333333</v>
      </c>
      <c r="L184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5.833333333333333</v>
      </c>
      <c r="M184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5.833333333333333</v>
      </c>
      <c r="N184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5.833333333333333</v>
      </c>
      <c r="O184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5.833333333333333</v>
      </c>
      <c r="P184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5.833333333333333</v>
      </c>
    </row>
    <row r="185" spans="1:16" s="24" customFormat="1" ht="36" customHeight="1" x14ac:dyDescent="0.15">
      <c r="A185" s="14">
        <v>0.9</v>
      </c>
      <c r="B185" s="15">
        <v>44470</v>
      </c>
      <c r="C185" s="15"/>
      <c r="D185" s="18">
        <f>SUBTOTAL(9,tableau_liste_collaborateurs[[#This Row],[janv.]:[déc.]])</f>
        <v>90</v>
      </c>
      <c r="E185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7.5</v>
      </c>
      <c r="F185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7.5</v>
      </c>
      <c r="G185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7.5</v>
      </c>
      <c r="H185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7.5</v>
      </c>
      <c r="I185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7.5</v>
      </c>
      <c r="J185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7.5</v>
      </c>
      <c r="K185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7.5</v>
      </c>
      <c r="L185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7.5</v>
      </c>
      <c r="M185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7.5</v>
      </c>
      <c r="N185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7.5</v>
      </c>
      <c r="O185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7.5</v>
      </c>
      <c r="P185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7.5</v>
      </c>
    </row>
    <row r="186" spans="1:16" s="24" customFormat="1" ht="36" customHeight="1" x14ac:dyDescent="0.15">
      <c r="A186" s="14">
        <v>0.7</v>
      </c>
      <c r="B186" s="15">
        <v>43525</v>
      </c>
      <c r="C186" s="15"/>
      <c r="D186" s="18">
        <f>SUBTOTAL(9,tableau_liste_collaborateurs[[#This Row],[janv.]:[déc.]])</f>
        <v>70</v>
      </c>
      <c r="E186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5.833333333333333</v>
      </c>
      <c r="F186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5.833333333333333</v>
      </c>
      <c r="G186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5.833333333333333</v>
      </c>
      <c r="H186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5.833333333333333</v>
      </c>
      <c r="I186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5.833333333333333</v>
      </c>
      <c r="J186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5.833333333333333</v>
      </c>
      <c r="K186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5.833333333333333</v>
      </c>
      <c r="L186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5.833333333333333</v>
      </c>
      <c r="M186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5.833333333333333</v>
      </c>
      <c r="N186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5.833333333333333</v>
      </c>
      <c r="O186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5.833333333333333</v>
      </c>
      <c r="P186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5.833333333333333</v>
      </c>
    </row>
    <row r="187" spans="1:16" s="24" customFormat="1" ht="36" customHeight="1" x14ac:dyDescent="0.15">
      <c r="A187" s="14">
        <v>0.6</v>
      </c>
      <c r="B187" s="15">
        <v>45627</v>
      </c>
      <c r="C187" s="15"/>
      <c r="D187" s="18">
        <f>SUBTOTAL(9,tableau_liste_collaborateurs[[#This Row],[janv.]:[déc.]])</f>
        <v>60</v>
      </c>
      <c r="E187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5</v>
      </c>
      <c r="F187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5</v>
      </c>
      <c r="G187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5</v>
      </c>
      <c r="H187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5</v>
      </c>
      <c r="I187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5</v>
      </c>
      <c r="J187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5</v>
      </c>
      <c r="K187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5</v>
      </c>
      <c r="L187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5</v>
      </c>
      <c r="M187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5</v>
      </c>
      <c r="N187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5</v>
      </c>
      <c r="O187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5</v>
      </c>
      <c r="P187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5</v>
      </c>
    </row>
    <row r="188" spans="1:16" s="24" customFormat="1" ht="36" customHeight="1" x14ac:dyDescent="0.15">
      <c r="A188" s="14">
        <v>0.9</v>
      </c>
      <c r="B188" s="15">
        <v>44823</v>
      </c>
      <c r="C188" s="13"/>
      <c r="D188" s="18">
        <f>SUBTOTAL(9,tableau_liste_collaborateurs[[#This Row],[janv.]:[déc.]])</f>
        <v>90</v>
      </c>
      <c r="E188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7.5</v>
      </c>
      <c r="F188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7.5</v>
      </c>
      <c r="G188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7.5</v>
      </c>
      <c r="H188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7.5</v>
      </c>
      <c r="I188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7.5</v>
      </c>
      <c r="J188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7.5</v>
      </c>
      <c r="K188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7.5</v>
      </c>
      <c r="L188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7.5</v>
      </c>
      <c r="M188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7.5</v>
      </c>
      <c r="N188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7.5</v>
      </c>
      <c r="O188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7.5</v>
      </c>
      <c r="P188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7.5</v>
      </c>
    </row>
    <row r="189" spans="1:16" s="24" customFormat="1" ht="36" customHeight="1" x14ac:dyDescent="0.15">
      <c r="A189" s="14">
        <v>1</v>
      </c>
      <c r="B189" s="15">
        <v>43313</v>
      </c>
      <c r="C189" s="13"/>
      <c r="D189" s="18">
        <f>SUBTOTAL(9,tableau_liste_collaborateurs[[#This Row],[janv.]:[déc.]])</f>
        <v>99.999999999999986</v>
      </c>
      <c r="E189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8.3333333333333339</v>
      </c>
      <c r="F189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8.3333333333333339</v>
      </c>
      <c r="G189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8.3333333333333339</v>
      </c>
      <c r="H189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8.3333333333333339</v>
      </c>
      <c r="I189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8.3333333333333339</v>
      </c>
      <c r="J189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8.3333333333333339</v>
      </c>
      <c r="K189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8.3333333333333339</v>
      </c>
      <c r="L189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8.3333333333333339</v>
      </c>
      <c r="M189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8.3333333333333339</v>
      </c>
      <c r="N189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8.3333333333333339</v>
      </c>
      <c r="O189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8.3333333333333339</v>
      </c>
      <c r="P189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8.3333333333333339</v>
      </c>
    </row>
    <row r="190" spans="1:16" s="24" customFormat="1" ht="36" customHeight="1" x14ac:dyDescent="0.15">
      <c r="A190" s="14">
        <v>0.7</v>
      </c>
      <c r="B190" s="15">
        <v>45870</v>
      </c>
      <c r="C190" s="13"/>
      <c r="D190" s="18">
        <f>SUBTOTAL(9,tableau_liste_collaborateurs[[#This Row],[janv.]:[déc.]])</f>
        <v>70</v>
      </c>
      <c r="E190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5.833333333333333</v>
      </c>
      <c r="F190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5.833333333333333</v>
      </c>
      <c r="G190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5.833333333333333</v>
      </c>
      <c r="H190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5.833333333333333</v>
      </c>
      <c r="I190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5.833333333333333</v>
      </c>
      <c r="J190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5.833333333333333</v>
      </c>
      <c r="K190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5.833333333333333</v>
      </c>
      <c r="L190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5.833333333333333</v>
      </c>
      <c r="M190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5.833333333333333</v>
      </c>
      <c r="N190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5.833333333333333</v>
      </c>
      <c r="O190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5.833333333333333</v>
      </c>
      <c r="P190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5.833333333333333</v>
      </c>
    </row>
    <row r="191" spans="1:16" s="24" customFormat="1" ht="36" customHeight="1" x14ac:dyDescent="0.15">
      <c r="A191" s="14">
        <v>0</v>
      </c>
      <c r="B191" s="15">
        <v>45717</v>
      </c>
      <c r="C191" s="15"/>
      <c r="D191" s="18">
        <f>SUBTOTAL(9,tableau_liste_collaborateurs[[#This Row],[janv.]:[déc.]])</f>
        <v>0</v>
      </c>
      <c r="E191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191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191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191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</v>
      </c>
      <c r="I191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191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191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191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191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191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191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191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192" spans="1:16" s="24" customFormat="1" ht="36" customHeight="1" x14ac:dyDescent="0.15">
      <c r="A192" s="14">
        <v>0.9</v>
      </c>
      <c r="B192" s="15">
        <v>39845</v>
      </c>
      <c r="C192" s="13"/>
      <c r="D192" s="18">
        <f>SUBTOTAL(9,tableau_liste_collaborateurs[[#This Row],[janv.]:[déc.]])</f>
        <v>90</v>
      </c>
      <c r="E192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7.5</v>
      </c>
      <c r="F192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7.5</v>
      </c>
      <c r="G192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7.5</v>
      </c>
      <c r="H192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7.5</v>
      </c>
      <c r="I192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7.5</v>
      </c>
      <c r="J192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7.5</v>
      </c>
      <c r="K192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7.5</v>
      </c>
      <c r="L192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7.5</v>
      </c>
      <c r="M192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7.5</v>
      </c>
      <c r="N192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7.5</v>
      </c>
      <c r="O192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7.5</v>
      </c>
      <c r="P192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7.5</v>
      </c>
    </row>
    <row r="193" spans="1:16" s="19" customFormat="1" ht="36" customHeight="1" x14ac:dyDescent="0.15">
      <c r="A193" s="14">
        <v>0.7</v>
      </c>
      <c r="B193" s="15">
        <v>42248</v>
      </c>
      <c r="C193" s="15"/>
      <c r="D193" s="18">
        <f>SUBTOTAL(9,tableau_liste_collaborateurs[[#This Row],[janv.]:[déc.]])</f>
        <v>70</v>
      </c>
      <c r="E193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5.833333333333333</v>
      </c>
      <c r="F193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5.833333333333333</v>
      </c>
      <c r="G193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5.833333333333333</v>
      </c>
      <c r="H193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5.833333333333333</v>
      </c>
      <c r="I193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5.833333333333333</v>
      </c>
      <c r="J193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5.833333333333333</v>
      </c>
      <c r="K193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5.833333333333333</v>
      </c>
      <c r="L193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5.833333333333333</v>
      </c>
      <c r="M193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5.833333333333333</v>
      </c>
      <c r="N193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5.833333333333333</v>
      </c>
      <c r="O193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5.833333333333333</v>
      </c>
      <c r="P193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5.833333333333333</v>
      </c>
    </row>
    <row r="194" spans="1:16" s="19" customFormat="1" ht="36" customHeight="1" x14ac:dyDescent="0.15">
      <c r="A194" s="14">
        <v>0.9</v>
      </c>
      <c r="B194" s="23">
        <v>42968</v>
      </c>
      <c r="C194" s="13"/>
      <c r="D194" s="18">
        <f>SUBTOTAL(9,tableau_liste_collaborateurs[[#This Row],[janv.]:[déc.]])</f>
        <v>90</v>
      </c>
      <c r="E194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7.5</v>
      </c>
      <c r="F194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7.5</v>
      </c>
      <c r="G194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7.5</v>
      </c>
      <c r="H194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7.5</v>
      </c>
      <c r="I194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7.5</v>
      </c>
      <c r="J194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7.5</v>
      </c>
      <c r="K194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7.5</v>
      </c>
      <c r="L194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7.5</v>
      </c>
      <c r="M194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7.5</v>
      </c>
      <c r="N194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7.5</v>
      </c>
      <c r="O194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7.5</v>
      </c>
      <c r="P194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7.5</v>
      </c>
    </row>
    <row r="195" spans="1:16" s="24" customFormat="1" ht="36" customHeight="1" x14ac:dyDescent="0.15">
      <c r="A195" s="21">
        <v>0.5</v>
      </c>
      <c r="B195" s="22">
        <v>46054</v>
      </c>
      <c r="C195" s="22">
        <v>46203</v>
      </c>
      <c r="D195" s="18">
        <f>SUBTOTAL(9,tableau_liste_collaborateurs[[#This Row],[janv.]:[déc.]])</f>
        <v>20.833333333333336</v>
      </c>
      <c r="E195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195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4.166666666666667</v>
      </c>
      <c r="G195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4.166666666666667</v>
      </c>
      <c r="H195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4.166666666666667</v>
      </c>
      <c r="I195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4.166666666666667</v>
      </c>
      <c r="J195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4.166666666666667</v>
      </c>
      <c r="K195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195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195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195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195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195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196" spans="1:16" s="24" customFormat="1" ht="36" customHeight="1" x14ac:dyDescent="0.15">
      <c r="A196" s="14">
        <v>0</v>
      </c>
      <c r="B196" s="15">
        <v>45444</v>
      </c>
      <c r="C196" s="15"/>
      <c r="D196" s="18">
        <f>SUBTOTAL(9,tableau_liste_collaborateurs[[#This Row],[janv.]:[déc.]])</f>
        <v>0</v>
      </c>
      <c r="E196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196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196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196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</v>
      </c>
      <c r="I196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196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196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196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196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196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196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196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197" spans="1:16" s="19" customFormat="1" ht="36" customHeight="1" x14ac:dyDescent="0.15">
      <c r="A197" s="14">
        <v>0.7</v>
      </c>
      <c r="B197" s="15">
        <v>43739</v>
      </c>
      <c r="C197" s="13"/>
      <c r="D197" s="18">
        <f>SUBTOTAL(9,tableau_liste_collaborateurs[[#This Row],[janv.]:[déc.]])</f>
        <v>70</v>
      </c>
      <c r="E197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5.833333333333333</v>
      </c>
      <c r="F197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5.833333333333333</v>
      </c>
      <c r="G197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5.833333333333333</v>
      </c>
      <c r="H197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5.833333333333333</v>
      </c>
      <c r="I197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5.833333333333333</v>
      </c>
      <c r="J197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5.833333333333333</v>
      </c>
      <c r="K197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5.833333333333333</v>
      </c>
      <c r="L197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5.833333333333333</v>
      </c>
      <c r="M197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5.833333333333333</v>
      </c>
      <c r="N197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5.833333333333333</v>
      </c>
      <c r="O197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5.833333333333333</v>
      </c>
      <c r="P197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5.833333333333333</v>
      </c>
    </row>
    <row r="198" spans="1:16" s="24" customFormat="1" ht="36" customHeight="1" x14ac:dyDescent="0.15">
      <c r="A198" s="14">
        <v>0.65</v>
      </c>
      <c r="B198" s="15">
        <v>43313</v>
      </c>
      <c r="C198" s="13"/>
      <c r="D198" s="18">
        <f>SUBTOTAL(9,tableau_liste_collaborateurs[[#This Row],[janv.]:[déc.]])</f>
        <v>64.999999999999986</v>
      </c>
      <c r="E198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5.416666666666667</v>
      </c>
      <c r="F198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5.416666666666667</v>
      </c>
      <c r="G198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5.416666666666667</v>
      </c>
      <c r="H198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5.416666666666667</v>
      </c>
      <c r="I198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5.416666666666667</v>
      </c>
      <c r="J198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5.416666666666667</v>
      </c>
      <c r="K198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5.416666666666667</v>
      </c>
      <c r="L198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5.416666666666667</v>
      </c>
      <c r="M198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5.416666666666667</v>
      </c>
      <c r="N198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5.416666666666667</v>
      </c>
      <c r="O198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5.416666666666667</v>
      </c>
      <c r="P198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5.416666666666667</v>
      </c>
    </row>
    <row r="199" spans="1:16" s="24" customFormat="1" ht="36" customHeight="1" x14ac:dyDescent="0.15">
      <c r="A199" s="14">
        <v>0.8</v>
      </c>
      <c r="B199" s="15">
        <v>38943</v>
      </c>
      <c r="C199" s="13"/>
      <c r="D199" s="18">
        <f>SUBTOTAL(9,tableau_liste_collaborateurs[[#This Row],[janv.]:[déc.]])</f>
        <v>80</v>
      </c>
      <c r="E199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6.666666666666667</v>
      </c>
      <c r="F199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6.666666666666667</v>
      </c>
      <c r="G199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6.666666666666667</v>
      </c>
      <c r="H199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6.666666666666667</v>
      </c>
      <c r="I199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6.666666666666667</v>
      </c>
      <c r="J199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6.666666666666667</v>
      </c>
      <c r="K199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6.666666666666667</v>
      </c>
      <c r="L199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6.666666666666667</v>
      </c>
      <c r="M199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6.666666666666667</v>
      </c>
      <c r="N199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6.666666666666667</v>
      </c>
      <c r="O199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6.666666666666667</v>
      </c>
      <c r="P199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6.666666666666667</v>
      </c>
    </row>
    <row r="200" spans="1:16" s="24" customFormat="1" ht="36" customHeight="1" x14ac:dyDescent="0.15">
      <c r="A200" s="14">
        <v>0.9</v>
      </c>
      <c r="B200" s="15">
        <v>44409</v>
      </c>
      <c r="C200" s="15"/>
      <c r="D200" s="18">
        <f>SUBTOTAL(9,tableau_liste_collaborateurs[[#This Row],[janv.]:[déc.]])</f>
        <v>90</v>
      </c>
      <c r="E200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7.5</v>
      </c>
      <c r="F200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7.5</v>
      </c>
      <c r="G200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7.5</v>
      </c>
      <c r="H200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7.5</v>
      </c>
      <c r="I200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7.5</v>
      </c>
      <c r="J200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7.5</v>
      </c>
      <c r="K200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7.5</v>
      </c>
      <c r="L200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7.5</v>
      </c>
      <c r="M200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7.5</v>
      </c>
      <c r="N200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7.5</v>
      </c>
      <c r="O200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7.5</v>
      </c>
      <c r="P200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7.5</v>
      </c>
    </row>
    <row r="201" spans="1:16" s="24" customFormat="1" ht="36" customHeight="1" x14ac:dyDescent="0.15">
      <c r="A201" s="14">
        <v>0</v>
      </c>
      <c r="B201" s="15">
        <v>45170</v>
      </c>
      <c r="C201" s="15">
        <v>46142</v>
      </c>
      <c r="D201" s="18">
        <f>SUBTOTAL(9,tableau_liste_collaborateurs[[#This Row],[janv.]:[déc.]])</f>
        <v>0</v>
      </c>
      <c r="E201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201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201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201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</v>
      </c>
      <c r="I201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201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201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201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201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201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201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201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202" spans="1:16" s="24" customFormat="1" ht="36" customHeight="1" x14ac:dyDescent="0.15">
      <c r="A202" s="14">
        <v>0</v>
      </c>
      <c r="B202" s="15">
        <v>45444</v>
      </c>
      <c r="C202" s="13"/>
      <c r="D202" s="18">
        <f>SUBTOTAL(9,tableau_liste_collaborateurs[[#This Row],[janv.]:[déc.]])</f>
        <v>0</v>
      </c>
      <c r="E202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202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202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202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</v>
      </c>
      <c r="I202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202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202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202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202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202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202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202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203" spans="1:16" s="19" customFormat="1" ht="36" customHeight="1" x14ac:dyDescent="0.15">
      <c r="A203" s="21">
        <v>0.8</v>
      </c>
      <c r="B203" s="22">
        <v>46054</v>
      </c>
      <c r="C203" s="22"/>
      <c r="D203" s="18">
        <f>SUBTOTAL(9,tableau_liste_collaborateurs[[#This Row],[janv.]:[déc.]])</f>
        <v>73.333333333333329</v>
      </c>
      <c r="E203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203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6.666666666666667</v>
      </c>
      <c r="G203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6.666666666666667</v>
      </c>
      <c r="H203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6.666666666666667</v>
      </c>
      <c r="I203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6.666666666666667</v>
      </c>
      <c r="J203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6.666666666666667</v>
      </c>
      <c r="K203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6.666666666666667</v>
      </c>
      <c r="L203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6.666666666666667</v>
      </c>
      <c r="M203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6.666666666666667</v>
      </c>
      <c r="N203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6.666666666666667</v>
      </c>
      <c r="O203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6.666666666666667</v>
      </c>
      <c r="P203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6.666666666666667</v>
      </c>
    </row>
    <row r="204" spans="1:16" s="19" customFormat="1" ht="36" customHeight="1" x14ac:dyDescent="0.15">
      <c r="A204" s="25">
        <v>0</v>
      </c>
      <c r="B204" s="15">
        <v>42156</v>
      </c>
      <c r="C204" s="13"/>
      <c r="D204" s="18">
        <f>SUBTOTAL(9,tableau_liste_collaborateurs[[#This Row],[janv.]:[déc.]])</f>
        <v>0</v>
      </c>
      <c r="E204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204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204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204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</v>
      </c>
      <c r="I204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204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204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204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204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204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204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204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205" spans="1:16" s="19" customFormat="1" ht="36" customHeight="1" x14ac:dyDescent="0.15">
      <c r="A205" s="14">
        <v>0.6</v>
      </c>
      <c r="B205" s="23">
        <v>44562</v>
      </c>
      <c r="C205" s="15">
        <v>46142</v>
      </c>
      <c r="D205" s="18">
        <f>SUBTOTAL(9,tableau_liste_collaborateurs[[#This Row],[janv.]:[déc.]])</f>
        <v>20</v>
      </c>
      <c r="E205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5</v>
      </c>
      <c r="F205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5</v>
      </c>
      <c r="G205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5</v>
      </c>
      <c r="H205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5</v>
      </c>
      <c r="I205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205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205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205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205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205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205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205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206" spans="1:16" s="19" customFormat="1" ht="36" customHeight="1" x14ac:dyDescent="0.15">
      <c r="A206" s="14">
        <v>1</v>
      </c>
      <c r="B206" s="15">
        <v>41183</v>
      </c>
      <c r="C206" s="13"/>
      <c r="D206" s="18">
        <f>SUBTOTAL(9,tableau_liste_collaborateurs[[#This Row],[janv.]:[déc.]])</f>
        <v>99.999999999999986</v>
      </c>
      <c r="E206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8.3333333333333339</v>
      </c>
      <c r="F206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8.3333333333333339</v>
      </c>
      <c r="G206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8.3333333333333339</v>
      </c>
      <c r="H206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8.3333333333333339</v>
      </c>
      <c r="I206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8.3333333333333339</v>
      </c>
      <c r="J206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8.3333333333333339</v>
      </c>
      <c r="K206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8.3333333333333339</v>
      </c>
      <c r="L206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8.3333333333333339</v>
      </c>
      <c r="M206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8.3333333333333339</v>
      </c>
      <c r="N206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8.3333333333333339</v>
      </c>
      <c r="O206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8.3333333333333339</v>
      </c>
      <c r="P206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8.3333333333333339</v>
      </c>
    </row>
    <row r="207" spans="1:16" s="24" customFormat="1" ht="36" customHeight="1" x14ac:dyDescent="0.15">
      <c r="A207" s="14">
        <v>0.9</v>
      </c>
      <c r="B207" s="15">
        <v>37124</v>
      </c>
      <c r="C207" s="13"/>
      <c r="D207" s="18">
        <f>SUBTOTAL(9,tableau_liste_collaborateurs[[#This Row],[janv.]:[déc.]])</f>
        <v>90</v>
      </c>
      <c r="E207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7.5</v>
      </c>
      <c r="F207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7.5</v>
      </c>
      <c r="G207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7.5</v>
      </c>
      <c r="H207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7.5</v>
      </c>
      <c r="I207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7.5</v>
      </c>
      <c r="J207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7.5</v>
      </c>
      <c r="K207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7.5</v>
      </c>
      <c r="L207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7.5</v>
      </c>
      <c r="M207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7.5</v>
      </c>
      <c r="N207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7.5</v>
      </c>
      <c r="O207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7.5</v>
      </c>
      <c r="P207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7.5</v>
      </c>
    </row>
    <row r="208" spans="1:16" s="24" customFormat="1" ht="36" customHeight="1" x14ac:dyDescent="0.15">
      <c r="A208" s="14">
        <v>1</v>
      </c>
      <c r="B208" s="15">
        <v>42948</v>
      </c>
      <c r="C208" s="13"/>
      <c r="D208" s="18">
        <f>SUBTOTAL(9,tableau_liste_collaborateurs[[#This Row],[janv.]:[déc.]])</f>
        <v>99.999999999999986</v>
      </c>
      <c r="E208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8.3333333333333339</v>
      </c>
      <c r="F208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8.3333333333333339</v>
      </c>
      <c r="G208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8.3333333333333339</v>
      </c>
      <c r="H208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8.3333333333333339</v>
      </c>
      <c r="I208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8.3333333333333339</v>
      </c>
      <c r="J208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8.3333333333333339</v>
      </c>
      <c r="K208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8.3333333333333339</v>
      </c>
      <c r="L208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8.3333333333333339</v>
      </c>
      <c r="M208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8.3333333333333339</v>
      </c>
      <c r="N208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8.3333333333333339</v>
      </c>
      <c r="O208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8.3333333333333339</v>
      </c>
      <c r="P208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8.3333333333333339</v>
      </c>
    </row>
    <row r="209" spans="1:16" s="24" customFormat="1" ht="36" customHeight="1" x14ac:dyDescent="0.15">
      <c r="A209" s="21">
        <v>0.5</v>
      </c>
      <c r="B209" s="22">
        <v>45352</v>
      </c>
      <c r="C209" s="22">
        <v>46203</v>
      </c>
      <c r="D209" s="18">
        <f>SUBTOTAL(9,tableau_liste_collaborateurs[[#This Row],[janv.]:[déc.]])</f>
        <v>25.000000000000004</v>
      </c>
      <c r="E209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4.166666666666667</v>
      </c>
      <c r="F209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4.166666666666667</v>
      </c>
      <c r="G209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4.166666666666667</v>
      </c>
      <c r="H209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4.166666666666667</v>
      </c>
      <c r="I209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4.166666666666667</v>
      </c>
      <c r="J209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4.166666666666667</v>
      </c>
      <c r="K209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209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209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209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209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209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210" spans="1:16" s="24" customFormat="1" ht="36" customHeight="1" x14ac:dyDescent="0.15">
      <c r="A210" s="14">
        <v>0.9</v>
      </c>
      <c r="B210" s="15">
        <v>39448</v>
      </c>
      <c r="C210" s="13"/>
      <c r="D210" s="18">
        <f>SUBTOTAL(9,tableau_liste_collaborateurs[[#This Row],[janv.]:[déc.]])</f>
        <v>90</v>
      </c>
      <c r="E210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7.5</v>
      </c>
      <c r="F210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7.5</v>
      </c>
      <c r="G210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7.5</v>
      </c>
      <c r="H210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7.5</v>
      </c>
      <c r="I210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7.5</v>
      </c>
      <c r="J210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7.5</v>
      </c>
      <c r="K210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7.5</v>
      </c>
      <c r="L210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7.5</v>
      </c>
      <c r="M210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7.5</v>
      </c>
      <c r="N210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7.5</v>
      </c>
      <c r="O210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7.5</v>
      </c>
      <c r="P210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7.5</v>
      </c>
    </row>
    <row r="211" spans="1:16" s="24" customFormat="1" ht="36" customHeight="1" x14ac:dyDescent="0.15">
      <c r="A211" s="14">
        <v>0.8</v>
      </c>
      <c r="B211" s="15">
        <v>45170</v>
      </c>
      <c r="C211" s="15"/>
      <c r="D211" s="18">
        <f>SUBTOTAL(9,tableau_liste_collaborateurs[[#This Row],[janv.]:[déc.]])</f>
        <v>80</v>
      </c>
      <c r="E211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6.666666666666667</v>
      </c>
      <c r="F211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6.666666666666667</v>
      </c>
      <c r="G211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6.666666666666667</v>
      </c>
      <c r="H211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6.666666666666667</v>
      </c>
      <c r="I211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6.666666666666667</v>
      </c>
      <c r="J211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6.666666666666667</v>
      </c>
      <c r="K211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6.666666666666667</v>
      </c>
      <c r="L211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6.666666666666667</v>
      </c>
      <c r="M211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6.666666666666667</v>
      </c>
      <c r="N211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6.666666666666667</v>
      </c>
      <c r="O211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6.666666666666667</v>
      </c>
      <c r="P211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6.666666666666667</v>
      </c>
    </row>
    <row r="212" spans="1:16" s="24" customFormat="1" ht="36" customHeight="1" x14ac:dyDescent="0.15">
      <c r="A212" s="14">
        <v>80</v>
      </c>
      <c r="B212" s="15">
        <v>46054</v>
      </c>
      <c r="C212" s="15">
        <v>46203</v>
      </c>
      <c r="D212" s="18">
        <f>SUBTOTAL(9,tableau_liste_collaborateurs[[#This Row],[janv.]:[déc.]])</f>
        <v>3333.333333333333</v>
      </c>
      <c r="E212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212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666.66666666666663</v>
      </c>
      <c r="G212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666.66666666666663</v>
      </c>
      <c r="H212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666.66666666666663</v>
      </c>
      <c r="I212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666.66666666666663</v>
      </c>
      <c r="J212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666.66666666666663</v>
      </c>
      <c r="K212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212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212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212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212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212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213" spans="1:16" s="24" customFormat="1" ht="36" customHeight="1" x14ac:dyDescent="0.15">
      <c r="A213" s="14">
        <v>0.7</v>
      </c>
      <c r="B213" s="15">
        <v>39692</v>
      </c>
      <c r="C213" s="13"/>
      <c r="D213" s="18">
        <f>SUBTOTAL(9,tableau_liste_collaborateurs[[#This Row],[janv.]:[déc.]])</f>
        <v>70</v>
      </c>
      <c r="E213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5.833333333333333</v>
      </c>
      <c r="F213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5.833333333333333</v>
      </c>
      <c r="G213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5.833333333333333</v>
      </c>
      <c r="H213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5.833333333333333</v>
      </c>
      <c r="I213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5.833333333333333</v>
      </c>
      <c r="J213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5.833333333333333</v>
      </c>
      <c r="K213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5.833333333333333</v>
      </c>
      <c r="L213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5.833333333333333</v>
      </c>
      <c r="M213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5.833333333333333</v>
      </c>
      <c r="N213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5.833333333333333</v>
      </c>
      <c r="O213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5.833333333333333</v>
      </c>
      <c r="P213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5.833333333333333</v>
      </c>
    </row>
    <row r="214" spans="1:16" s="24" customFormat="1" ht="36" customHeight="1" x14ac:dyDescent="0.15">
      <c r="A214" s="14">
        <v>0</v>
      </c>
      <c r="B214" s="15">
        <v>45261</v>
      </c>
      <c r="C214" s="13"/>
      <c r="D214" s="18">
        <f>SUBTOTAL(9,tableau_liste_collaborateurs[[#This Row],[janv.]:[déc.]])</f>
        <v>0</v>
      </c>
      <c r="E214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214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214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214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</v>
      </c>
      <c r="I214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214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214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214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214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214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214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214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215" spans="1:16" s="24" customFormat="1" ht="36" customHeight="1" x14ac:dyDescent="0.15">
      <c r="A215" s="14">
        <v>0.5</v>
      </c>
      <c r="B215" s="15">
        <v>43586</v>
      </c>
      <c r="C215" s="13"/>
      <c r="D215" s="18">
        <f>SUBTOTAL(9,tableau_liste_collaborateurs[[#This Row],[janv.]:[déc.]])</f>
        <v>49.999999999999993</v>
      </c>
      <c r="E215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4.166666666666667</v>
      </c>
      <c r="F215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4.166666666666667</v>
      </c>
      <c r="G215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4.166666666666667</v>
      </c>
      <c r="H215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4.166666666666667</v>
      </c>
      <c r="I215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4.166666666666667</v>
      </c>
      <c r="J215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4.166666666666667</v>
      </c>
      <c r="K215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4.166666666666667</v>
      </c>
      <c r="L215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4.166666666666667</v>
      </c>
      <c r="M215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4.166666666666667</v>
      </c>
      <c r="N215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4.166666666666667</v>
      </c>
      <c r="O215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4.166666666666667</v>
      </c>
      <c r="P215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4.166666666666667</v>
      </c>
    </row>
    <row r="216" spans="1:16" s="24" customFormat="1" ht="36" customHeight="1" x14ac:dyDescent="0.15">
      <c r="A216" s="14">
        <v>0.7</v>
      </c>
      <c r="B216" s="15">
        <v>44774</v>
      </c>
      <c r="C216" s="13"/>
      <c r="D216" s="18">
        <f>SUBTOTAL(9,tableau_liste_collaborateurs[[#This Row],[janv.]:[déc.]])</f>
        <v>70</v>
      </c>
      <c r="E216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5.833333333333333</v>
      </c>
      <c r="F216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5.833333333333333</v>
      </c>
      <c r="G216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5.833333333333333</v>
      </c>
      <c r="H216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5.833333333333333</v>
      </c>
      <c r="I216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5.833333333333333</v>
      </c>
      <c r="J216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5.833333333333333</v>
      </c>
      <c r="K216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5.833333333333333</v>
      </c>
      <c r="L216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5.833333333333333</v>
      </c>
      <c r="M216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5.833333333333333</v>
      </c>
      <c r="N216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5.833333333333333</v>
      </c>
      <c r="O216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5.833333333333333</v>
      </c>
      <c r="P216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5.833333333333333</v>
      </c>
    </row>
    <row r="217" spans="1:16" s="24" customFormat="1" ht="36" customHeight="1" x14ac:dyDescent="0.15">
      <c r="A217" s="14">
        <v>0.8</v>
      </c>
      <c r="B217" s="15">
        <v>45383</v>
      </c>
      <c r="C217" s="15"/>
      <c r="D217" s="18">
        <f>SUBTOTAL(9,tableau_liste_collaborateurs[[#This Row],[janv.]:[déc.]])</f>
        <v>80</v>
      </c>
      <c r="E217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6.666666666666667</v>
      </c>
      <c r="F217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6.666666666666667</v>
      </c>
      <c r="G217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6.666666666666667</v>
      </c>
      <c r="H217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6.666666666666667</v>
      </c>
      <c r="I217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6.666666666666667</v>
      </c>
      <c r="J217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6.666666666666667</v>
      </c>
      <c r="K217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6.666666666666667</v>
      </c>
      <c r="L217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6.666666666666667</v>
      </c>
      <c r="M217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6.666666666666667</v>
      </c>
      <c r="N217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6.666666666666667</v>
      </c>
      <c r="O217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6.666666666666667</v>
      </c>
      <c r="P217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6.666666666666667</v>
      </c>
    </row>
    <row r="218" spans="1:16" s="19" customFormat="1" ht="36" customHeight="1" x14ac:dyDescent="0.15">
      <c r="A218" s="14">
        <v>0.5</v>
      </c>
      <c r="B218" s="15">
        <v>43800</v>
      </c>
      <c r="C218" s="15"/>
      <c r="D218" s="18">
        <f>SUBTOTAL(9,tableau_liste_collaborateurs[[#This Row],[janv.]:[déc.]])</f>
        <v>49.999999999999993</v>
      </c>
      <c r="E218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4.166666666666667</v>
      </c>
      <c r="F218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4.166666666666667</v>
      </c>
      <c r="G218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4.166666666666667</v>
      </c>
      <c r="H218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4.166666666666667</v>
      </c>
      <c r="I218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4.166666666666667</v>
      </c>
      <c r="J218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4.166666666666667</v>
      </c>
      <c r="K218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4.166666666666667</v>
      </c>
      <c r="L218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4.166666666666667</v>
      </c>
      <c r="M218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4.166666666666667</v>
      </c>
      <c r="N218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4.166666666666667</v>
      </c>
      <c r="O218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4.166666666666667</v>
      </c>
      <c r="P218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4.166666666666667</v>
      </c>
    </row>
    <row r="219" spans="1:16" s="19" customFormat="1" ht="36" customHeight="1" x14ac:dyDescent="0.15">
      <c r="A219" s="14">
        <v>0.5</v>
      </c>
      <c r="B219" s="15">
        <v>39326</v>
      </c>
      <c r="C219" s="13"/>
      <c r="D219" s="18">
        <f>SUBTOTAL(9,tableau_liste_collaborateurs[[#This Row],[janv.]:[déc.]])</f>
        <v>49.999999999999993</v>
      </c>
      <c r="E219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4.166666666666667</v>
      </c>
      <c r="F219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4.166666666666667</v>
      </c>
      <c r="G219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4.166666666666667</v>
      </c>
      <c r="H219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4.166666666666667</v>
      </c>
      <c r="I219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4.166666666666667</v>
      </c>
      <c r="J219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4.166666666666667</v>
      </c>
      <c r="K219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4.166666666666667</v>
      </c>
      <c r="L219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4.166666666666667</v>
      </c>
      <c r="M219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4.166666666666667</v>
      </c>
      <c r="N219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4.166666666666667</v>
      </c>
      <c r="O219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4.166666666666667</v>
      </c>
      <c r="P219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4.166666666666667</v>
      </c>
    </row>
    <row r="220" spans="1:16" s="24" customFormat="1" ht="36" customHeight="1" x14ac:dyDescent="0.15">
      <c r="A220" s="14">
        <v>0.9</v>
      </c>
      <c r="B220" s="15">
        <v>44682</v>
      </c>
      <c r="C220" s="13"/>
      <c r="D220" s="18">
        <f>SUBTOTAL(9,tableau_liste_collaborateurs[[#This Row],[janv.]:[déc.]])</f>
        <v>90</v>
      </c>
      <c r="E220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7.5</v>
      </c>
      <c r="F220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7.5</v>
      </c>
      <c r="G220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7.5</v>
      </c>
      <c r="H220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7.5</v>
      </c>
      <c r="I220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7.5</v>
      </c>
      <c r="J220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7.5</v>
      </c>
      <c r="K220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7.5</v>
      </c>
      <c r="L220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7.5</v>
      </c>
      <c r="M220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7.5</v>
      </c>
      <c r="N220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7.5</v>
      </c>
      <c r="O220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7.5</v>
      </c>
      <c r="P220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7.5</v>
      </c>
    </row>
    <row r="221" spans="1:16" s="24" customFormat="1" ht="36" customHeight="1" x14ac:dyDescent="0.15">
      <c r="A221" s="14">
        <v>0.8</v>
      </c>
      <c r="B221" s="15">
        <v>43358</v>
      </c>
      <c r="C221" s="13"/>
      <c r="D221" s="18">
        <f>SUBTOTAL(9,tableau_liste_collaborateurs[[#This Row],[janv.]:[déc.]])</f>
        <v>80</v>
      </c>
      <c r="E221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6.666666666666667</v>
      </c>
      <c r="F221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6.666666666666667</v>
      </c>
      <c r="G221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6.666666666666667</v>
      </c>
      <c r="H221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6.666666666666667</v>
      </c>
      <c r="I221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6.666666666666667</v>
      </c>
      <c r="J221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6.666666666666667</v>
      </c>
      <c r="K221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6.666666666666667</v>
      </c>
      <c r="L221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6.666666666666667</v>
      </c>
      <c r="M221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6.666666666666667</v>
      </c>
      <c r="N221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6.666666666666667</v>
      </c>
      <c r="O221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6.666666666666667</v>
      </c>
      <c r="P221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6.666666666666667</v>
      </c>
    </row>
    <row r="222" spans="1:16" s="24" customFormat="1" ht="36" customHeight="1" x14ac:dyDescent="0.15">
      <c r="A222" s="14">
        <v>0</v>
      </c>
      <c r="B222" s="11">
        <v>45870</v>
      </c>
      <c r="C222" s="15">
        <v>46234</v>
      </c>
      <c r="D222" s="18">
        <f>SUBTOTAL(9,tableau_liste_collaborateurs[[#This Row],[janv.]:[déc.]])</f>
        <v>0</v>
      </c>
      <c r="E222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222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222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222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</v>
      </c>
      <c r="I222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222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222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222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222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222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222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222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223" spans="1:16" s="24" customFormat="1" ht="36" customHeight="1" x14ac:dyDescent="0.15">
      <c r="A223" s="14">
        <v>0.6</v>
      </c>
      <c r="B223" s="15">
        <v>36861</v>
      </c>
      <c r="C223" s="13"/>
      <c r="D223" s="18">
        <f>SUBTOTAL(9,tableau_liste_collaborateurs[[#This Row],[janv.]:[déc.]])</f>
        <v>60</v>
      </c>
      <c r="E223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5</v>
      </c>
      <c r="F223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5</v>
      </c>
      <c r="G223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5</v>
      </c>
      <c r="H223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5</v>
      </c>
      <c r="I223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5</v>
      </c>
      <c r="J223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5</v>
      </c>
      <c r="K223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5</v>
      </c>
      <c r="L223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5</v>
      </c>
      <c r="M223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5</v>
      </c>
      <c r="N223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5</v>
      </c>
      <c r="O223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5</v>
      </c>
      <c r="P223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5</v>
      </c>
    </row>
    <row r="224" spans="1:16" s="24" customFormat="1" ht="36" customHeight="1" x14ac:dyDescent="0.15">
      <c r="A224" s="14">
        <v>0.6</v>
      </c>
      <c r="B224" s="15">
        <v>43160</v>
      </c>
      <c r="C224" s="13"/>
      <c r="D224" s="18">
        <f>SUBTOTAL(9,tableau_liste_collaborateurs[[#This Row],[janv.]:[déc.]])</f>
        <v>60</v>
      </c>
      <c r="E224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5</v>
      </c>
      <c r="F224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5</v>
      </c>
      <c r="G224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5</v>
      </c>
      <c r="H224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5</v>
      </c>
      <c r="I224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5</v>
      </c>
      <c r="J224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5</v>
      </c>
      <c r="K224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5</v>
      </c>
      <c r="L224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5</v>
      </c>
      <c r="M224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5</v>
      </c>
      <c r="N224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5</v>
      </c>
      <c r="O224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5</v>
      </c>
      <c r="P224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5</v>
      </c>
    </row>
    <row r="225" spans="1:16" s="19" customFormat="1" ht="36" customHeight="1" x14ac:dyDescent="0.15">
      <c r="A225" s="14">
        <v>0.73</v>
      </c>
      <c r="B225" s="15">
        <v>44105</v>
      </c>
      <c r="C225" s="13"/>
      <c r="D225" s="18">
        <f>SUBTOTAL(9,tableau_liste_collaborateurs[[#This Row],[janv.]:[déc.]])</f>
        <v>73</v>
      </c>
      <c r="E225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6.083333333333333</v>
      </c>
      <c r="F225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6.083333333333333</v>
      </c>
      <c r="G225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6.083333333333333</v>
      </c>
      <c r="H225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6.083333333333333</v>
      </c>
      <c r="I225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6.083333333333333</v>
      </c>
      <c r="J225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6.083333333333333</v>
      </c>
      <c r="K225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6.083333333333333</v>
      </c>
      <c r="L225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6.083333333333333</v>
      </c>
      <c r="M225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6.083333333333333</v>
      </c>
      <c r="N225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6.083333333333333</v>
      </c>
      <c r="O225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6.083333333333333</v>
      </c>
      <c r="P225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6.083333333333333</v>
      </c>
    </row>
    <row r="226" spans="1:16" s="19" customFormat="1" ht="36" customHeight="1" x14ac:dyDescent="0.15">
      <c r="A226" s="14">
        <v>0.8</v>
      </c>
      <c r="B226" s="15">
        <v>45383</v>
      </c>
      <c r="C226" s="15"/>
      <c r="D226" s="18">
        <f>SUBTOTAL(9,tableau_liste_collaborateurs[[#This Row],[janv.]:[déc.]])</f>
        <v>80</v>
      </c>
      <c r="E226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6.666666666666667</v>
      </c>
      <c r="F226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6.666666666666667</v>
      </c>
      <c r="G226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6.666666666666667</v>
      </c>
      <c r="H226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6.666666666666667</v>
      </c>
      <c r="I226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6.666666666666667</v>
      </c>
      <c r="J226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6.666666666666667</v>
      </c>
      <c r="K226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6.666666666666667</v>
      </c>
      <c r="L226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6.666666666666667</v>
      </c>
      <c r="M226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6.666666666666667</v>
      </c>
      <c r="N226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6.666666666666667</v>
      </c>
      <c r="O226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6.666666666666667</v>
      </c>
      <c r="P226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6.666666666666667</v>
      </c>
    </row>
    <row r="227" spans="1:16" s="24" customFormat="1" ht="36" customHeight="1" x14ac:dyDescent="0.15">
      <c r="A227" s="14">
        <v>0</v>
      </c>
      <c r="B227" s="23">
        <v>45809</v>
      </c>
      <c r="C227" s="15"/>
      <c r="D227" s="18">
        <f>SUBTOTAL(9,tableau_liste_collaborateurs[[#This Row],[janv.]:[déc.]])</f>
        <v>0</v>
      </c>
      <c r="E227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227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227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227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</v>
      </c>
      <c r="I227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227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227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227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227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227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227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227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228" spans="1:16" s="19" customFormat="1" ht="36" customHeight="1" x14ac:dyDescent="0.15">
      <c r="A228" s="14">
        <v>0.8</v>
      </c>
      <c r="B228" s="15">
        <v>45139</v>
      </c>
      <c r="C228" s="13"/>
      <c r="D228" s="18">
        <f>SUBTOTAL(9,tableau_liste_collaborateurs[[#This Row],[janv.]:[déc.]])</f>
        <v>80</v>
      </c>
      <c r="E228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6.666666666666667</v>
      </c>
      <c r="F228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6.666666666666667</v>
      </c>
      <c r="G228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6.666666666666667</v>
      </c>
      <c r="H228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6.666666666666667</v>
      </c>
      <c r="I228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6.666666666666667</v>
      </c>
      <c r="J228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6.666666666666667</v>
      </c>
      <c r="K228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6.666666666666667</v>
      </c>
      <c r="L228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6.666666666666667</v>
      </c>
      <c r="M228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6.666666666666667</v>
      </c>
      <c r="N228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6.666666666666667</v>
      </c>
      <c r="O228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6.666666666666667</v>
      </c>
      <c r="P228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6.666666666666667</v>
      </c>
    </row>
    <row r="229" spans="1:16" s="24" customFormat="1" ht="36" customHeight="1" x14ac:dyDescent="0.15">
      <c r="A229" s="14">
        <v>1</v>
      </c>
      <c r="B229" s="15">
        <v>43374</v>
      </c>
      <c r="C229" s="13"/>
      <c r="D229" s="18">
        <f>SUBTOTAL(9,tableau_liste_collaborateurs[[#This Row],[janv.]:[déc.]])</f>
        <v>99.999999999999986</v>
      </c>
      <c r="E229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8.3333333333333339</v>
      </c>
      <c r="F229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8.3333333333333339</v>
      </c>
      <c r="G229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8.3333333333333339</v>
      </c>
      <c r="H229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8.3333333333333339</v>
      </c>
      <c r="I229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8.3333333333333339</v>
      </c>
      <c r="J229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8.3333333333333339</v>
      </c>
      <c r="K229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8.3333333333333339</v>
      </c>
      <c r="L229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8.3333333333333339</v>
      </c>
      <c r="M229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8.3333333333333339</v>
      </c>
      <c r="N229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8.3333333333333339</v>
      </c>
      <c r="O229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8.3333333333333339</v>
      </c>
      <c r="P229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8.3333333333333339</v>
      </c>
    </row>
    <row r="230" spans="1:16" s="24" customFormat="1" ht="36" customHeight="1" x14ac:dyDescent="0.15">
      <c r="A230" s="14">
        <v>0</v>
      </c>
      <c r="B230" s="15">
        <v>45328</v>
      </c>
      <c r="C230" s="15">
        <v>46142</v>
      </c>
      <c r="D230" s="18">
        <f>SUBTOTAL(9,tableau_liste_collaborateurs[[#This Row],[janv.]:[déc.]])</f>
        <v>0</v>
      </c>
      <c r="E230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230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230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230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</v>
      </c>
      <c r="I230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230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230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230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230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230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230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230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231" spans="1:16" s="19" customFormat="1" ht="36" customHeight="1" x14ac:dyDescent="0.15">
      <c r="A231" s="21">
        <v>0.5</v>
      </c>
      <c r="B231" s="28">
        <v>46143</v>
      </c>
      <c r="C231" s="20"/>
      <c r="D231" s="18">
        <f>SUBTOTAL(9,tableau_liste_collaborateurs[[#This Row],[janv.]:[déc.]])</f>
        <v>33.333333333333336</v>
      </c>
      <c r="E231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231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231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231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</v>
      </c>
      <c r="I231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4.166666666666667</v>
      </c>
      <c r="J231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4.166666666666667</v>
      </c>
      <c r="K231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4.166666666666667</v>
      </c>
      <c r="L231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4.166666666666667</v>
      </c>
      <c r="M231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4.166666666666667</v>
      </c>
      <c r="N231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4.166666666666667</v>
      </c>
      <c r="O231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4.166666666666667</v>
      </c>
      <c r="P231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4.166666666666667</v>
      </c>
    </row>
    <row r="232" spans="1:16" s="24" customFormat="1" ht="36" customHeight="1" x14ac:dyDescent="0.15">
      <c r="A232" s="14">
        <v>0.5</v>
      </c>
      <c r="B232" s="15">
        <v>45597</v>
      </c>
      <c r="C232" s="15"/>
      <c r="D232" s="18">
        <f>SUBTOTAL(9,tableau_liste_collaborateurs[[#This Row],[janv.]:[déc.]])</f>
        <v>49.999999999999993</v>
      </c>
      <c r="E232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4.166666666666667</v>
      </c>
      <c r="F232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4.166666666666667</v>
      </c>
      <c r="G232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4.166666666666667</v>
      </c>
      <c r="H232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4.166666666666667</v>
      </c>
      <c r="I232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4.166666666666667</v>
      </c>
      <c r="J232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4.166666666666667</v>
      </c>
      <c r="K232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4.166666666666667</v>
      </c>
      <c r="L232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4.166666666666667</v>
      </c>
      <c r="M232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4.166666666666667</v>
      </c>
      <c r="N232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4.166666666666667</v>
      </c>
      <c r="O232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4.166666666666667</v>
      </c>
      <c r="P232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4.166666666666667</v>
      </c>
    </row>
    <row r="233" spans="1:16" s="24" customFormat="1" ht="36" customHeight="1" x14ac:dyDescent="0.15">
      <c r="A233" s="14">
        <v>0.7</v>
      </c>
      <c r="B233" s="15">
        <v>44228</v>
      </c>
      <c r="C233" s="13"/>
      <c r="D233" s="18">
        <f>SUBTOTAL(9,tableau_liste_collaborateurs[[#This Row],[janv.]:[déc.]])</f>
        <v>70</v>
      </c>
      <c r="E233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5.833333333333333</v>
      </c>
      <c r="F233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5.833333333333333</v>
      </c>
      <c r="G233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5.833333333333333</v>
      </c>
      <c r="H233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5.833333333333333</v>
      </c>
      <c r="I233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5.833333333333333</v>
      </c>
      <c r="J233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5.833333333333333</v>
      </c>
      <c r="K233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5.833333333333333</v>
      </c>
      <c r="L233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5.833333333333333</v>
      </c>
      <c r="M233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5.833333333333333</v>
      </c>
      <c r="N233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5.833333333333333</v>
      </c>
      <c r="O233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5.833333333333333</v>
      </c>
      <c r="P233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5.833333333333333</v>
      </c>
    </row>
    <row r="234" spans="1:16" s="24" customFormat="1" ht="36" customHeight="1" x14ac:dyDescent="0.15">
      <c r="A234" s="14">
        <v>0.8</v>
      </c>
      <c r="B234" s="15">
        <v>45931</v>
      </c>
      <c r="C234" s="15">
        <v>46114</v>
      </c>
      <c r="D234" s="18">
        <f>SUBTOTAL(9,tableau_liste_collaborateurs[[#This Row],[janv.]:[déc.]])</f>
        <v>20.222222222222221</v>
      </c>
      <c r="E234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6.666666666666667</v>
      </c>
      <c r="F234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6.666666666666667</v>
      </c>
      <c r="G234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6.666666666666667</v>
      </c>
      <c r="H234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0.22222222222222224</v>
      </c>
      <c r="I234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234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234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234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234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234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234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234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235" spans="1:16" s="24" customFormat="1" ht="36" customHeight="1" x14ac:dyDescent="0.15">
      <c r="A235" s="14">
        <v>0.8</v>
      </c>
      <c r="B235" s="15">
        <v>45505</v>
      </c>
      <c r="C235" s="15"/>
      <c r="D235" s="18">
        <f>SUBTOTAL(9,tableau_liste_collaborateurs[[#This Row],[janv.]:[déc.]])</f>
        <v>80</v>
      </c>
      <c r="E235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6.666666666666667</v>
      </c>
      <c r="F235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6.666666666666667</v>
      </c>
      <c r="G235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6.666666666666667</v>
      </c>
      <c r="H235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6.666666666666667</v>
      </c>
      <c r="I235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6.666666666666667</v>
      </c>
      <c r="J235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6.666666666666667</v>
      </c>
      <c r="K235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6.666666666666667</v>
      </c>
      <c r="L235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6.666666666666667</v>
      </c>
      <c r="M235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6.666666666666667</v>
      </c>
      <c r="N235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6.666666666666667</v>
      </c>
      <c r="O235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6.666666666666667</v>
      </c>
      <c r="P235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6.666666666666667</v>
      </c>
    </row>
    <row r="236" spans="1:16" s="24" customFormat="1" ht="36.75" customHeight="1" x14ac:dyDescent="0.15">
      <c r="A236" s="14">
        <v>0.8</v>
      </c>
      <c r="B236" s="15">
        <v>45901</v>
      </c>
      <c r="C236" s="13"/>
      <c r="D236" s="18">
        <f>SUBTOTAL(9,tableau_liste_collaborateurs[[#This Row],[janv.]:[déc.]])</f>
        <v>80</v>
      </c>
      <c r="E236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6.666666666666667</v>
      </c>
      <c r="F236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6.666666666666667</v>
      </c>
      <c r="G236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6.666666666666667</v>
      </c>
      <c r="H236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6.666666666666667</v>
      </c>
      <c r="I236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6.666666666666667</v>
      </c>
      <c r="J236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6.666666666666667</v>
      </c>
      <c r="K236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6.666666666666667</v>
      </c>
      <c r="L236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6.666666666666667</v>
      </c>
      <c r="M236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6.666666666666667</v>
      </c>
      <c r="N236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6.666666666666667</v>
      </c>
      <c r="O236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6.666666666666667</v>
      </c>
      <c r="P236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6.666666666666667</v>
      </c>
    </row>
    <row r="237" spans="1:16" s="24" customFormat="1" ht="36.75" customHeight="1" x14ac:dyDescent="0.15">
      <c r="A237" s="14">
        <v>1</v>
      </c>
      <c r="B237" s="15">
        <v>34455</v>
      </c>
      <c r="C237" s="13"/>
      <c r="D237" s="18">
        <f>SUBTOTAL(9,tableau_liste_collaborateurs[[#This Row],[janv.]:[déc.]])</f>
        <v>99.999999999999986</v>
      </c>
      <c r="E237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8.3333333333333339</v>
      </c>
      <c r="F237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8.3333333333333339</v>
      </c>
      <c r="G237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8.3333333333333339</v>
      </c>
      <c r="H237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8.3333333333333339</v>
      </c>
      <c r="I237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8.3333333333333339</v>
      </c>
      <c r="J237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8.3333333333333339</v>
      </c>
      <c r="K237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8.3333333333333339</v>
      </c>
      <c r="L237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8.3333333333333339</v>
      </c>
      <c r="M237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8.3333333333333339</v>
      </c>
      <c r="N237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8.3333333333333339</v>
      </c>
      <c r="O237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8.3333333333333339</v>
      </c>
      <c r="P237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8.3333333333333339</v>
      </c>
    </row>
    <row r="238" spans="1:16" s="24" customFormat="1" ht="36.75" customHeight="1" x14ac:dyDescent="0.15">
      <c r="A238" s="14">
        <v>1</v>
      </c>
      <c r="B238" s="15">
        <v>41334</v>
      </c>
      <c r="C238" s="13"/>
      <c r="D238" s="18">
        <f>SUBTOTAL(9,tableau_liste_collaborateurs[[#This Row],[janv.]:[déc.]])</f>
        <v>99.999999999999986</v>
      </c>
      <c r="E238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8.3333333333333339</v>
      </c>
      <c r="F238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8.3333333333333339</v>
      </c>
      <c r="G238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8.3333333333333339</v>
      </c>
      <c r="H238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8.3333333333333339</v>
      </c>
      <c r="I238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8.3333333333333339</v>
      </c>
      <c r="J238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8.3333333333333339</v>
      </c>
      <c r="K238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8.3333333333333339</v>
      </c>
      <c r="L238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8.3333333333333339</v>
      </c>
      <c r="M238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8.3333333333333339</v>
      </c>
      <c r="N238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8.3333333333333339</v>
      </c>
      <c r="O238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8.3333333333333339</v>
      </c>
      <c r="P238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8.3333333333333339</v>
      </c>
    </row>
    <row r="239" spans="1:16" s="24" customFormat="1" ht="36.75" customHeight="1" x14ac:dyDescent="0.15">
      <c r="A239" s="14">
        <v>0.7</v>
      </c>
      <c r="B239" s="23">
        <v>44317</v>
      </c>
      <c r="C239" s="13"/>
      <c r="D239" s="18">
        <f>SUBTOTAL(9,tableau_liste_collaborateurs[[#This Row],[janv.]:[déc.]])</f>
        <v>70</v>
      </c>
      <c r="E239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5.833333333333333</v>
      </c>
      <c r="F239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5.833333333333333</v>
      </c>
      <c r="G239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5.833333333333333</v>
      </c>
      <c r="H239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5.833333333333333</v>
      </c>
      <c r="I239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5.833333333333333</v>
      </c>
      <c r="J239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5.833333333333333</v>
      </c>
      <c r="K239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5.833333333333333</v>
      </c>
      <c r="L239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5.833333333333333</v>
      </c>
      <c r="M239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5.833333333333333</v>
      </c>
      <c r="N239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5.833333333333333</v>
      </c>
      <c r="O239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5.833333333333333</v>
      </c>
      <c r="P239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5.833333333333333</v>
      </c>
    </row>
    <row r="240" spans="1:16" s="24" customFormat="1" ht="36" customHeight="1" x14ac:dyDescent="0.15">
      <c r="A240" s="14">
        <v>0.9</v>
      </c>
      <c r="B240" s="28">
        <v>46096</v>
      </c>
      <c r="C240" s="20"/>
      <c r="D240" s="18">
        <f>SUBTOTAL(9,tableau_liste_collaborateurs[[#This Row],[janv.]:[déc.]])</f>
        <v>67.5</v>
      </c>
      <c r="E240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240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240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240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7.5</v>
      </c>
      <c r="I240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7.5</v>
      </c>
      <c r="J240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7.5</v>
      </c>
      <c r="K240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7.5</v>
      </c>
      <c r="L240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7.5</v>
      </c>
      <c r="M240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7.5</v>
      </c>
      <c r="N240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7.5</v>
      </c>
      <c r="O240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7.5</v>
      </c>
      <c r="P240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7.5</v>
      </c>
    </row>
    <row r="241" spans="1:16" s="24" customFormat="1" ht="36" customHeight="1" x14ac:dyDescent="0.15">
      <c r="A241" s="14">
        <v>0.9</v>
      </c>
      <c r="B241" s="15">
        <v>45748</v>
      </c>
      <c r="C241" s="15">
        <v>46081</v>
      </c>
      <c r="D241" s="18">
        <f>SUBTOTAL(9,tableau_liste_collaborateurs[[#This Row],[janv.]:[déc.]])</f>
        <v>15</v>
      </c>
      <c r="E241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7.5</v>
      </c>
      <c r="F241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7.5</v>
      </c>
      <c r="G241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241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</v>
      </c>
      <c r="I241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241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241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241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241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241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241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241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242" spans="1:16" s="24" customFormat="1" ht="36" customHeight="1" x14ac:dyDescent="0.15">
      <c r="A242" s="14">
        <v>0.85</v>
      </c>
      <c r="B242" s="15">
        <v>38208</v>
      </c>
      <c r="C242" s="15"/>
      <c r="D242" s="18">
        <f>SUBTOTAL(9,tableau_liste_collaborateurs[[#This Row],[janv.]:[déc.]])</f>
        <v>85</v>
      </c>
      <c r="E242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7.083333333333333</v>
      </c>
      <c r="F242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7.083333333333333</v>
      </c>
      <c r="G242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7.083333333333333</v>
      </c>
      <c r="H242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7.083333333333333</v>
      </c>
      <c r="I242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7.083333333333333</v>
      </c>
      <c r="J242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7.083333333333333</v>
      </c>
      <c r="K242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7.083333333333333</v>
      </c>
      <c r="L242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7.083333333333333</v>
      </c>
      <c r="M242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7.083333333333333</v>
      </c>
      <c r="N242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7.083333333333333</v>
      </c>
      <c r="O242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7.083333333333333</v>
      </c>
      <c r="P242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7.083333333333333</v>
      </c>
    </row>
    <row r="243" spans="1:16" s="24" customFormat="1" ht="36" customHeight="1" x14ac:dyDescent="0.15">
      <c r="A243" s="14">
        <v>0.1</v>
      </c>
      <c r="B243" s="15">
        <v>44805</v>
      </c>
      <c r="C243" s="13"/>
      <c r="D243" s="18">
        <f>SUBTOTAL(9,tableau_liste_collaborateurs[[#This Row],[janv.]:[déc.]])</f>
        <v>10</v>
      </c>
      <c r="E243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0.83333333333333337</v>
      </c>
      <c r="F243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0.83333333333333337</v>
      </c>
      <c r="G243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0.83333333333333337</v>
      </c>
      <c r="H243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0.83333333333333337</v>
      </c>
      <c r="I243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0.83333333333333337</v>
      </c>
      <c r="J243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0.83333333333333337</v>
      </c>
      <c r="K243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0.83333333333333337</v>
      </c>
      <c r="L243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0.83333333333333337</v>
      </c>
      <c r="M243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0.83333333333333337</v>
      </c>
      <c r="N243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0.83333333333333337</v>
      </c>
      <c r="O243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0.83333333333333337</v>
      </c>
      <c r="P243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0.83333333333333337</v>
      </c>
    </row>
    <row r="244" spans="1:16" s="24" customFormat="1" ht="36" customHeight="1" x14ac:dyDescent="0.15">
      <c r="A244" s="14">
        <v>0.9</v>
      </c>
      <c r="B244" s="15">
        <v>44621</v>
      </c>
      <c r="C244" s="15">
        <v>46173</v>
      </c>
      <c r="D244" s="18">
        <f>SUBTOTAL(9,tableau_liste_collaborateurs[[#This Row],[janv.]:[déc.]])</f>
        <v>37.5</v>
      </c>
      <c r="E244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7.5</v>
      </c>
      <c r="F244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7.5</v>
      </c>
      <c r="G244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7.5</v>
      </c>
      <c r="H244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7.5</v>
      </c>
      <c r="I244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7.5</v>
      </c>
      <c r="J244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244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244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244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244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244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244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245" spans="1:16" s="19" customFormat="1" ht="36" customHeight="1" x14ac:dyDescent="0.15">
      <c r="A245" s="14">
        <v>0.8</v>
      </c>
      <c r="B245" s="15">
        <v>44440</v>
      </c>
      <c r="C245" s="13"/>
      <c r="D245" s="18">
        <f>SUBTOTAL(9,tableau_liste_collaborateurs[[#This Row],[janv.]:[déc.]])</f>
        <v>80</v>
      </c>
      <c r="E245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6.666666666666667</v>
      </c>
      <c r="F245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6.666666666666667</v>
      </c>
      <c r="G245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6.666666666666667</v>
      </c>
      <c r="H245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6.666666666666667</v>
      </c>
      <c r="I245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6.666666666666667</v>
      </c>
      <c r="J245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6.666666666666667</v>
      </c>
      <c r="K245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6.666666666666667</v>
      </c>
      <c r="L245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6.666666666666667</v>
      </c>
      <c r="M245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6.666666666666667</v>
      </c>
      <c r="N245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6.666666666666667</v>
      </c>
      <c r="O245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6.666666666666667</v>
      </c>
      <c r="P245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6.666666666666667</v>
      </c>
    </row>
    <row r="246" spans="1:16" s="19" customFormat="1" ht="36" customHeight="1" x14ac:dyDescent="0.15">
      <c r="A246" s="14">
        <v>0</v>
      </c>
      <c r="B246" s="15">
        <v>45597</v>
      </c>
      <c r="C246" s="13"/>
      <c r="D246" s="18">
        <f>SUBTOTAL(9,tableau_liste_collaborateurs[[#This Row],[janv.]:[déc.]])</f>
        <v>0</v>
      </c>
      <c r="E246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246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246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246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</v>
      </c>
      <c r="I246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246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246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246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246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246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246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246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247" spans="1:16" s="24" customFormat="1" ht="36" customHeight="1" x14ac:dyDescent="0.15">
      <c r="A247" s="14">
        <v>1</v>
      </c>
      <c r="B247" s="15">
        <v>44835</v>
      </c>
      <c r="C247" s="13"/>
      <c r="D247" s="18">
        <f>SUBTOTAL(9,tableau_liste_collaborateurs[[#This Row],[janv.]:[déc.]])</f>
        <v>99.999999999999986</v>
      </c>
      <c r="E247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8.3333333333333339</v>
      </c>
      <c r="F247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8.3333333333333339</v>
      </c>
      <c r="G247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8.3333333333333339</v>
      </c>
      <c r="H247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8.3333333333333339</v>
      </c>
      <c r="I247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8.3333333333333339</v>
      </c>
      <c r="J247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8.3333333333333339</v>
      </c>
      <c r="K247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8.3333333333333339</v>
      </c>
      <c r="L247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8.3333333333333339</v>
      </c>
      <c r="M247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8.3333333333333339</v>
      </c>
      <c r="N247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8.3333333333333339</v>
      </c>
      <c r="O247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8.3333333333333339</v>
      </c>
      <c r="P247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8.3333333333333339</v>
      </c>
    </row>
    <row r="248" spans="1:16" s="19" customFormat="1" ht="36.75" customHeight="1" x14ac:dyDescent="0.15">
      <c r="A248" s="25">
        <v>0</v>
      </c>
      <c r="B248" s="15">
        <v>44029</v>
      </c>
      <c r="C248" s="13"/>
      <c r="D248" s="18">
        <f>SUBTOTAL(9,tableau_liste_collaborateurs[[#This Row],[janv.]:[déc.]])</f>
        <v>0</v>
      </c>
      <c r="E248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248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248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248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</v>
      </c>
      <c r="I248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248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248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248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248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248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248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248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249" spans="1:16" s="19" customFormat="1" ht="36" customHeight="1" x14ac:dyDescent="0.15">
      <c r="A249" s="14">
        <v>0.7</v>
      </c>
      <c r="B249" s="15">
        <v>43450</v>
      </c>
      <c r="C249" s="13"/>
      <c r="D249" s="18">
        <f>SUBTOTAL(9,tableau_liste_collaborateurs[[#This Row],[janv.]:[déc.]])</f>
        <v>70</v>
      </c>
      <c r="E249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5.833333333333333</v>
      </c>
      <c r="F249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5.833333333333333</v>
      </c>
      <c r="G249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5.833333333333333</v>
      </c>
      <c r="H249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5.833333333333333</v>
      </c>
      <c r="I249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5.833333333333333</v>
      </c>
      <c r="J249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5.833333333333333</v>
      </c>
      <c r="K249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5.833333333333333</v>
      </c>
      <c r="L249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5.833333333333333</v>
      </c>
      <c r="M249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5.833333333333333</v>
      </c>
      <c r="N249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5.833333333333333</v>
      </c>
      <c r="O249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5.833333333333333</v>
      </c>
      <c r="P249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5.833333333333333</v>
      </c>
    </row>
    <row r="250" spans="1:16" s="19" customFormat="1" ht="36" customHeight="1" x14ac:dyDescent="0.15">
      <c r="A250" s="14">
        <v>0.6</v>
      </c>
      <c r="B250" s="15">
        <v>44599</v>
      </c>
      <c r="C250" s="13"/>
      <c r="D250" s="18">
        <f>SUBTOTAL(9,tableau_liste_collaborateurs[[#This Row],[janv.]:[déc.]])</f>
        <v>60</v>
      </c>
      <c r="E250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5</v>
      </c>
      <c r="F250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5</v>
      </c>
      <c r="G250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5</v>
      </c>
      <c r="H250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5</v>
      </c>
      <c r="I250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5</v>
      </c>
      <c r="J250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5</v>
      </c>
      <c r="K250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5</v>
      </c>
      <c r="L250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5</v>
      </c>
      <c r="M250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5</v>
      </c>
      <c r="N250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5</v>
      </c>
      <c r="O250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5</v>
      </c>
      <c r="P250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5</v>
      </c>
    </row>
    <row r="251" spans="1:16" s="19" customFormat="1" ht="36" customHeight="1" x14ac:dyDescent="0.15">
      <c r="A251" s="14">
        <v>0.7</v>
      </c>
      <c r="B251" s="15">
        <v>45717</v>
      </c>
      <c r="C251" s="15"/>
      <c r="D251" s="18">
        <f>SUBTOTAL(9,tableau_liste_collaborateurs[[#This Row],[janv.]:[déc.]])</f>
        <v>70</v>
      </c>
      <c r="E251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5.833333333333333</v>
      </c>
      <c r="F251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5.833333333333333</v>
      </c>
      <c r="G251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5.833333333333333</v>
      </c>
      <c r="H251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5.833333333333333</v>
      </c>
      <c r="I251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5.833333333333333</v>
      </c>
      <c r="J251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5.833333333333333</v>
      </c>
      <c r="K251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5.833333333333333</v>
      </c>
      <c r="L251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5.833333333333333</v>
      </c>
      <c r="M251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5.833333333333333</v>
      </c>
      <c r="N251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5.833333333333333</v>
      </c>
      <c r="O251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5.833333333333333</v>
      </c>
      <c r="P251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5.833333333333333</v>
      </c>
    </row>
    <row r="252" spans="1:16" s="19" customFormat="1" ht="36" customHeight="1" x14ac:dyDescent="0.15">
      <c r="A252" s="21">
        <v>0.8</v>
      </c>
      <c r="B252" s="22">
        <v>46113</v>
      </c>
      <c r="C252" s="22"/>
      <c r="D252" s="18">
        <f>SUBTOTAL(9,tableau_liste_collaborateurs[[#This Row],[janv.]:[déc.]])</f>
        <v>59.999999999999993</v>
      </c>
      <c r="E252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252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252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252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6.666666666666667</v>
      </c>
      <c r="I252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6.666666666666667</v>
      </c>
      <c r="J252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6.666666666666667</v>
      </c>
      <c r="K252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6.666666666666667</v>
      </c>
      <c r="L252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6.666666666666667</v>
      </c>
      <c r="M252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6.666666666666667</v>
      </c>
      <c r="N252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6.666666666666667</v>
      </c>
      <c r="O252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6.666666666666667</v>
      </c>
      <c r="P252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6.666666666666667</v>
      </c>
    </row>
    <row r="253" spans="1:16" s="19" customFormat="1" ht="36" customHeight="1" x14ac:dyDescent="0.15">
      <c r="A253" s="14">
        <v>0</v>
      </c>
      <c r="B253" s="15">
        <v>45658</v>
      </c>
      <c r="C253" s="13"/>
      <c r="D253" s="18">
        <f>SUBTOTAL(9,tableau_liste_collaborateurs[[#This Row],[janv.]:[déc.]])</f>
        <v>0</v>
      </c>
      <c r="E253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253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253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253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</v>
      </c>
      <c r="I253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253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253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253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253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253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253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253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254" spans="1:16" s="24" customFormat="1" ht="36.75" customHeight="1" x14ac:dyDescent="0.15">
      <c r="A254" s="14">
        <v>0.5</v>
      </c>
      <c r="B254" s="23">
        <v>44287</v>
      </c>
      <c r="C254" s="15">
        <v>46203</v>
      </c>
      <c r="D254" s="18">
        <f>SUBTOTAL(9,tableau_liste_collaborateurs[[#This Row],[janv.]:[déc.]])</f>
        <v>25.000000000000004</v>
      </c>
      <c r="E254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4.166666666666667</v>
      </c>
      <c r="F254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4.166666666666667</v>
      </c>
      <c r="G254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4.166666666666667</v>
      </c>
      <c r="H254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4.166666666666667</v>
      </c>
      <c r="I254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4.166666666666667</v>
      </c>
      <c r="J254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4.166666666666667</v>
      </c>
      <c r="K254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254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254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254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254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254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255" spans="1:16" s="24" customFormat="1" ht="36.75" customHeight="1" x14ac:dyDescent="0.15">
      <c r="A255" s="14">
        <v>1</v>
      </c>
      <c r="B255" s="15">
        <v>40042</v>
      </c>
      <c r="C255" s="13"/>
      <c r="D255" s="18">
        <f>SUBTOTAL(9,tableau_liste_collaborateurs[[#This Row],[janv.]:[déc.]])</f>
        <v>99.999999999999986</v>
      </c>
      <c r="E255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8.3333333333333339</v>
      </c>
      <c r="F255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8.3333333333333339</v>
      </c>
      <c r="G255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8.3333333333333339</v>
      </c>
      <c r="H255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8.3333333333333339</v>
      </c>
      <c r="I255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8.3333333333333339</v>
      </c>
      <c r="J255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8.3333333333333339</v>
      </c>
      <c r="K255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8.3333333333333339</v>
      </c>
      <c r="L255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8.3333333333333339</v>
      </c>
      <c r="M255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8.3333333333333339</v>
      </c>
      <c r="N255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8.3333333333333339</v>
      </c>
      <c r="O255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8.3333333333333339</v>
      </c>
      <c r="P255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8.3333333333333339</v>
      </c>
    </row>
    <row r="256" spans="1:16" s="24" customFormat="1" ht="36" customHeight="1" x14ac:dyDescent="0.15">
      <c r="A256" s="14">
        <v>0</v>
      </c>
      <c r="B256" s="23">
        <v>43753</v>
      </c>
      <c r="C256" s="23"/>
      <c r="D256" s="18">
        <f>SUBTOTAL(9,tableau_liste_collaborateurs[[#This Row],[janv.]:[déc.]])</f>
        <v>0</v>
      </c>
      <c r="E256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256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256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256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</v>
      </c>
      <c r="I256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256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256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256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256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256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256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256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257" spans="1:16" s="24" customFormat="1" ht="36" customHeight="1" x14ac:dyDescent="0.15">
      <c r="A257" s="14">
        <v>0.8</v>
      </c>
      <c r="B257" s="23">
        <v>42870</v>
      </c>
      <c r="C257" s="13"/>
      <c r="D257" s="18">
        <f>SUBTOTAL(9,tableau_liste_collaborateurs[[#This Row],[janv.]:[déc.]])</f>
        <v>80</v>
      </c>
      <c r="E257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6.666666666666667</v>
      </c>
      <c r="F257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6.666666666666667</v>
      </c>
      <c r="G257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6.666666666666667</v>
      </c>
      <c r="H257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6.666666666666667</v>
      </c>
      <c r="I257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6.666666666666667</v>
      </c>
      <c r="J257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6.666666666666667</v>
      </c>
      <c r="K257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6.666666666666667</v>
      </c>
      <c r="L257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6.666666666666667</v>
      </c>
      <c r="M257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6.666666666666667</v>
      </c>
      <c r="N257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6.666666666666667</v>
      </c>
      <c r="O257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6.666666666666667</v>
      </c>
      <c r="P257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6.666666666666667</v>
      </c>
    </row>
    <row r="258" spans="1:16" s="24" customFormat="1" ht="36" customHeight="1" x14ac:dyDescent="0.15">
      <c r="A258" s="14">
        <v>0</v>
      </c>
      <c r="B258" s="23">
        <v>45870</v>
      </c>
      <c r="C258" s="13"/>
      <c r="D258" s="18">
        <f>SUBTOTAL(9,tableau_liste_collaborateurs[[#This Row],[janv.]:[déc.]])</f>
        <v>0</v>
      </c>
      <c r="E258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258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258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258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</v>
      </c>
      <c r="I258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258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258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258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258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258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258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258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259" spans="1:16" s="19" customFormat="1" ht="36" customHeight="1" x14ac:dyDescent="0.15">
      <c r="A259" s="14">
        <v>1</v>
      </c>
      <c r="B259" s="15">
        <v>45870</v>
      </c>
      <c r="C259" s="15">
        <v>46234</v>
      </c>
      <c r="D259" s="18">
        <f>SUBTOTAL(9,tableau_liste_collaborateurs[[#This Row],[janv.]:[déc.]])</f>
        <v>58.333333333333343</v>
      </c>
      <c r="E259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8.3333333333333339</v>
      </c>
      <c r="F259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8.3333333333333339</v>
      </c>
      <c r="G259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8.3333333333333339</v>
      </c>
      <c r="H259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8.3333333333333339</v>
      </c>
      <c r="I259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8.3333333333333339</v>
      </c>
      <c r="J259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8.3333333333333339</v>
      </c>
      <c r="K259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8.3333333333333339</v>
      </c>
      <c r="L259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259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259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259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259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260" spans="1:16" s="19" customFormat="1" ht="36.75" customHeight="1" x14ac:dyDescent="0.15">
      <c r="A260" s="21">
        <v>0.7</v>
      </c>
      <c r="B260" s="22">
        <v>46082</v>
      </c>
      <c r="C260" s="22">
        <v>46173</v>
      </c>
      <c r="D260" s="18">
        <f>SUBTOTAL(9,tableau_liste_collaborateurs[[#This Row],[janv.]:[déc.]])</f>
        <v>17.5</v>
      </c>
      <c r="E260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260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260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5.833333333333333</v>
      </c>
      <c r="H260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5.833333333333333</v>
      </c>
      <c r="I260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5.833333333333333</v>
      </c>
      <c r="J260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260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260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260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260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260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260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261" spans="1:16" s="24" customFormat="1" ht="36" customHeight="1" x14ac:dyDescent="0.15">
      <c r="A261" s="14">
        <v>0.7</v>
      </c>
      <c r="B261" s="11">
        <v>45870</v>
      </c>
      <c r="C261" s="15">
        <v>46053</v>
      </c>
      <c r="D261" s="18">
        <f>SUBTOTAL(9,tableau_liste_collaborateurs[[#This Row],[janv.]:[déc.]])</f>
        <v>5.833333333333333</v>
      </c>
      <c r="E261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5.833333333333333</v>
      </c>
      <c r="F261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261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261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</v>
      </c>
      <c r="I261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261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261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261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261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261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261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261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262" spans="1:16" s="24" customFormat="1" ht="36" customHeight="1" x14ac:dyDescent="0.15">
      <c r="A262" s="14">
        <v>0.8</v>
      </c>
      <c r="B262" s="23">
        <v>44058</v>
      </c>
      <c r="C262" s="13"/>
      <c r="D262" s="18">
        <f>SUBTOTAL(9,tableau_liste_collaborateurs[[#This Row],[janv.]:[déc.]])</f>
        <v>80</v>
      </c>
      <c r="E262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6.666666666666667</v>
      </c>
      <c r="F262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6.666666666666667</v>
      </c>
      <c r="G262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6.666666666666667</v>
      </c>
      <c r="H262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6.666666666666667</v>
      </c>
      <c r="I262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6.666666666666667</v>
      </c>
      <c r="J262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6.666666666666667</v>
      </c>
      <c r="K262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6.666666666666667</v>
      </c>
      <c r="L262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6.666666666666667</v>
      </c>
      <c r="M262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6.666666666666667</v>
      </c>
      <c r="N262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6.666666666666667</v>
      </c>
      <c r="O262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6.666666666666667</v>
      </c>
      <c r="P262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6.666666666666667</v>
      </c>
    </row>
    <row r="263" spans="1:16" s="19" customFormat="1" ht="36" customHeight="1" x14ac:dyDescent="0.15">
      <c r="A263" s="14">
        <v>1</v>
      </c>
      <c r="B263" s="15">
        <v>44013</v>
      </c>
      <c r="C263" s="13"/>
      <c r="D263" s="18">
        <f>SUBTOTAL(9,tableau_liste_collaborateurs[[#This Row],[janv.]:[déc.]])</f>
        <v>99.999999999999986</v>
      </c>
      <c r="E263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8.3333333333333339</v>
      </c>
      <c r="F263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8.3333333333333339</v>
      </c>
      <c r="G263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8.3333333333333339</v>
      </c>
      <c r="H263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8.3333333333333339</v>
      </c>
      <c r="I263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8.3333333333333339</v>
      </c>
      <c r="J263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8.3333333333333339</v>
      </c>
      <c r="K263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8.3333333333333339</v>
      </c>
      <c r="L263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8.3333333333333339</v>
      </c>
      <c r="M263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8.3333333333333339</v>
      </c>
      <c r="N263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8.3333333333333339</v>
      </c>
      <c r="O263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8.3333333333333339</v>
      </c>
      <c r="P263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8.3333333333333339</v>
      </c>
    </row>
    <row r="264" spans="1:16" s="19" customFormat="1" ht="36" customHeight="1" x14ac:dyDescent="0.15">
      <c r="A264" s="14">
        <v>0.8</v>
      </c>
      <c r="B264" s="15">
        <v>44242</v>
      </c>
      <c r="C264" s="13"/>
      <c r="D264" s="18">
        <f>SUBTOTAL(9,tableau_liste_collaborateurs[[#This Row],[janv.]:[déc.]])</f>
        <v>80</v>
      </c>
      <c r="E264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6.666666666666667</v>
      </c>
      <c r="F264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6.666666666666667</v>
      </c>
      <c r="G264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6.666666666666667</v>
      </c>
      <c r="H264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6.666666666666667</v>
      </c>
      <c r="I264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6.666666666666667</v>
      </c>
      <c r="J264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6.666666666666667</v>
      </c>
      <c r="K264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6.666666666666667</v>
      </c>
      <c r="L264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6.666666666666667</v>
      </c>
      <c r="M264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6.666666666666667</v>
      </c>
      <c r="N264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6.666666666666667</v>
      </c>
      <c r="O264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6.666666666666667</v>
      </c>
      <c r="P264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6.666666666666667</v>
      </c>
    </row>
    <row r="265" spans="1:16" s="24" customFormat="1" ht="36" customHeight="1" x14ac:dyDescent="0.15">
      <c r="A265" s="14">
        <v>0.9</v>
      </c>
      <c r="B265" s="15">
        <v>45778</v>
      </c>
      <c r="C265" s="13"/>
      <c r="D265" s="18">
        <f>SUBTOTAL(9,tableau_liste_collaborateurs[[#This Row],[janv.]:[déc.]])</f>
        <v>90</v>
      </c>
      <c r="E265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7.5</v>
      </c>
      <c r="F265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7.5</v>
      </c>
      <c r="G265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7.5</v>
      </c>
      <c r="H265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7.5</v>
      </c>
      <c r="I265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7.5</v>
      </c>
      <c r="J265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7.5</v>
      </c>
      <c r="K265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7.5</v>
      </c>
      <c r="L265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7.5</v>
      </c>
      <c r="M265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7.5</v>
      </c>
      <c r="N265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7.5</v>
      </c>
      <c r="O265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7.5</v>
      </c>
      <c r="P265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7.5</v>
      </c>
    </row>
    <row r="266" spans="1:16" s="24" customFormat="1" ht="36" customHeight="1" x14ac:dyDescent="0.15">
      <c r="A266" s="14">
        <v>0.8</v>
      </c>
      <c r="B266" s="15">
        <v>40422</v>
      </c>
      <c r="C266" s="13"/>
      <c r="D266" s="18">
        <f>SUBTOTAL(9,tableau_liste_collaborateurs[[#This Row],[janv.]:[déc.]])</f>
        <v>80</v>
      </c>
      <c r="E266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6.666666666666667</v>
      </c>
      <c r="F266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6.666666666666667</v>
      </c>
      <c r="G266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6.666666666666667</v>
      </c>
      <c r="H266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6.666666666666667</v>
      </c>
      <c r="I266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6.666666666666667</v>
      </c>
      <c r="J266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6.666666666666667</v>
      </c>
      <c r="K266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6.666666666666667</v>
      </c>
      <c r="L266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6.666666666666667</v>
      </c>
      <c r="M266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6.666666666666667</v>
      </c>
      <c r="N266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6.666666666666667</v>
      </c>
      <c r="O266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6.666666666666667</v>
      </c>
      <c r="P266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6.666666666666667</v>
      </c>
    </row>
    <row r="267" spans="1:16" s="24" customFormat="1" ht="36" customHeight="1" x14ac:dyDescent="0.15">
      <c r="A267" s="14">
        <v>0.7</v>
      </c>
      <c r="B267" s="15">
        <v>44774</v>
      </c>
      <c r="C267" s="13"/>
      <c r="D267" s="18">
        <f>SUBTOTAL(9,tableau_liste_collaborateurs[[#This Row],[janv.]:[déc.]])</f>
        <v>70</v>
      </c>
      <c r="E267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5.833333333333333</v>
      </c>
      <c r="F267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5.833333333333333</v>
      </c>
      <c r="G267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5.833333333333333</v>
      </c>
      <c r="H267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5.833333333333333</v>
      </c>
      <c r="I267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5.833333333333333</v>
      </c>
      <c r="J267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5.833333333333333</v>
      </c>
      <c r="K267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5.833333333333333</v>
      </c>
      <c r="L267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5.833333333333333</v>
      </c>
      <c r="M267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5.833333333333333</v>
      </c>
      <c r="N267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5.833333333333333</v>
      </c>
      <c r="O267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5.833333333333333</v>
      </c>
      <c r="P267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5.833333333333333</v>
      </c>
    </row>
    <row r="268" spans="1:16" s="24" customFormat="1" ht="36" customHeight="1" x14ac:dyDescent="0.15">
      <c r="A268" s="14">
        <v>1</v>
      </c>
      <c r="B268" s="15">
        <v>45870</v>
      </c>
      <c r="C268" s="15"/>
      <c r="D268" s="18">
        <f>SUBTOTAL(9,tableau_liste_collaborateurs[[#This Row],[janv.]:[déc.]])</f>
        <v>99.999999999999986</v>
      </c>
      <c r="E268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8.3333333333333339</v>
      </c>
      <c r="F268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8.3333333333333339</v>
      </c>
      <c r="G268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8.3333333333333339</v>
      </c>
      <c r="H268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8.3333333333333339</v>
      </c>
      <c r="I268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8.3333333333333339</v>
      </c>
      <c r="J268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8.3333333333333339</v>
      </c>
      <c r="K268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8.3333333333333339</v>
      </c>
      <c r="L268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8.3333333333333339</v>
      </c>
      <c r="M268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8.3333333333333339</v>
      </c>
      <c r="N268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8.3333333333333339</v>
      </c>
      <c r="O268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8.3333333333333339</v>
      </c>
      <c r="P268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8.3333333333333339</v>
      </c>
    </row>
    <row r="269" spans="1:16" s="24" customFormat="1" ht="36" customHeight="1" x14ac:dyDescent="0.15">
      <c r="A269" s="21">
        <v>1</v>
      </c>
      <c r="B269" s="22">
        <v>46082</v>
      </c>
      <c r="C269" s="22">
        <v>46965</v>
      </c>
      <c r="D269" s="18">
        <f>SUBTOTAL(9,tableau_liste_collaborateurs[[#This Row],[janv.]:[déc.]])</f>
        <v>83.333333333333329</v>
      </c>
      <c r="E269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269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269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8.3333333333333339</v>
      </c>
      <c r="H269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8.3333333333333339</v>
      </c>
      <c r="I269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8.3333333333333339</v>
      </c>
      <c r="J269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8.3333333333333339</v>
      </c>
      <c r="K269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8.3333333333333339</v>
      </c>
      <c r="L269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8.3333333333333339</v>
      </c>
      <c r="M269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8.3333333333333339</v>
      </c>
      <c r="N269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8.3333333333333339</v>
      </c>
      <c r="O269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8.3333333333333339</v>
      </c>
      <c r="P269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8.3333333333333339</v>
      </c>
    </row>
    <row r="270" spans="1:16" s="24" customFormat="1" ht="36.75" customHeight="1" x14ac:dyDescent="0.15">
      <c r="A270" s="14">
        <v>0</v>
      </c>
      <c r="B270" s="15">
        <v>45901</v>
      </c>
      <c r="C270" s="15">
        <v>46053</v>
      </c>
      <c r="D270" s="18">
        <f>SUBTOTAL(9,tableau_liste_collaborateurs[[#This Row],[janv.]:[déc.]])</f>
        <v>0</v>
      </c>
      <c r="E270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270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270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270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</v>
      </c>
      <c r="I270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270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270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270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270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270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270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270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271" spans="1:16" s="24" customFormat="1" ht="36" customHeight="1" x14ac:dyDescent="0.15">
      <c r="A271" s="14">
        <v>0.6</v>
      </c>
      <c r="B271" s="15">
        <v>42583</v>
      </c>
      <c r="C271" s="13"/>
      <c r="D271" s="18">
        <f>SUBTOTAL(9,tableau_liste_collaborateurs[[#This Row],[janv.]:[déc.]])</f>
        <v>60</v>
      </c>
      <c r="E271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5</v>
      </c>
      <c r="F271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5</v>
      </c>
      <c r="G271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5</v>
      </c>
      <c r="H271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5</v>
      </c>
      <c r="I271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5</v>
      </c>
      <c r="J271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5</v>
      </c>
      <c r="K271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5</v>
      </c>
      <c r="L271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5</v>
      </c>
      <c r="M271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5</v>
      </c>
      <c r="N271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5</v>
      </c>
      <c r="O271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5</v>
      </c>
      <c r="P271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5</v>
      </c>
    </row>
    <row r="272" spans="1:16" s="24" customFormat="1" ht="36.75" customHeight="1" x14ac:dyDescent="0.15">
      <c r="A272" s="14">
        <v>0.8</v>
      </c>
      <c r="B272" s="15">
        <v>44378</v>
      </c>
      <c r="C272" s="15"/>
      <c r="D272" s="18">
        <f>SUBTOTAL(9,tableau_liste_collaborateurs[[#This Row],[janv.]:[déc.]])</f>
        <v>80</v>
      </c>
      <c r="E272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6.666666666666667</v>
      </c>
      <c r="F272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6.666666666666667</v>
      </c>
      <c r="G272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6.666666666666667</v>
      </c>
      <c r="H272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6.666666666666667</v>
      </c>
      <c r="I272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6.666666666666667</v>
      </c>
      <c r="J272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6.666666666666667</v>
      </c>
      <c r="K272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6.666666666666667</v>
      </c>
      <c r="L272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6.666666666666667</v>
      </c>
      <c r="M272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6.666666666666667</v>
      </c>
      <c r="N272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6.666666666666667</v>
      </c>
      <c r="O272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6.666666666666667</v>
      </c>
      <c r="P272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6.666666666666667</v>
      </c>
    </row>
    <row r="273" spans="1:16" s="19" customFormat="1" ht="36" customHeight="1" x14ac:dyDescent="0.15">
      <c r="A273" s="14">
        <v>0.5</v>
      </c>
      <c r="B273" s="15">
        <v>39508</v>
      </c>
      <c r="C273" s="13"/>
      <c r="D273" s="18">
        <f>SUBTOTAL(9,tableau_liste_collaborateurs[[#This Row],[janv.]:[déc.]])</f>
        <v>49.999999999999993</v>
      </c>
      <c r="E273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4.166666666666667</v>
      </c>
      <c r="F273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4.166666666666667</v>
      </c>
      <c r="G273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4.166666666666667</v>
      </c>
      <c r="H273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4.166666666666667</v>
      </c>
      <c r="I273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4.166666666666667</v>
      </c>
      <c r="J273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4.166666666666667</v>
      </c>
      <c r="K273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4.166666666666667</v>
      </c>
      <c r="L273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4.166666666666667</v>
      </c>
      <c r="M273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4.166666666666667</v>
      </c>
      <c r="N273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4.166666666666667</v>
      </c>
      <c r="O273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4.166666666666667</v>
      </c>
      <c r="P273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4.166666666666667</v>
      </c>
    </row>
    <row r="274" spans="1:16" s="24" customFormat="1" ht="36" customHeight="1" x14ac:dyDescent="0.15">
      <c r="A274" s="14">
        <v>1</v>
      </c>
      <c r="B274" s="15">
        <v>43983</v>
      </c>
      <c r="C274" s="15"/>
      <c r="D274" s="18">
        <f>SUBTOTAL(9,tableau_liste_collaborateurs[[#This Row],[janv.]:[déc.]])</f>
        <v>99.999999999999986</v>
      </c>
      <c r="E274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8.3333333333333339</v>
      </c>
      <c r="F274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8.3333333333333339</v>
      </c>
      <c r="G274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8.3333333333333339</v>
      </c>
      <c r="H274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8.3333333333333339</v>
      </c>
      <c r="I274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8.3333333333333339</v>
      </c>
      <c r="J274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8.3333333333333339</v>
      </c>
      <c r="K274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8.3333333333333339</v>
      </c>
      <c r="L274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8.3333333333333339</v>
      </c>
      <c r="M274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8.3333333333333339</v>
      </c>
      <c r="N274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8.3333333333333339</v>
      </c>
      <c r="O274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8.3333333333333339</v>
      </c>
      <c r="P274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8.3333333333333339</v>
      </c>
    </row>
    <row r="275" spans="1:16" s="24" customFormat="1" ht="36" customHeight="1" x14ac:dyDescent="0.15">
      <c r="A275" s="14">
        <v>0.7</v>
      </c>
      <c r="B275" s="15">
        <v>44440</v>
      </c>
      <c r="C275" s="15"/>
      <c r="D275" s="18">
        <f>SUBTOTAL(9,tableau_liste_collaborateurs[[#This Row],[janv.]:[déc.]])</f>
        <v>70</v>
      </c>
      <c r="E275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5.833333333333333</v>
      </c>
      <c r="F275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5.833333333333333</v>
      </c>
      <c r="G275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5.833333333333333</v>
      </c>
      <c r="H275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5.833333333333333</v>
      </c>
      <c r="I275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5.833333333333333</v>
      </c>
      <c r="J275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5.833333333333333</v>
      </c>
      <c r="K275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5.833333333333333</v>
      </c>
      <c r="L275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5.833333333333333</v>
      </c>
      <c r="M275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5.833333333333333</v>
      </c>
      <c r="N275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5.833333333333333</v>
      </c>
      <c r="O275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5.833333333333333</v>
      </c>
      <c r="P275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5.833333333333333</v>
      </c>
    </row>
    <row r="276" spans="1:16" s="24" customFormat="1" ht="36" customHeight="1" x14ac:dyDescent="0.15">
      <c r="A276" s="14">
        <v>0.9</v>
      </c>
      <c r="B276" s="15">
        <v>40224</v>
      </c>
      <c r="C276" s="13"/>
      <c r="D276" s="18">
        <f>SUBTOTAL(9,tableau_liste_collaborateurs[[#This Row],[janv.]:[déc.]])</f>
        <v>90</v>
      </c>
      <c r="E276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7.5</v>
      </c>
      <c r="F276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7.5</v>
      </c>
      <c r="G276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7.5</v>
      </c>
      <c r="H276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7.5</v>
      </c>
      <c r="I276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7.5</v>
      </c>
      <c r="J276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7.5</v>
      </c>
      <c r="K276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7.5</v>
      </c>
      <c r="L276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7.5</v>
      </c>
      <c r="M276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7.5</v>
      </c>
      <c r="N276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7.5</v>
      </c>
      <c r="O276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7.5</v>
      </c>
      <c r="P276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7.5</v>
      </c>
    </row>
    <row r="277" spans="1:16" s="24" customFormat="1" ht="36" customHeight="1" x14ac:dyDescent="0.15">
      <c r="A277" s="14">
        <v>0.9</v>
      </c>
      <c r="B277" s="15">
        <v>45566</v>
      </c>
      <c r="C277" s="15">
        <v>46112</v>
      </c>
      <c r="D277" s="18">
        <f>SUBTOTAL(9,tableau_liste_collaborateurs[[#This Row],[janv.]:[déc.]])</f>
        <v>22.5</v>
      </c>
      <c r="E277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7.5</v>
      </c>
      <c r="F277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7.5</v>
      </c>
      <c r="G277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7.5</v>
      </c>
      <c r="H277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</v>
      </c>
      <c r="I277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277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277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277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277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277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277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277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278" spans="1:16" s="24" customFormat="1" ht="36" customHeight="1" x14ac:dyDescent="0.15">
      <c r="A278" s="14">
        <v>0.8</v>
      </c>
      <c r="B278" s="15">
        <v>45627</v>
      </c>
      <c r="C278" s="15"/>
      <c r="D278" s="18">
        <f>SUBTOTAL(9,tableau_liste_collaborateurs[[#This Row],[janv.]:[déc.]])</f>
        <v>80</v>
      </c>
      <c r="E278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6.666666666666667</v>
      </c>
      <c r="F278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6.666666666666667</v>
      </c>
      <c r="G278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6.666666666666667</v>
      </c>
      <c r="H278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6.666666666666667</v>
      </c>
      <c r="I278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6.666666666666667</v>
      </c>
      <c r="J278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6.666666666666667</v>
      </c>
      <c r="K278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6.666666666666667</v>
      </c>
      <c r="L278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6.666666666666667</v>
      </c>
      <c r="M278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6.666666666666667</v>
      </c>
      <c r="N278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6.666666666666667</v>
      </c>
      <c r="O278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6.666666666666667</v>
      </c>
      <c r="P278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6.666666666666667</v>
      </c>
    </row>
    <row r="279" spans="1:16" s="24" customFormat="1" ht="36" customHeight="1" x14ac:dyDescent="0.15">
      <c r="A279" s="14">
        <v>0.6</v>
      </c>
      <c r="B279" s="15">
        <v>44805</v>
      </c>
      <c r="C279" s="13"/>
      <c r="D279" s="18">
        <f>SUBTOTAL(9,tableau_liste_collaborateurs[[#This Row],[janv.]:[déc.]])</f>
        <v>60</v>
      </c>
      <c r="E279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5</v>
      </c>
      <c r="F279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5</v>
      </c>
      <c r="G279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5</v>
      </c>
      <c r="H279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5</v>
      </c>
      <c r="I279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5</v>
      </c>
      <c r="J279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5</v>
      </c>
      <c r="K279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5</v>
      </c>
      <c r="L279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5</v>
      </c>
      <c r="M279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5</v>
      </c>
      <c r="N279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5</v>
      </c>
      <c r="O279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5</v>
      </c>
      <c r="P279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5</v>
      </c>
    </row>
    <row r="280" spans="1:16" s="24" customFormat="1" ht="36" customHeight="1" x14ac:dyDescent="0.15">
      <c r="A280" s="14">
        <v>0</v>
      </c>
      <c r="B280" s="15">
        <v>44896</v>
      </c>
      <c r="C280" s="13"/>
      <c r="D280" s="18">
        <f>SUBTOTAL(9,tableau_liste_collaborateurs[[#This Row],[janv.]:[déc.]])</f>
        <v>0</v>
      </c>
      <c r="E280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280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280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280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</v>
      </c>
      <c r="I280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280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280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280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280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280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280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280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281" spans="1:16" s="24" customFormat="1" ht="36" customHeight="1" x14ac:dyDescent="0.15">
      <c r="A281" s="14">
        <v>0.8</v>
      </c>
      <c r="B281" s="15">
        <v>43040</v>
      </c>
      <c r="C281" s="13"/>
      <c r="D281" s="18">
        <f>SUBTOTAL(9,tableau_liste_collaborateurs[[#This Row],[janv.]:[déc.]])</f>
        <v>80</v>
      </c>
      <c r="E281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6.666666666666667</v>
      </c>
      <c r="F281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6.666666666666667</v>
      </c>
      <c r="G281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6.666666666666667</v>
      </c>
      <c r="H281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6.666666666666667</v>
      </c>
      <c r="I281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6.666666666666667</v>
      </c>
      <c r="J281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6.666666666666667</v>
      </c>
      <c r="K281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6.666666666666667</v>
      </c>
      <c r="L281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6.666666666666667</v>
      </c>
      <c r="M281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6.666666666666667</v>
      </c>
      <c r="N281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6.666666666666667</v>
      </c>
      <c r="O281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6.666666666666667</v>
      </c>
      <c r="P281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6.666666666666667</v>
      </c>
    </row>
    <row r="282" spans="1:16" s="24" customFormat="1" ht="36" customHeight="1" x14ac:dyDescent="0.15">
      <c r="A282" s="21">
        <v>0.8</v>
      </c>
      <c r="B282" s="22">
        <v>46113</v>
      </c>
      <c r="C282" s="22"/>
      <c r="D282" s="18">
        <f>SUBTOTAL(9,tableau_liste_collaborateurs[[#This Row],[janv.]:[déc.]])</f>
        <v>59.999999999999993</v>
      </c>
      <c r="E282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282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282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282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6.666666666666667</v>
      </c>
      <c r="I282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6.666666666666667</v>
      </c>
      <c r="J282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6.666666666666667</v>
      </c>
      <c r="K282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6.666666666666667</v>
      </c>
      <c r="L282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6.666666666666667</v>
      </c>
      <c r="M282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6.666666666666667</v>
      </c>
      <c r="N282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6.666666666666667</v>
      </c>
      <c r="O282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6.666666666666667</v>
      </c>
      <c r="P282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6.666666666666667</v>
      </c>
    </row>
    <row r="283" spans="1:16" s="24" customFormat="1" ht="36.75" customHeight="1" x14ac:dyDescent="0.15">
      <c r="A283" s="14">
        <v>0.7</v>
      </c>
      <c r="B283" s="15">
        <v>45505</v>
      </c>
      <c r="C283" s="15"/>
      <c r="D283" s="18">
        <f>SUBTOTAL(9,tableau_liste_collaborateurs[[#This Row],[janv.]:[déc.]])</f>
        <v>70</v>
      </c>
      <c r="E283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5.833333333333333</v>
      </c>
      <c r="F283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5.833333333333333</v>
      </c>
      <c r="G283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5.833333333333333</v>
      </c>
      <c r="H283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5.833333333333333</v>
      </c>
      <c r="I283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5.833333333333333</v>
      </c>
      <c r="J283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5.833333333333333</v>
      </c>
      <c r="K283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5.833333333333333</v>
      </c>
      <c r="L283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5.833333333333333</v>
      </c>
      <c r="M283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5.833333333333333</v>
      </c>
      <c r="N283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5.833333333333333</v>
      </c>
      <c r="O283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5.833333333333333</v>
      </c>
      <c r="P283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5.833333333333333</v>
      </c>
    </row>
    <row r="284" spans="1:16" s="24" customFormat="1" ht="36" customHeight="1" x14ac:dyDescent="0.15">
      <c r="A284" s="14">
        <v>0.5</v>
      </c>
      <c r="B284" s="15">
        <v>44927</v>
      </c>
      <c r="C284" s="13"/>
      <c r="D284" s="18">
        <f>SUBTOTAL(9,tableau_liste_collaborateurs[[#This Row],[janv.]:[déc.]])</f>
        <v>49.999999999999993</v>
      </c>
      <c r="E284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4.166666666666667</v>
      </c>
      <c r="F284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4.166666666666667</v>
      </c>
      <c r="G284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4.166666666666667</v>
      </c>
      <c r="H284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4.166666666666667</v>
      </c>
      <c r="I284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4.166666666666667</v>
      </c>
      <c r="J284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4.166666666666667</v>
      </c>
      <c r="K284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4.166666666666667</v>
      </c>
      <c r="L284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4.166666666666667</v>
      </c>
      <c r="M284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4.166666666666667</v>
      </c>
      <c r="N284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4.166666666666667</v>
      </c>
      <c r="O284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4.166666666666667</v>
      </c>
      <c r="P284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4.166666666666667</v>
      </c>
    </row>
    <row r="285" spans="1:16" s="24" customFormat="1" ht="36" customHeight="1" x14ac:dyDescent="0.15">
      <c r="A285" s="14">
        <v>0.7</v>
      </c>
      <c r="B285" s="15">
        <v>44774</v>
      </c>
      <c r="C285" s="13"/>
      <c r="D285" s="18">
        <f>SUBTOTAL(9,tableau_liste_collaborateurs[[#This Row],[janv.]:[déc.]])</f>
        <v>70</v>
      </c>
      <c r="E285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5.833333333333333</v>
      </c>
      <c r="F285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5.833333333333333</v>
      </c>
      <c r="G285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5.833333333333333</v>
      </c>
      <c r="H285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5.833333333333333</v>
      </c>
      <c r="I285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5.833333333333333</v>
      </c>
      <c r="J285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5.833333333333333</v>
      </c>
      <c r="K285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5.833333333333333</v>
      </c>
      <c r="L285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5.833333333333333</v>
      </c>
      <c r="M285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5.833333333333333</v>
      </c>
      <c r="N285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5.833333333333333</v>
      </c>
      <c r="O285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5.833333333333333</v>
      </c>
      <c r="P285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5.833333333333333</v>
      </c>
    </row>
    <row r="286" spans="1:16" s="19" customFormat="1" ht="36" customHeight="1" x14ac:dyDescent="0.15">
      <c r="A286" s="14">
        <v>0.6</v>
      </c>
      <c r="B286" s="15">
        <v>43525</v>
      </c>
      <c r="C286" s="13"/>
      <c r="D286" s="18">
        <f>SUBTOTAL(9,tableau_liste_collaborateurs[[#This Row],[janv.]:[déc.]])</f>
        <v>60</v>
      </c>
      <c r="E286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5</v>
      </c>
      <c r="F286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5</v>
      </c>
      <c r="G286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5</v>
      </c>
      <c r="H286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5</v>
      </c>
      <c r="I286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5</v>
      </c>
      <c r="J286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5</v>
      </c>
      <c r="K286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5</v>
      </c>
      <c r="L286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5</v>
      </c>
      <c r="M286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5</v>
      </c>
      <c r="N286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5</v>
      </c>
      <c r="O286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5</v>
      </c>
      <c r="P286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5</v>
      </c>
    </row>
    <row r="287" spans="1:16" s="19" customFormat="1" ht="36" customHeight="1" x14ac:dyDescent="0.15">
      <c r="A287" s="14">
        <v>0.9</v>
      </c>
      <c r="B287" s="15">
        <v>45717</v>
      </c>
      <c r="C287" s="13"/>
      <c r="D287" s="18">
        <f>SUBTOTAL(9,tableau_liste_collaborateurs[[#This Row],[janv.]:[déc.]])</f>
        <v>90</v>
      </c>
      <c r="E287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7.5</v>
      </c>
      <c r="F287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7.5</v>
      </c>
      <c r="G287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7.5</v>
      </c>
      <c r="H287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7.5</v>
      </c>
      <c r="I287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7.5</v>
      </c>
      <c r="J287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7.5</v>
      </c>
      <c r="K287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7.5</v>
      </c>
      <c r="L287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7.5</v>
      </c>
      <c r="M287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7.5</v>
      </c>
      <c r="N287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7.5</v>
      </c>
      <c r="O287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7.5</v>
      </c>
      <c r="P287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7.5</v>
      </c>
    </row>
    <row r="288" spans="1:16" s="19" customFormat="1" ht="36" customHeight="1" x14ac:dyDescent="0.15">
      <c r="A288" s="14">
        <v>0.8</v>
      </c>
      <c r="B288" s="15">
        <v>45627</v>
      </c>
      <c r="C288" s="15"/>
      <c r="D288" s="18">
        <f>SUBTOTAL(9,tableau_liste_collaborateurs[[#This Row],[janv.]:[déc.]])</f>
        <v>80</v>
      </c>
      <c r="E288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6.666666666666667</v>
      </c>
      <c r="F288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6.666666666666667</v>
      </c>
      <c r="G288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6.666666666666667</v>
      </c>
      <c r="H288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6.666666666666667</v>
      </c>
      <c r="I288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6.666666666666667</v>
      </c>
      <c r="J288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6.666666666666667</v>
      </c>
      <c r="K288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6.666666666666667</v>
      </c>
      <c r="L288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6.666666666666667</v>
      </c>
      <c r="M288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6.666666666666667</v>
      </c>
      <c r="N288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6.666666666666667</v>
      </c>
      <c r="O288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6.666666666666667</v>
      </c>
      <c r="P288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6.666666666666667</v>
      </c>
    </row>
    <row r="289" spans="1:16" s="19" customFormat="1" ht="36" customHeight="1" x14ac:dyDescent="0.15">
      <c r="A289" s="14">
        <v>0.7</v>
      </c>
      <c r="B289" s="11">
        <v>43692</v>
      </c>
      <c r="C289" s="13"/>
      <c r="D289" s="18">
        <f>SUBTOTAL(9,tableau_liste_collaborateurs[[#This Row],[janv.]:[déc.]])</f>
        <v>70</v>
      </c>
      <c r="E289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5.833333333333333</v>
      </c>
      <c r="F289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5.833333333333333</v>
      </c>
      <c r="G289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5.833333333333333</v>
      </c>
      <c r="H289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5.833333333333333</v>
      </c>
      <c r="I289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5.833333333333333</v>
      </c>
      <c r="J289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5.833333333333333</v>
      </c>
      <c r="K289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5.833333333333333</v>
      </c>
      <c r="L289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5.833333333333333</v>
      </c>
      <c r="M289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5.833333333333333</v>
      </c>
      <c r="N289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5.833333333333333</v>
      </c>
      <c r="O289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5.833333333333333</v>
      </c>
      <c r="P289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5.833333333333333</v>
      </c>
    </row>
    <row r="290" spans="1:16" s="19" customFormat="1" ht="36" customHeight="1" x14ac:dyDescent="0.15">
      <c r="A290" s="14">
        <v>0.7</v>
      </c>
      <c r="B290" s="11">
        <v>44805</v>
      </c>
      <c r="C290" s="13"/>
      <c r="D290" s="18">
        <f>SUBTOTAL(9,tableau_liste_collaborateurs[[#This Row],[janv.]:[déc.]])</f>
        <v>70</v>
      </c>
      <c r="E290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5.833333333333333</v>
      </c>
      <c r="F290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5.833333333333333</v>
      </c>
      <c r="G290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5.833333333333333</v>
      </c>
      <c r="H290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5.833333333333333</v>
      </c>
      <c r="I290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5.833333333333333</v>
      </c>
      <c r="J290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5.833333333333333</v>
      </c>
      <c r="K290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5.833333333333333</v>
      </c>
      <c r="L290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5.833333333333333</v>
      </c>
      <c r="M290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5.833333333333333</v>
      </c>
      <c r="N290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5.833333333333333</v>
      </c>
      <c r="O290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5.833333333333333</v>
      </c>
      <c r="P290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5.833333333333333</v>
      </c>
    </row>
    <row r="291" spans="1:16" s="19" customFormat="1" ht="36" customHeight="1" x14ac:dyDescent="0.15">
      <c r="A291" s="14">
        <v>1</v>
      </c>
      <c r="B291" s="23">
        <v>45458</v>
      </c>
      <c r="C291" s="15"/>
      <c r="D291" s="18">
        <f>SUBTOTAL(9,tableau_liste_collaborateurs[[#This Row],[janv.]:[déc.]])</f>
        <v>99.999999999999986</v>
      </c>
      <c r="E291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8.3333333333333339</v>
      </c>
      <c r="F291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8.3333333333333339</v>
      </c>
      <c r="G291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8.3333333333333339</v>
      </c>
      <c r="H291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8.3333333333333339</v>
      </c>
      <c r="I291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8.3333333333333339</v>
      </c>
      <c r="J291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8.3333333333333339</v>
      </c>
      <c r="K291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8.3333333333333339</v>
      </c>
      <c r="L291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8.3333333333333339</v>
      </c>
      <c r="M291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8.3333333333333339</v>
      </c>
      <c r="N291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8.3333333333333339</v>
      </c>
      <c r="O291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8.3333333333333339</v>
      </c>
      <c r="P291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8.3333333333333339</v>
      </c>
    </row>
    <row r="292" spans="1:16" s="19" customFormat="1" ht="36" customHeight="1" x14ac:dyDescent="0.15">
      <c r="A292" s="14">
        <v>1</v>
      </c>
      <c r="B292" s="15">
        <v>42064</v>
      </c>
      <c r="C292" s="15"/>
      <c r="D292" s="18">
        <f>SUBTOTAL(9,tableau_liste_collaborateurs[[#This Row],[janv.]:[déc.]])</f>
        <v>99.999999999999986</v>
      </c>
      <c r="E292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8.3333333333333339</v>
      </c>
      <c r="F292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8.3333333333333339</v>
      </c>
      <c r="G292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8.3333333333333339</v>
      </c>
      <c r="H292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8.3333333333333339</v>
      </c>
      <c r="I292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8.3333333333333339</v>
      </c>
      <c r="J292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8.3333333333333339</v>
      </c>
      <c r="K292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8.3333333333333339</v>
      </c>
      <c r="L292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8.3333333333333339</v>
      </c>
      <c r="M292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8.3333333333333339</v>
      </c>
      <c r="N292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8.3333333333333339</v>
      </c>
      <c r="O292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8.3333333333333339</v>
      </c>
      <c r="P292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8.3333333333333339</v>
      </c>
    </row>
    <row r="293" spans="1:16" s="24" customFormat="1" ht="36" customHeight="1" x14ac:dyDescent="0.15">
      <c r="A293" s="14">
        <v>0.8</v>
      </c>
      <c r="B293" s="15">
        <v>44256</v>
      </c>
      <c r="C293" s="13"/>
      <c r="D293" s="18">
        <f>SUBTOTAL(9,tableau_liste_collaborateurs[[#This Row],[janv.]:[déc.]])</f>
        <v>80</v>
      </c>
      <c r="E293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6.666666666666667</v>
      </c>
      <c r="F293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6.666666666666667</v>
      </c>
      <c r="G293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6.666666666666667</v>
      </c>
      <c r="H293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6.666666666666667</v>
      </c>
      <c r="I293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6.666666666666667</v>
      </c>
      <c r="J293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6.666666666666667</v>
      </c>
      <c r="K293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6.666666666666667</v>
      </c>
      <c r="L293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6.666666666666667</v>
      </c>
      <c r="M293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6.666666666666667</v>
      </c>
      <c r="N293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6.666666666666667</v>
      </c>
      <c r="O293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6.666666666666667</v>
      </c>
      <c r="P293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6.666666666666667</v>
      </c>
    </row>
    <row r="294" spans="1:16" s="24" customFormat="1" ht="36" customHeight="1" x14ac:dyDescent="0.15">
      <c r="A294" s="14">
        <v>0.7</v>
      </c>
      <c r="B294" s="15">
        <v>45505</v>
      </c>
      <c r="C294" s="15"/>
      <c r="D294" s="18">
        <f>SUBTOTAL(9,tableau_liste_collaborateurs[[#This Row],[janv.]:[déc.]])</f>
        <v>70</v>
      </c>
      <c r="E294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5.833333333333333</v>
      </c>
      <c r="F294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5.833333333333333</v>
      </c>
      <c r="G294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5.833333333333333</v>
      </c>
      <c r="H294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5.833333333333333</v>
      </c>
      <c r="I294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5.833333333333333</v>
      </c>
      <c r="J294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5.833333333333333</v>
      </c>
      <c r="K294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5.833333333333333</v>
      </c>
      <c r="L294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5.833333333333333</v>
      </c>
      <c r="M294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5.833333333333333</v>
      </c>
      <c r="N294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5.833333333333333</v>
      </c>
      <c r="O294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5.833333333333333</v>
      </c>
      <c r="P294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5.833333333333333</v>
      </c>
    </row>
    <row r="295" spans="1:16" s="24" customFormat="1" ht="36" customHeight="1" x14ac:dyDescent="0.15">
      <c r="A295" s="14">
        <v>0.6</v>
      </c>
      <c r="B295" s="15">
        <v>42444</v>
      </c>
      <c r="C295" s="13"/>
      <c r="D295" s="18">
        <f>SUBTOTAL(9,tableau_liste_collaborateurs[[#This Row],[janv.]:[déc.]])</f>
        <v>60</v>
      </c>
      <c r="E295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5</v>
      </c>
      <c r="F295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5</v>
      </c>
      <c r="G295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5</v>
      </c>
      <c r="H295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5</v>
      </c>
      <c r="I295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5</v>
      </c>
      <c r="J295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5</v>
      </c>
      <c r="K295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5</v>
      </c>
      <c r="L295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5</v>
      </c>
      <c r="M295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5</v>
      </c>
      <c r="N295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5</v>
      </c>
      <c r="O295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5</v>
      </c>
      <c r="P295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5</v>
      </c>
    </row>
    <row r="296" spans="1:16" s="24" customFormat="1" ht="36" customHeight="1" x14ac:dyDescent="0.15">
      <c r="A296" s="14">
        <v>0.8</v>
      </c>
      <c r="B296" s="15">
        <v>39692</v>
      </c>
      <c r="C296" s="13"/>
      <c r="D296" s="18">
        <f>SUBTOTAL(9,tableau_liste_collaborateurs[[#This Row],[janv.]:[déc.]])</f>
        <v>80</v>
      </c>
      <c r="E296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6.666666666666667</v>
      </c>
      <c r="F296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6.666666666666667</v>
      </c>
      <c r="G296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6.666666666666667</v>
      </c>
      <c r="H296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6.666666666666667</v>
      </c>
      <c r="I296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6.666666666666667</v>
      </c>
      <c r="J296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6.666666666666667</v>
      </c>
      <c r="K296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6.666666666666667</v>
      </c>
      <c r="L296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6.666666666666667</v>
      </c>
      <c r="M296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6.666666666666667</v>
      </c>
      <c r="N296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6.666666666666667</v>
      </c>
      <c r="O296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6.666666666666667</v>
      </c>
      <c r="P296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6.666666666666667</v>
      </c>
    </row>
    <row r="297" spans="1:16" s="19" customFormat="1" ht="36" customHeight="1" x14ac:dyDescent="0.15">
      <c r="A297" s="14">
        <v>1</v>
      </c>
      <c r="B297" s="23">
        <v>44013</v>
      </c>
      <c r="C297" s="15"/>
      <c r="D297" s="18">
        <f>SUBTOTAL(9,tableau_liste_collaborateurs[[#This Row],[janv.]:[déc.]])</f>
        <v>99.999999999999986</v>
      </c>
      <c r="E297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8.3333333333333339</v>
      </c>
      <c r="F297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8.3333333333333339</v>
      </c>
      <c r="G297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8.3333333333333339</v>
      </c>
      <c r="H297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8.3333333333333339</v>
      </c>
      <c r="I297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8.3333333333333339</v>
      </c>
      <c r="J297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8.3333333333333339</v>
      </c>
      <c r="K297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8.3333333333333339</v>
      </c>
      <c r="L297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8.3333333333333339</v>
      </c>
      <c r="M297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8.3333333333333339</v>
      </c>
      <c r="N297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8.3333333333333339</v>
      </c>
      <c r="O297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8.3333333333333339</v>
      </c>
      <c r="P297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8.3333333333333339</v>
      </c>
    </row>
    <row r="298" spans="1:16" s="19" customFormat="1" ht="36" customHeight="1" x14ac:dyDescent="0.15">
      <c r="A298" s="14">
        <v>0.9</v>
      </c>
      <c r="B298" s="15">
        <v>36379</v>
      </c>
      <c r="C298" s="13"/>
      <c r="D298" s="18">
        <f>SUBTOTAL(9,tableau_liste_collaborateurs[[#This Row],[janv.]:[déc.]])</f>
        <v>90</v>
      </c>
      <c r="E298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7.5</v>
      </c>
      <c r="F298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7.5</v>
      </c>
      <c r="G298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7.5</v>
      </c>
      <c r="H298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7.5</v>
      </c>
      <c r="I298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7.5</v>
      </c>
      <c r="J298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7.5</v>
      </c>
      <c r="K298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7.5</v>
      </c>
      <c r="L298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7.5</v>
      </c>
      <c r="M298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7.5</v>
      </c>
      <c r="N298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7.5</v>
      </c>
      <c r="O298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7.5</v>
      </c>
      <c r="P298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7.5</v>
      </c>
    </row>
    <row r="299" spans="1:16" s="24" customFormat="1" ht="36" customHeight="1" x14ac:dyDescent="0.15">
      <c r="A299" s="14">
        <v>0.8</v>
      </c>
      <c r="B299" s="15">
        <v>39142</v>
      </c>
      <c r="C299" s="13"/>
      <c r="D299" s="18">
        <f>SUBTOTAL(9,tableau_liste_collaborateurs[[#This Row],[janv.]:[déc.]])</f>
        <v>80</v>
      </c>
      <c r="E299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6.666666666666667</v>
      </c>
      <c r="F299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6.666666666666667</v>
      </c>
      <c r="G299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6.666666666666667</v>
      </c>
      <c r="H299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6.666666666666667</v>
      </c>
      <c r="I299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6.666666666666667</v>
      </c>
      <c r="J299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6.666666666666667</v>
      </c>
      <c r="K299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6.666666666666667</v>
      </c>
      <c r="L299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6.666666666666667</v>
      </c>
      <c r="M299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6.666666666666667</v>
      </c>
      <c r="N299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6.666666666666667</v>
      </c>
      <c r="O299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6.666666666666667</v>
      </c>
      <c r="P299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6.666666666666667</v>
      </c>
    </row>
    <row r="300" spans="1:16" s="24" customFormat="1" ht="36" customHeight="1" x14ac:dyDescent="0.15">
      <c r="A300" s="14">
        <v>0.6</v>
      </c>
      <c r="B300" s="15">
        <v>45505</v>
      </c>
      <c r="C300" s="15"/>
      <c r="D300" s="18">
        <f>SUBTOTAL(9,tableau_liste_collaborateurs[[#This Row],[janv.]:[déc.]])</f>
        <v>60</v>
      </c>
      <c r="E300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5</v>
      </c>
      <c r="F300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5</v>
      </c>
      <c r="G300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5</v>
      </c>
      <c r="H300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5</v>
      </c>
      <c r="I300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5</v>
      </c>
      <c r="J300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5</v>
      </c>
      <c r="K300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5</v>
      </c>
      <c r="L300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5</v>
      </c>
      <c r="M300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5</v>
      </c>
      <c r="N300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5</v>
      </c>
      <c r="O300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5</v>
      </c>
      <c r="P300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5</v>
      </c>
    </row>
    <row r="301" spans="1:16" s="24" customFormat="1" ht="36" customHeight="1" x14ac:dyDescent="0.15">
      <c r="A301" s="21">
        <v>0.8</v>
      </c>
      <c r="B301" s="22">
        <v>46054</v>
      </c>
      <c r="C301" s="20"/>
      <c r="D301" s="18">
        <f>SUBTOTAL(9,tableau_liste_collaborateurs[[#This Row],[janv.]:[déc.]])</f>
        <v>73.333333333333329</v>
      </c>
      <c r="E301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301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6.666666666666667</v>
      </c>
      <c r="G301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6.666666666666667</v>
      </c>
      <c r="H301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6.666666666666667</v>
      </c>
      <c r="I301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6.666666666666667</v>
      </c>
      <c r="J301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6.666666666666667</v>
      </c>
      <c r="K301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6.666666666666667</v>
      </c>
      <c r="L301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6.666666666666667</v>
      </c>
      <c r="M301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6.666666666666667</v>
      </c>
      <c r="N301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6.666666666666667</v>
      </c>
      <c r="O301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6.666666666666667</v>
      </c>
      <c r="P301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6.666666666666667</v>
      </c>
    </row>
    <row r="302" spans="1:16" s="24" customFormat="1" ht="36" customHeight="1" x14ac:dyDescent="0.15">
      <c r="A302" s="14">
        <v>0.8</v>
      </c>
      <c r="B302" s="15">
        <v>45505</v>
      </c>
      <c r="C302" s="15"/>
      <c r="D302" s="18">
        <f>SUBTOTAL(9,tableau_liste_collaborateurs[[#This Row],[janv.]:[déc.]])</f>
        <v>80</v>
      </c>
      <c r="E302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6.666666666666667</v>
      </c>
      <c r="F302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6.666666666666667</v>
      </c>
      <c r="G302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6.666666666666667</v>
      </c>
      <c r="H302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6.666666666666667</v>
      </c>
      <c r="I302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6.666666666666667</v>
      </c>
      <c r="J302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6.666666666666667</v>
      </c>
      <c r="K302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6.666666666666667</v>
      </c>
      <c r="L302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6.666666666666667</v>
      </c>
      <c r="M302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6.666666666666667</v>
      </c>
      <c r="N302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6.666666666666667</v>
      </c>
      <c r="O302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6.666666666666667</v>
      </c>
      <c r="P302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6.666666666666667</v>
      </c>
    </row>
    <row r="303" spans="1:16" s="19" customFormat="1" ht="36.75" customHeight="1" x14ac:dyDescent="0.15">
      <c r="A303" s="14">
        <v>0.65</v>
      </c>
      <c r="B303" s="15">
        <v>38943</v>
      </c>
      <c r="C303" s="13"/>
      <c r="D303" s="18">
        <f>SUBTOTAL(9,tableau_liste_collaborateurs[[#This Row],[janv.]:[déc.]])</f>
        <v>64.999999999999986</v>
      </c>
      <c r="E303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5.416666666666667</v>
      </c>
      <c r="F303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5.416666666666667</v>
      </c>
      <c r="G303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5.416666666666667</v>
      </c>
      <c r="H303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5.416666666666667</v>
      </c>
      <c r="I303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5.416666666666667</v>
      </c>
      <c r="J303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5.416666666666667</v>
      </c>
      <c r="K303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5.416666666666667</v>
      </c>
      <c r="L303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5.416666666666667</v>
      </c>
      <c r="M303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5.416666666666667</v>
      </c>
      <c r="N303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5.416666666666667</v>
      </c>
      <c r="O303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5.416666666666667</v>
      </c>
      <c r="P303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5.416666666666667</v>
      </c>
    </row>
    <row r="304" spans="1:16" s="24" customFormat="1" ht="36" customHeight="1" x14ac:dyDescent="0.15">
      <c r="A304" s="14">
        <v>0</v>
      </c>
      <c r="B304" s="15">
        <v>44788</v>
      </c>
      <c r="C304" s="13"/>
      <c r="D304" s="18">
        <f>SUBTOTAL(9,tableau_liste_collaborateurs[[#This Row],[janv.]:[déc.]])</f>
        <v>0</v>
      </c>
      <c r="E304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304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304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304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</v>
      </c>
      <c r="I304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304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304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304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304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304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304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304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305" spans="1:16" s="24" customFormat="1" ht="36" customHeight="1" x14ac:dyDescent="0.15">
      <c r="A305" s="14">
        <v>0.9</v>
      </c>
      <c r="B305" s="15">
        <v>41122</v>
      </c>
      <c r="C305" s="15">
        <v>46142</v>
      </c>
      <c r="D305" s="18">
        <f>SUBTOTAL(9,tableau_liste_collaborateurs[[#This Row],[janv.]:[déc.]])</f>
        <v>30</v>
      </c>
      <c r="E305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7.5</v>
      </c>
      <c r="F305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7.5</v>
      </c>
      <c r="G305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7.5</v>
      </c>
      <c r="H305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7.5</v>
      </c>
      <c r="I305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305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305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305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305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305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305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305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306" spans="1:16" s="24" customFormat="1" ht="36" customHeight="1" x14ac:dyDescent="0.15">
      <c r="A306" s="25">
        <v>0</v>
      </c>
      <c r="B306" s="15">
        <v>44835</v>
      </c>
      <c r="C306" s="13"/>
      <c r="D306" s="18">
        <f>SUBTOTAL(9,tableau_liste_collaborateurs[[#This Row],[janv.]:[déc.]])</f>
        <v>0</v>
      </c>
      <c r="E306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306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306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306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</v>
      </c>
      <c r="I306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306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306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306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306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306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306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306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307" spans="1:16" s="24" customFormat="1" ht="36" customHeight="1" x14ac:dyDescent="0.15">
      <c r="A307" s="14">
        <v>1</v>
      </c>
      <c r="B307" s="15">
        <v>44805</v>
      </c>
      <c r="C307" s="13"/>
      <c r="D307" s="18">
        <f>SUBTOTAL(9,tableau_liste_collaborateurs[[#This Row],[janv.]:[déc.]])</f>
        <v>99.999999999999986</v>
      </c>
      <c r="E307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8.3333333333333339</v>
      </c>
      <c r="F307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8.3333333333333339</v>
      </c>
      <c r="G307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8.3333333333333339</v>
      </c>
      <c r="H307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8.3333333333333339</v>
      </c>
      <c r="I307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8.3333333333333339</v>
      </c>
      <c r="J307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8.3333333333333339</v>
      </c>
      <c r="K307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8.3333333333333339</v>
      </c>
      <c r="L307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8.3333333333333339</v>
      </c>
      <c r="M307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8.3333333333333339</v>
      </c>
      <c r="N307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8.3333333333333339</v>
      </c>
      <c r="O307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8.3333333333333339</v>
      </c>
      <c r="P307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8.3333333333333339</v>
      </c>
    </row>
    <row r="308" spans="1:16" s="19" customFormat="1" ht="36" customHeight="1" x14ac:dyDescent="0.15">
      <c r="A308" s="14">
        <v>0.7</v>
      </c>
      <c r="B308" s="15">
        <v>45901</v>
      </c>
      <c r="C308" s="15">
        <v>46203</v>
      </c>
      <c r="D308" s="18">
        <f>SUBTOTAL(9,tableau_liste_collaborateurs[[#This Row],[janv.]:[déc.]])</f>
        <v>35</v>
      </c>
      <c r="E308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5.833333333333333</v>
      </c>
      <c r="F308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5.833333333333333</v>
      </c>
      <c r="G308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5.833333333333333</v>
      </c>
      <c r="H308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5.833333333333333</v>
      </c>
      <c r="I308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5.833333333333333</v>
      </c>
      <c r="J308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5.833333333333333</v>
      </c>
      <c r="K308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308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308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308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308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308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309" spans="1:16" s="19" customFormat="1" ht="36" customHeight="1" x14ac:dyDescent="0.15">
      <c r="A309" s="14">
        <v>0.75</v>
      </c>
      <c r="B309" s="15">
        <v>40422</v>
      </c>
      <c r="C309" s="13"/>
      <c r="D309" s="18">
        <f>SUBTOTAL(9,tableau_liste_collaborateurs[[#This Row],[janv.]:[déc.]])</f>
        <v>75</v>
      </c>
      <c r="E309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6.25</v>
      </c>
      <c r="F309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6.25</v>
      </c>
      <c r="G309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6.25</v>
      </c>
      <c r="H309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6.25</v>
      </c>
      <c r="I309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6.25</v>
      </c>
      <c r="J309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6.25</v>
      </c>
      <c r="K309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6.25</v>
      </c>
      <c r="L309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6.25</v>
      </c>
      <c r="M309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6.25</v>
      </c>
      <c r="N309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6.25</v>
      </c>
      <c r="O309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6.25</v>
      </c>
      <c r="P309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6.25</v>
      </c>
    </row>
    <row r="310" spans="1:16" s="19" customFormat="1" ht="36" customHeight="1" x14ac:dyDescent="0.15">
      <c r="A310" s="21">
        <v>0.7</v>
      </c>
      <c r="B310" s="22">
        <v>46082</v>
      </c>
      <c r="C310" s="22">
        <v>46203</v>
      </c>
      <c r="D310" s="18">
        <f>SUBTOTAL(9,tableau_liste_collaborateurs[[#This Row],[janv.]:[déc.]])</f>
        <v>23.333333333333332</v>
      </c>
      <c r="E310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310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310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5.833333333333333</v>
      </c>
      <c r="H310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5.833333333333333</v>
      </c>
      <c r="I310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5.833333333333333</v>
      </c>
      <c r="J310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5.833333333333333</v>
      </c>
      <c r="K310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310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310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310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310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310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311" spans="1:16" s="19" customFormat="1" ht="36" customHeight="1" x14ac:dyDescent="0.15">
      <c r="A311" s="14">
        <v>0.7</v>
      </c>
      <c r="B311" s="15">
        <v>44621</v>
      </c>
      <c r="C311" s="13"/>
      <c r="D311" s="18">
        <f>SUBTOTAL(9,tableau_liste_collaborateurs[[#This Row],[janv.]:[déc.]])</f>
        <v>70</v>
      </c>
      <c r="E311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5.833333333333333</v>
      </c>
      <c r="F311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5.833333333333333</v>
      </c>
      <c r="G311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5.833333333333333</v>
      </c>
      <c r="H311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5.833333333333333</v>
      </c>
      <c r="I311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5.833333333333333</v>
      </c>
      <c r="J311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5.833333333333333</v>
      </c>
      <c r="K311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5.833333333333333</v>
      </c>
      <c r="L311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5.833333333333333</v>
      </c>
      <c r="M311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5.833333333333333</v>
      </c>
      <c r="N311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5.833333333333333</v>
      </c>
      <c r="O311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5.833333333333333</v>
      </c>
      <c r="P311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5.833333333333333</v>
      </c>
    </row>
    <row r="312" spans="1:16" s="24" customFormat="1" ht="36" customHeight="1" x14ac:dyDescent="0.15">
      <c r="A312" s="14">
        <v>0.4</v>
      </c>
      <c r="B312" s="15">
        <v>41275</v>
      </c>
      <c r="C312" s="13"/>
      <c r="D312" s="18">
        <f>SUBTOTAL(9,tableau_liste_collaborateurs[[#This Row],[janv.]:[déc.]])</f>
        <v>40</v>
      </c>
      <c r="E312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3.3333333333333335</v>
      </c>
      <c r="F312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3.3333333333333335</v>
      </c>
      <c r="G312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3.3333333333333335</v>
      </c>
      <c r="H312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3.3333333333333335</v>
      </c>
      <c r="I312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3.3333333333333335</v>
      </c>
      <c r="J312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3.3333333333333335</v>
      </c>
      <c r="K312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3.3333333333333335</v>
      </c>
      <c r="L312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3.3333333333333335</v>
      </c>
      <c r="M312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3.3333333333333335</v>
      </c>
      <c r="N312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3.3333333333333335</v>
      </c>
      <c r="O312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3.3333333333333335</v>
      </c>
      <c r="P312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3.3333333333333335</v>
      </c>
    </row>
    <row r="313" spans="1:16" s="24" customFormat="1" ht="36" customHeight="1" x14ac:dyDescent="0.15">
      <c r="A313" s="14">
        <v>0.8</v>
      </c>
      <c r="B313" s="15">
        <v>42401</v>
      </c>
      <c r="C313" s="13"/>
      <c r="D313" s="18">
        <f>SUBTOTAL(9,tableau_liste_collaborateurs[[#This Row],[janv.]:[déc.]])</f>
        <v>80</v>
      </c>
      <c r="E313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6.666666666666667</v>
      </c>
      <c r="F313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6.666666666666667</v>
      </c>
      <c r="G313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6.666666666666667</v>
      </c>
      <c r="H313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6.666666666666667</v>
      </c>
      <c r="I313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6.666666666666667</v>
      </c>
      <c r="J313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6.666666666666667</v>
      </c>
      <c r="K313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6.666666666666667</v>
      </c>
      <c r="L313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6.666666666666667</v>
      </c>
      <c r="M313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6.666666666666667</v>
      </c>
      <c r="N313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6.666666666666667</v>
      </c>
      <c r="O313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6.666666666666667</v>
      </c>
      <c r="P313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6.666666666666667</v>
      </c>
    </row>
    <row r="314" spans="1:16" s="19" customFormat="1" ht="36" customHeight="1" x14ac:dyDescent="0.15">
      <c r="A314" s="21">
        <v>0.7</v>
      </c>
      <c r="B314" s="22">
        <v>46143</v>
      </c>
      <c r="C314" s="20"/>
      <c r="D314" s="18">
        <f>SUBTOTAL(9,tableau_liste_collaborateurs[[#This Row],[janv.]:[déc.]])</f>
        <v>46.666666666666671</v>
      </c>
      <c r="E314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314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314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314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</v>
      </c>
      <c r="I314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5.833333333333333</v>
      </c>
      <c r="J314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5.833333333333333</v>
      </c>
      <c r="K314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5.833333333333333</v>
      </c>
      <c r="L314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5.833333333333333</v>
      </c>
      <c r="M314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5.833333333333333</v>
      </c>
      <c r="N314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5.833333333333333</v>
      </c>
      <c r="O314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5.833333333333333</v>
      </c>
      <c r="P314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5.833333333333333</v>
      </c>
    </row>
    <row r="315" spans="1:16" s="24" customFormat="1" ht="36" customHeight="1" x14ac:dyDescent="0.15">
      <c r="A315" s="14">
        <v>0.9</v>
      </c>
      <c r="B315" s="15">
        <v>45566</v>
      </c>
      <c r="C315" s="13"/>
      <c r="D315" s="18">
        <f>SUBTOTAL(9,tableau_liste_collaborateurs[[#This Row],[janv.]:[déc.]])</f>
        <v>90</v>
      </c>
      <c r="E315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7.5</v>
      </c>
      <c r="F315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7.5</v>
      </c>
      <c r="G315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7.5</v>
      </c>
      <c r="H315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7.5</v>
      </c>
      <c r="I315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7.5</v>
      </c>
      <c r="J315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7.5</v>
      </c>
      <c r="K315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7.5</v>
      </c>
      <c r="L315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7.5</v>
      </c>
      <c r="M315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7.5</v>
      </c>
      <c r="N315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7.5</v>
      </c>
      <c r="O315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7.5</v>
      </c>
      <c r="P315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7.5</v>
      </c>
    </row>
    <row r="316" spans="1:16" s="24" customFormat="1" ht="36" customHeight="1" x14ac:dyDescent="0.15">
      <c r="A316" s="21">
        <v>0.6</v>
      </c>
      <c r="B316" s="22">
        <v>46054</v>
      </c>
      <c r="C316" s="22"/>
      <c r="D316" s="18">
        <f>SUBTOTAL(9,tableau_liste_collaborateurs[[#This Row],[janv.]:[déc.]])</f>
        <v>55</v>
      </c>
      <c r="E316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316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5</v>
      </c>
      <c r="G316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5</v>
      </c>
      <c r="H316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5</v>
      </c>
      <c r="I316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5</v>
      </c>
      <c r="J316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5</v>
      </c>
      <c r="K316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5</v>
      </c>
      <c r="L316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5</v>
      </c>
      <c r="M316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5</v>
      </c>
      <c r="N316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5</v>
      </c>
      <c r="O316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5</v>
      </c>
      <c r="P316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5</v>
      </c>
    </row>
    <row r="317" spans="1:16" s="19" customFormat="1" ht="36" customHeight="1" x14ac:dyDescent="0.15">
      <c r="A317" s="25">
        <v>0.7</v>
      </c>
      <c r="B317" s="15">
        <v>44060</v>
      </c>
      <c r="C317" s="13"/>
      <c r="D317" s="18">
        <f>SUBTOTAL(9,tableau_liste_collaborateurs[[#This Row],[janv.]:[déc.]])</f>
        <v>70</v>
      </c>
      <c r="E317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5.833333333333333</v>
      </c>
      <c r="F317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5.833333333333333</v>
      </c>
      <c r="G317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5.833333333333333</v>
      </c>
      <c r="H317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5.833333333333333</v>
      </c>
      <c r="I317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5.833333333333333</v>
      </c>
      <c r="J317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5.833333333333333</v>
      </c>
      <c r="K317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5.833333333333333</v>
      </c>
      <c r="L317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5.833333333333333</v>
      </c>
      <c r="M317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5.833333333333333</v>
      </c>
      <c r="N317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5.833333333333333</v>
      </c>
      <c r="O317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5.833333333333333</v>
      </c>
      <c r="P317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5.833333333333333</v>
      </c>
    </row>
    <row r="318" spans="1:16" s="24" customFormat="1" ht="36" customHeight="1" x14ac:dyDescent="0.15">
      <c r="A318" s="21">
        <v>1</v>
      </c>
      <c r="B318" s="22">
        <v>46096</v>
      </c>
      <c r="C318" s="22">
        <v>46234</v>
      </c>
      <c r="D318" s="18">
        <f>SUBTOTAL(9,tableau_liste_collaborateurs[[#This Row],[janv.]:[déc.]])</f>
        <v>33.333333333333336</v>
      </c>
      <c r="E318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318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318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318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8.3333333333333339</v>
      </c>
      <c r="I318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8.3333333333333339</v>
      </c>
      <c r="J318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8.3333333333333339</v>
      </c>
      <c r="K318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8.3333333333333339</v>
      </c>
      <c r="L318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318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318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318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318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319" spans="1:16" s="19" customFormat="1" ht="36" customHeight="1" x14ac:dyDescent="0.15">
      <c r="A319" s="14">
        <v>0.9</v>
      </c>
      <c r="B319" s="15">
        <v>45017</v>
      </c>
      <c r="C319" s="13"/>
      <c r="D319" s="18">
        <f>SUBTOTAL(9,tableau_liste_collaborateurs[[#This Row],[janv.]:[déc.]])</f>
        <v>90</v>
      </c>
      <c r="E319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7.5</v>
      </c>
      <c r="F319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7.5</v>
      </c>
      <c r="G319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7.5</v>
      </c>
      <c r="H319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7.5</v>
      </c>
      <c r="I319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7.5</v>
      </c>
      <c r="J319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7.5</v>
      </c>
      <c r="K319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7.5</v>
      </c>
      <c r="L319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7.5</v>
      </c>
      <c r="M319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7.5</v>
      </c>
      <c r="N319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7.5</v>
      </c>
      <c r="O319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7.5</v>
      </c>
      <c r="P319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7.5</v>
      </c>
    </row>
    <row r="320" spans="1:16" s="19" customFormat="1" ht="36" customHeight="1" x14ac:dyDescent="0.15">
      <c r="A320" s="14">
        <v>0.4</v>
      </c>
      <c r="B320" s="15">
        <v>37834</v>
      </c>
      <c r="C320" s="13"/>
      <c r="D320" s="18">
        <f>SUBTOTAL(9,tableau_liste_collaborateurs[[#This Row],[janv.]:[déc.]])</f>
        <v>40</v>
      </c>
      <c r="E320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3.3333333333333335</v>
      </c>
      <c r="F320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3.3333333333333335</v>
      </c>
      <c r="G320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3.3333333333333335</v>
      </c>
      <c r="H320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3.3333333333333335</v>
      </c>
      <c r="I320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3.3333333333333335</v>
      </c>
      <c r="J320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3.3333333333333335</v>
      </c>
      <c r="K320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3.3333333333333335</v>
      </c>
      <c r="L320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3.3333333333333335</v>
      </c>
      <c r="M320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3.3333333333333335</v>
      </c>
      <c r="N320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3.3333333333333335</v>
      </c>
      <c r="O320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3.3333333333333335</v>
      </c>
      <c r="P320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3.3333333333333335</v>
      </c>
    </row>
    <row r="321" spans="1:16" s="24" customFormat="1" ht="36" customHeight="1" x14ac:dyDescent="0.15">
      <c r="A321" s="21">
        <v>0.85</v>
      </c>
      <c r="B321" s="22">
        <v>46054</v>
      </c>
      <c r="C321" s="20"/>
      <c r="D321" s="18">
        <f>SUBTOTAL(9,tableau_liste_collaborateurs[[#This Row],[janv.]:[déc.]])</f>
        <v>77.916666666666671</v>
      </c>
      <c r="E321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321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7.083333333333333</v>
      </c>
      <c r="G321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7.083333333333333</v>
      </c>
      <c r="H321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7.083333333333333</v>
      </c>
      <c r="I321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7.083333333333333</v>
      </c>
      <c r="J321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7.083333333333333</v>
      </c>
      <c r="K321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7.083333333333333</v>
      </c>
      <c r="L321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7.083333333333333</v>
      </c>
      <c r="M321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7.083333333333333</v>
      </c>
      <c r="N321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7.083333333333333</v>
      </c>
      <c r="O321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7.083333333333333</v>
      </c>
      <c r="P321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7.083333333333333</v>
      </c>
    </row>
    <row r="322" spans="1:16" s="24" customFormat="1" ht="36" customHeight="1" x14ac:dyDescent="0.15">
      <c r="A322" s="14">
        <v>1</v>
      </c>
      <c r="B322" s="15">
        <v>45901</v>
      </c>
      <c r="C322" s="15">
        <v>46203</v>
      </c>
      <c r="D322" s="18">
        <f>SUBTOTAL(9,tableau_liste_collaborateurs[[#This Row],[janv.]:[déc.]])</f>
        <v>50.000000000000007</v>
      </c>
      <c r="E322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8.3333333333333339</v>
      </c>
      <c r="F322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8.3333333333333339</v>
      </c>
      <c r="G322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8.3333333333333339</v>
      </c>
      <c r="H322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8.3333333333333339</v>
      </c>
      <c r="I322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8.3333333333333339</v>
      </c>
      <c r="J322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8.3333333333333339</v>
      </c>
      <c r="K322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322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322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322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322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322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323" spans="1:16" s="24" customFormat="1" ht="36" customHeight="1" x14ac:dyDescent="0.15">
      <c r="A323" s="14">
        <v>0.7</v>
      </c>
      <c r="B323" s="15">
        <v>43800</v>
      </c>
      <c r="C323" s="13"/>
      <c r="D323" s="18">
        <f>SUBTOTAL(9,tableau_liste_collaborateurs[[#This Row],[janv.]:[déc.]])</f>
        <v>70</v>
      </c>
      <c r="E323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5.833333333333333</v>
      </c>
      <c r="F323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5.833333333333333</v>
      </c>
      <c r="G323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5.833333333333333</v>
      </c>
      <c r="H323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5.833333333333333</v>
      </c>
      <c r="I323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5.833333333333333</v>
      </c>
      <c r="J323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5.833333333333333</v>
      </c>
      <c r="K323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5.833333333333333</v>
      </c>
      <c r="L323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5.833333333333333</v>
      </c>
      <c r="M323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5.833333333333333</v>
      </c>
      <c r="N323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5.833333333333333</v>
      </c>
      <c r="O323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5.833333333333333</v>
      </c>
      <c r="P323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5.833333333333333</v>
      </c>
    </row>
    <row r="324" spans="1:16" s="24" customFormat="1" ht="36" customHeight="1" x14ac:dyDescent="0.15">
      <c r="A324" s="14">
        <v>0.8</v>
      </c>
      <c r="B324" s="15">
        <v>41883</v>
      </c>
      <c r="C324" s="13"/>
      <c r="D324" s="18">
        <f>SUBTOTAL(9,tableau_liste_collaborateurs[[#This Row],[janv.]:[déc.]])</f>
        <v>80</v>
      </c>
      <c r="E324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6.666666666666667</v>
      </c>
      <c r="F324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6.666666666666667</v>
      </c>
      <c r="G324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6.666666666666667</v>
      </c>
      <c r="H324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6.666666666666667</v>
      </c>
      <c r="I324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6.666666666666667</v>
      </c>
      <c r="J324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6.666666666666667</v>
      </c>
      <c r="K324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6.666666666666667</v>
      </c>
      <c r="L324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6.666666666666667</v>
      </c>
      <c r="M324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6.666666666666667</v>
      </c>
      <c r="N324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6.666666666666667</v>
      </c>
      <c r="O324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6.666666666666667</v>
      </c>
      <c r="P324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6.666666666666667</v>
      </c>
    </row>
    <row r="325" spans="1:16" s="24" customFormat="1" ht="36" customHeight="1" x14ac:dyDescent="0.15">
      <c r="A325" s="14">
        <v>0.8</v>
      </c>
      <c r="B325" s="15">
        <v>45292</v>
      </c>
      <c r="C325" s="15"/>
      <c r="D325" s="18">
        <f>SUBTOTAL(9,tableau_liste_collaborateurs[[#This Row],[janv.]:[déc.]])</f>
        <v>80</v>
      </c>
      <c r="E325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6.666666666666667</v>
      </c>
      <c r="F325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6.666666666666667</v>
      </c>
      <c r="G325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6.666666666666667</v>
      </c>
      <c r="H325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6.666666666666667</v>
      </c>
      <c r="I325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6.666666666666667</v>
      </c>
      <c r="J325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6.666666666666667</v>
      </c>
      <c r="K325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6.666666666666667</v>
      </c>
      <c r="L325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6.666666666666667</v>
      </c>
      <c r="M325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6.666666666666667</v>
      </c>
      <c r="N325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6.666666666666667</v>
      </c>
      <c r="O325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6.666666666666667</v>
      </c>
      <c r="P325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6.666666666666667</v>
      </c>
    </row>
    <row r="326" spans="1:16" s="19" customFormat="1" ht="36" customHeight="1" x14ac:dyDescent="0.15">
      <c r="A326" s="14">
        <v>1</v>
      </c>
      <c r="B326" s="15">
        <v>36022</v>
      </c>
      <c r="C326" s="13"/>
      <c r="D326" s="18">
        <f>SUBTOTAL(9,tableau_liste_collaborateurs[[#This Row],[janv.]:[déc.]])</f>
        <v>99.999999999999986</v>
      </c>
      <c r="E326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8.3333333333333339</v>
      </c>
      <c r="F326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8.3333333333333339</v>
      </c>
      <c r="G326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8.3333333333333339</v>
      </c>
      <c r="H326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8.3333333333333339</v>
      </c>
      <c r="I326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8.3333333333333339</v>
      </c>
      <c r="J326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8.3333333333333339</v>
      </c>
      <c r="K326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8.3333333333333339</v>
      </c>
      <c r="L326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8.3333333333333339</v>
      </c>
      <c r="M326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8.3333333333333339</v>
      </c>
      <c r="N326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8.3333333333333339</v>
      </c>
      <c r="O326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8.3333333333333339</v>
      </c>
      <c r="P326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8.3333333333333339</v>
      </c>
    </row>
    <row r="327" spans="1:16" s="19" customFormat="1" ht="36" customHeight="1" x14ac:dyDescent="0.15">
      <c r="A327" s="25">
        <v>0</v>
      </c>
      <c r="B327" s="15">
        <v>41947</v>
      </c>
      <c r="C327" s="13"/>
      <c r="D327" s="18">
        <f>SUBTOTAL(9,tableau_liste_collaborateurs[[#This Row],[janv.]:[déc.]])</f>
        <v>0</v>
      </c>
      <c r="E327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327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327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327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</v>
      </c>
      <c r="I327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327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327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327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327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327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327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327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328" spans="1:16" s="24" customFormat="1" ht="36" customHeight="1" x14ac:dyDescent="0.15">
      <c r="A328" s="14">
        <v>0.8</v>
      </c>
      <c r="B328" s="15">
        <v>45474</v>
      </c>
      <c r="C328" s="13"/>
      <c r="D328" s="18">
        <f>SUBTOTAL(9,tableau_liste_collaborateurs[[#This Row],[janv.]:[déc.]])</f>
        <v>80</v>
      </c>
      <c r="E328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6.666666666666667</v>
      </c>
      <c r="F328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6.666666666666667</v>
      </c>
      <c r="G328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6.666666666666667</v>
      </c>
      <c r="H328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6.666666666666667</v>
      </c>
      <c r="I328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6.666666666666667</v>
      </c>
      <c r="J328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6.666666666666667</v>
      </c>
      <c r="K328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6.666666666666667</v>
      </c>
      <c r="L328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6.666666666666667</v>
      </c>
      <c r="M328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6.666666666666667</v>
      </c>
      <c r="N328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6.666666666666667</v>
      </c>
      <c r="O328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6.666666666666667</v>
      </c>
      <c r="P328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6.666666666666667</v>
      </c>
    </row>
    <row r="329" spans="1:16" s="24" customFormat="1" ht="36" customHeight="1" x14ac:dyDescent="0.15">
      <c r="A329" s="14">
        <v>0.9</v>
      </c>
      <c r="B329" s="23">
        <v>45597</v>
      </c>
      <c r="C329" s="15"/>
      <c r="D329" s="18">
        <f>SUBTOTAL(9,tableau_liste_collaborateurs[[#This Row],[janv.]:[déc.]])</f>
        <v>90</v>
      </c>
      <c r="E329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7.5</v>
      </c>
      <c r="F329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7.5</v>
      </c>
      <c r="G329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7.5</v>
      </c>
      <c r="H329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7.5</v>
      </c>
      <c r="I329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7.5</v>
      </c>
      <c r="J329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7.5</v>
      </c>
      <c r="K329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7.5</v>
      </c>
      <c r="L329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7.5</v>
      </c>
      <c r="M329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7.5</v>
      </c>
      <c r="N329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7.5</v>
      </c>
      <c r="O329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7.5</v>
      </c>
      <c r="P329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7.5</v>
      </c>
    </row>
    <row r="330" spans="1:16" s="19" customFormat="1" ht="36" customHeight="1" x14ac:dyDescent="0.15">
      <c r="A330" s="14">
        <v>0.7</v>
      </c>
      <c r="B330" s="15">
        <v>44317</v>
      </c>
      <c r="C330" s="13"/>
      <c r="D330" s="18">
        <f>SUBTOTAL(9,tableau_liste_collaborateurs[[#This Row],[janv.]:[déc.]])</f>
        <v>70</v>
      </c>
      <c r="E330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5.833333333333333</v>
      </c>
      <c r="F330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5.833333333333333</v>
      </c>
      <c r="G330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5.833333333333333</v>
      </c>
      <c r="H330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5.833333333333333</v>
      </c>
      <c r="I330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5.833333333333333</v>
      </c>
      <c r="J330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5.833333333333333</v>
      </c>
      <c r="K330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5.833333333333333</v>
      </c>
      <c r="L330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5.833333333333333</v>
      </c>
      <c r="M330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5.833333333333333</v>
      </c>
      <c r="N330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5.833333333333333</v>
      </c>
      <c r="O330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5.833333333333333</v>
      </c>
      <c r="P330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5.833333333333333</v>
      </c>
    </row>
    <row r="331" spans="1:16" s="19" customFormat="1" ht="36" customHeight="1" x14ac:dyDescent="0.15">
      <c r="A331" s="14">
        <v>0.5</v>
      </c>
      <c r="B331" s="15">
        <v>45901</v>
      </c>
      <c r="C331" s="15"/>
      <c r="D331" s="18">
        <f>SUBTOTAL(9,tableau_liste_collaborateurs[[#This Row],[janv.]:[déc.]])</f>
        <v>49.999999999999993</v>
      </c>
      <c r="E331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4.166666666666667</v>
      </c>
      <c r="F331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4.166666666666667</v>
      </c>
      <c r="G331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4.166666666666667</v>
      </c>
      <c r="H331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4.166666666666667</v>
      </c>
      <c r="I331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4.166666666666667</v>
      </c>
      <c r="J331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4.166666666666667</v>
      </c>
      <c r="K331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4.166666666666667</v>
      </c>
      <c r="L331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4.166666666666667</v>
      </c>
      <c r="M331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4.166666666666667</v>
      </c>
      <c r="N331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4.166666666666667</v>
      </c>
      <c r="O331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4.166666666666667</v>
      </c>
      <c r="P331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4.166666666666667</v>
      </c>
    </row>
    <row r="332" spans="1:16" s="24" customFormat="1" ht="36" customHeight="1" x14ac:dyDescent="0.15">
      <c r="A332" s="14">
        <v>0.5</v>
      </c>
      <c r="B332" s="15">
        <v>43405</v>
      </c>
      <c r="C332" s="13"/>
      <c r="D332" s="18">
        <f>SUBTOTAL(9,tableau_liste_collaborateurs[[#This Row],[janv.]:[déc.]])</f>
        <v>49.999999999999993</v>
      </c>
      <c r="E332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4.166666666666667</v>
      </c>
      <c r="F332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4.166666666666667</v>
      </c>
      <c r="G332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4.166666666666667</v>
      </c>
      <c r="H332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4.166666666666667</v>
      </c>
      <c r="I332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4.166666666666667</v>
      </c>
      <c r="J332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4.166666666666667</v>
      </c>
      <c r="K332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4.166666666666667</v>
      </c>
      <c r="L332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4.166666666666667</v>
      </c>
      <c r="M332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4.166666666666667</v>
      </c>
      <c r="N332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4.166666666666667</v>
      </c>
      <c r="O332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4.166666666666667</v>
      </c>
      <c r="P332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4.166666666666667</v>
      </c>
    </row>
    <row r="333" spans="1:16" s="24" customFormat="1" ht="36" customHeight="1" x14ac:dyDescent="0.15">
      <c r="A333" s="14">
        <v>0.8</v>
      </c>
      <c r="B333" s="15">
        <v>45566</v>
      </c>
      <c r="C333" s="13"/>
      <c r="D333" s="18">
        <f>SUBTOTAL(9,tableau_liste_collaborateurs[[#This Row],[janv.]:[déc.]])</f>
        <v>80</v>
      </c>
      <c r="E333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6.666666666666667</v>
      </c>
      <c r="F333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6.666666666666667</v>
      </c>
      <c r="G333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6.666666666666667</v>
      </c>
      <c r="H333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6.666666666666667</v>
      </c>
      <c r="I333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6.666666666666667</v>
      </c>
      <c r="J333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6.666666666666667</v>
      </c>
      <c r="K333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6.666666666666667</v>
      </c>
      <c r="L333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6.666666666666667</v>
      </c>
      <c r="M333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6.666666666666667</v>
      </c>
      <c r="N333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6.666666666666667</v>
      </c>
      <c r="O333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6.666666666666667</v>
      </c>
      <c r="P333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6.666666666666667</v>
      </c>
    </row>
    <row r="334" spans="1:16" s="24" customFormat="1" ht="36" customHeight="1" x14ac:dyDescent="0.15">
      <c r="A334" s="14">
        <v>0</v>
      </c>
      <c r="B334" s="15">
        <v>44986</v>
      </c>
      <c r="C334" s="13"/>
      <c r="D334" s="18">
        <f>SUBTOTAL(9,tableau_liste_collaborateurs[[#This Row],[janv.]:[déc.]])</f>
        <v>0</v>
      </c>
      <c r="E334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334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334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334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</v>
      </c>
      <c r="I334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334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334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334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334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334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334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334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335" spans="1:16" s="19" customFormat="1" ht="36" customHeight="1" x14ac:dyDescent="0.15">
      <c r="A335" s="14">
        <v>0</v>
      </c>
      <c r="B335" s="15">
        <v>45231</v>
      </c>
      <c r="C335" s="13"/>
      <c r="D335" s="18">
        <f>SUBTOTAL(9,tableau_liste_collaborateurs[[#This Row],[janv.]:[déc.]])</f>
        <v>0</v>
      </c>
      <c r="E335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335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335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335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</v>
      </c>
      <c r="I335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335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335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335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335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335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335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335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336" spans="1:16" s="24" customFormat="1" ht="36" customHeight="1" x14ac:dyDescent="0.15">
      <c r="A336" s="14">
        <v>1</v>
      </c>
      <c r="B336" s="15">
        <v>38950</v>
      </c>
      <c r="C336" s="13"/>
      <c r="D336" s="18">
        <f>SUBTOTAL(9,tableau_liste_collaborateurs[[#This Row],[janv.]:[déc.]])</f>
        <v>99.999999999999986</v>
      </c>
      <c r="E336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8.3333333333333339</v>
      </c>
      <c r="F336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8.3333333333333339</v>
      </c>
      <c r="G336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8.3333333333333339</v>
      </c>
      <c r="H336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8.3333333333333339</v>
      </c>
      <c r="I336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8.3333333333333339</v>
      </c>
      <c r="J336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8.3333333333333339</v>
      </c>
      <c r="K336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8.3333333333333339</v>
      </c>
      <c r="L336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8.3333333333333339</v>
      </c>
      <c r="M336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8.3333333333333339</v>
      </c>
      <c r="N336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8.3333333333333339</v>
      </c>
      <c r="O336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8.3333333333333339</v>
      </c>
      <c r="P336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8.3333333333333339</v>
      </c>
    </row>
    <row r="337" spans="1:16" s="24" customFormat="1" ht="36" customHeight="1" x14ac:dyDescent="0.15">
      <c r="A337" s="14">
        <v>0.25</v>
      </c>
      <c r="B337" s="15">
        <v>44105</v>
      </c>
      <c r="C337" s="13"/>
      <c r="D337" s="18">
        <f>SUBTOTAL(9,tableau_liste_collaborateurs[[#This Row],[janv.]:[déc.]])</f>
        <v>24.999999999999996</v>
      </c>
      <c r="E337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2.0833333333333335</v>
      </c>
      <c r="F337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2.0833333333333335</v>
      </c>
      <c r="G337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2.0833333333333335</v>
      </c>
      <c r="H337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2.0833333333333335</v>
      </c>
      <c r="I337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2.0833333333333335</v>
      </c>
      <c r="J337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2.0833333333333335</v>
      </c>
      <c r="K337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2.0833333333333335</v>
      </c>
      <c r="L337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2.0833333333333335</v>
      </c>
      <c r="M337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2.0833333333333335</v>
      </c>
      <c r="N337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2.0833333333333335</v>
      </c>
      <c r="O337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2.0833333333333335</v>
      </c>
      <c r="P337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2.0833333333333335</v>
      </c>
    </row>
    <row r="338" spans="1:16" s="24" customFormat="1" ht="36" customHeight="1" x14ac:dyDescent="0.15">
      <c r="A338" s="14">
        <v>1</v>
      </c>
      <c r="B338" s="15">
        <v>43770</v>
      </c>
      <c r="C338" s="13"/>
      <c r="D338" s="18">
        <f>SUBTOTAL(9,tableau_liste_collaborateurs[[#This Row],[janv.]:[déc.]])</f>
        <v>99.999999999999986</v>
      </c>
      <c r="E338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8.3333333333333339</v>
      </c>
      <c r="F338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8.3333333333333339</v>
      </c>
      <c r="G338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8.3333333333333339</v>
      </c>
      <c r="H338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8.3333333333333339</v>
      </c>
      <c r="I338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8.3333333333333339</v>
      </c>
      <c r="J338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8.3333333333333339</v>
      </c>
      <c r="K338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8.3333333333333339</v>
      </c>
      <c r="L338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8.3333333333333339</v>
      </c>
      <c r="M338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8.3333333333333339</v>
      </c>
      <c r="N338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8.3333333333333339</v>
      </c>
      <c r="O338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8.3333333333333339</v>
      </c>
      <c r="P338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8.3333333333333339</v>
      </c>
    </row>
    <row r="339" spans="1:16" s="24" customFormat="1" ht="36" customHeight="1" x14ac:dyDescent="0.15">
      <c r="A339" s="14">
        <v>0.7</v>
      </c>
      <c r="B339" s="15">
        <v>37742</v>
      </c>
      <c r="C339" s="13"/>
      <c r="D339" s="18">
        <f>SUBTOTAL(9,tableau_liste_collaborateurs[[#This Row],[janv.]:[déc.]])</f>
        <v>70</v>
      </c>
      <c r="E339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5.833333333333333</v>
      </c>
      <c r="F339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5.833333333333333</v>
      </c>
      <c r="G339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5.833333333333333</v>
      </c>
      <c r="H339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5.833333333333333</v>
      </c>
      <c r="I339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5.833333333333333</v>
      </c>
      <c r="J339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5.833333333333333</v>
      </c>
      <c r="K339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5.833333333333333</v>
      </c>
      <c r="L339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5.833333333333333</v>
      </c>
      <c r="M339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5.833333333333333</v>
      </c>
      <c r="N339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5.833333333333333</v>
      </c>
      <c r="O339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5.833333333333333</v>
      </c>
      <c r="P339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5.833333333333333</v>
      </c>
    </row>
    <row r="340" spans="1:16" s="19" customFormat="1" ht="36" customHeight="1" x14ac:dyDescent="0.15">
      <c r="A340" s="14">
        <v>1</v>
      </c>
      <c r="B340" s="15">
        <v>45139</v>
      </c>
      <c r="C340" s="15">
        <v>46234</v>
      </c>
      <c r="D340" s="18">
        <f>SUBTOTAL(9,tableau_liste_collaborateurs[[#This Row],[janv.]:[déc.]])</f>
        <v>58.333333333333343</v>
      </c>
      <c r="E340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8.3333333333333339</v>
      </c>
      <c r="F340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8.3333333333333339</v>
      </c>
      <c r="G340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8.3333333333333339</v>
      </c>
      <c r="H340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8.3333333333333339</v>
      </c>
      <c r="I340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8.3333333333333339</v>
      </c>
      <c r="J340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8.3333333333333339</v>
      </c>
      <c r="K340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8.3333333333333339</v>
      </c>
      <c r="L340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340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340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340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340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341" spans="1:16" s="19" customFormat="1" ht="36" customHeight="1" x14ac:dyDescent="0.15">
      <c r="A341" s="14">
        <v>0</v>
      </c>
      <c r="B341" s="15">
        <v>45689</v>
      </c>
      <c r="C341" s="15"/>
      <c r="D341" s="18">
        <f>SUBTOTAL(9,tableau_liste_collaborateurs[[#This Row],[janv.]:[déc.]])</f>
        <v>0</v>
      </c>
      <c r="E341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341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341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341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</v>
      </c>
      <c r="I341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341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341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341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341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341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341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341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342" spans="1:16" s="19" customFormat="1" ht="36" customHeight="1" x14ac:dyDescent="0.15">
      <c r="A342" s="14">
        <v>0.5</v>
      </c>
      <c r="B342" s="15">
        <v>45139</v>
      </c>
      <c r="C342" s="13"/>
      <c r="D342" s="18">
        <f>SUBTOTAL(9,tableau_liste_collaborateurs[[#This Row],[janv.]:[déc.]])</f>
        <v>49.999999999999993</v>
      </c>
      <c r="E342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4.166666666666667</v>
      </c>
      <c r="F342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4.166666666666667</v>
      </c>
      <c r="G342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4.166666666666667</v>
      </c>
      <c r="H342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4.166666666666667</v>
      </c>
      <c r="I342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4.166666666666667</v>
      </c>
      <c r="J342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4.166666666666667</v>
      </c>
      <c r="K342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4.166666666666667</v>
      </c>
      <c r="L342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4.166666666666667</v>
      </c>
      <c r="M342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4.166666666666667</v>
      </c>
      <c r="N342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4.166666666666667</v>
      </c>
      <c r="O342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4.166666666666667</v>
      </c>
      <c r="P342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4.166666666666667</v>
      </c>
    </row>
    <row r="343" spans="1:16" s="19" customFormat="1" ht="36" customHeight="1" x14ac:dyDescent="0.15">
      <c r="A343" s="14">
        <v>1</v>
      </c>
      <c r="B343" s="15">
        <v>42993</v>
      </c>
      <c r="C343" s="13"/>
      <c r="D343" s="18">
        <f>SUBTOTAL(9,tableau_liste_collaborateurs[[#This Row],[janv.]:[déc.]])</f>
        <v>99.999999999999986</v>
      </c>
      <c r="E343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8.3333333333333339</v>
      </c>
      <c r="F343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8.3333333333333339</v>
      </c>
      <c r="G343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8.3333333333333339</v>
      </c>
      <c r="H343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8.3333333333333339</v>
      </c>
      <c r="I343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8.3333333333333339</v>
      </c>
      <c r="J343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8.3333333333333339</v>
      </c>
      <c r="K343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8.3333333333333339</v>
      </c>
      <c r="L343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8.3333333333333339</v>
      </c>
      <c r="M343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8.3333333333333339</v>
      </c>
      <c r="N343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8.3333333333333339</v>
      </c>
      <c r="O343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8.3333333333333339</v>
      </c>
      <c r="P343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8.3333333333333339</v>
      </c>
    </row>
    <row r="344" spans="1:16" s="19" customFormat="1" ht="36" customHeight="1" x14ac:dyDescent="0.15">
      <c r="A344" s="14">
        <v>0.6</v>
      </c>
      <c r="B344" s="15">
        <v>43891</v>
      </c>
      <c r="C344" s="13"/>
      <c r="D344" s="18">
        <f>SUBTOTAL(9,tableau_liste_collaborateurs[[#This Row],[janv.]:[déc.]])</f>
        <v>60</v>
      </c>
      <c r="E344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5</v>
      </c>
      <c r="F344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5</v>
      </c>
      <c r="G344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5</v>
      </c>
      <c r="H344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5</v>
      </c>
      <c r="I344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5</v>
      </c>
      <c r="J344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5</v>
      </c>
      <c r="K344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5</v>
      </c>
      <c r="L344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5</v>
      </c>
      <c r="M344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5</v>
      </c>
      <c r="N344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5</v>
      </c>
      <c r="O344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5</v>
      </c>
      <c r="P344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5</v>
      </c>
    </row>
    <row r="345" spans="1:16" s="24" customFormat="1" ht="36.75" customHeight="1" x14ac:dyDescent="0.15">
      <c r="A345" s="14">
        <v>0.7</v>
      </c>
      <c r="B345" s="15">
        <v>45139</v>
      </c>
      <c r="C345" s="13"/>
      <c r="D345" s="18">
        <f>SUBTOTAL(9,tableau_liste_collaborateurs[[#This Row],[janv.]:[déc.]])</f>
        <v>70</v>
      </c>
      <c r="E345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5.833333333333333</v>
      </c>
      <c r="F345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5.833333333333333</v>
      </c>
      <c r="G345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5.833333333333333</v>
      </c>
      <c r="H345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5.833333333333333</v>
      </c>
      <c r="I345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5.833333333333333</v>
      </c>
      <c r="J345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5.833333333333333</v>
      </c>
      <c r="K345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5.833333333333333</v>
      </c>
      <c r="L345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5.833333333333333</v>
      </c>
      <c r="M345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5.833333333333333</v>
      </c>
      <c r="N345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5.833333333333333</v>
      </c>
      <c r="O345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5.833333333333333</v>
      </c>
      <c r="P345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5.833333333333333</v>
      </c>
    </row>
    <row r="346" spans="1:16" s="19" customFormat="1" ht="36" customHeight="1" x14ac:dyDescent="0.15">
      <c r="A346" s="14">
        <v>1</v>
      </c>
      <c r="B346" s="15">
        <v>42217</v>
      </c>
      <c r="C346" s="13"/>
      <c r="D346" s="18">
        <f>SUBTOTAL(9,tableau_liste_collaborateurs[[#This Row],[janv.]:[déc.]])</f>
        <v>99.999999999999986</v>
      </c>
      <c r="E346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8.3333333333333339</v>
      </c>
      <c r="F346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8.3333333333333339</v>
      </c>
      <c r="G346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8.3333333333333339</v>
      </c>
      <c r="H346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8.3333333333333339</v>
      </c>
      <c r="I346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8.3333333333333339</v>
      </c>
      <c r="J346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8.3333333333333339</v>
      </c>
      <c r="K346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8.3333333333333339</v>
      </c>
      <c r="L346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8.3333333333333339</v>
      </c>
      <c r="M346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8.3333333333333339</v>
      </c>
      <c r="N346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8.3333333333333339</v>
      </c>
      <c r="O346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8.3333333333333339</v>
      </c>
      <c r="P346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8.3333333333333339</v>
      </c>
    </row>
    <row r="347" spans="1:16" s="19" customFormat="1" ht="36" customHeight="1" x14ac:dyDescent="0.15">
      <c r="A347" s="21">
        <v>0</v>
      </c>
      <c r="B347" s="22">
        <v>46113</v>
      </c>
      <c r="C347" s="22"/>
      <c r="D347" s="18">
        <f>SUBTOTAL(9,tableau_liste_collaborateurs[[#This Row],[janv.]:[déc.]])</f>
        <v>0</v>
      </c>
      <c r="E347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347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347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347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</v>
      </c>
      <c r="I347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347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347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347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347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347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347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347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348" spans="1:16" ht="36" customHeight="1" x14ac:dyDescent="0.15">
      <c r="A348" s="14">
        <v>0</v>
      </c>
      <c r="B348" s="15">
        <v>45962</v>
      </c>
      <c r="C348" s="15"/>
      <c r="D348" s="18">
        <f>SUBTOTAL(9,tableau_liste_collaborateurs[[#This Row],[janv.]:[déc.]])</f>
        <v>0</v>
      </c>
      <c r="E348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348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348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348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</v>
      </c>
      <c r="I348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348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348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348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348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348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348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348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349" spans="1:16" ht="36" customHeight="1" x14ac:dyDescent="0.15">
      <c r="A349" s="14">
        <v>0.6</v>
      </c>
      <c r="B349" s="15">
        <v>42948</v>
      </c>
      <c r="C349" s="13"/>
      <c r="D349" s="18">
        <f>SUBTOTAL(9,tableau_liste_collaborateurs[[#This Row],[janv.]:[déc.]])</f>
        <v>60</v>
      </c>
      <c r="E349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5</v>
      </c>
      <c r="F349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5</v>
      </c>
      <c r="G349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5</v>
      </c>
      <c r="H349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5</v>
      </c>
      <c r="I349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5</v>
      </c>
      <c r="J349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5</v>
      </c>
      <c r="K349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5</v>
      </c>
      <c r="L349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5</v>
      </c>
      <c r="M349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5</v>
      </c>
      <c r="N349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5</v>
      </c>
      <c r="O349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5</v>
      </c>
      <c r="P349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5</v>
      </c>
    </row>
    <row r="350" spans="1:16" ht="36" customHeight="1" x14ac:dyDescent="0.15">
      <c r="A350" s="14">
        <v>0.9</v>
      </c>
      <c r="B350" s="15">
        <v>45931</v>
      </c>
      <c r="C350" s="13"/>
      <c r="D350" s="18">
        <f>SUBTOTAL(9,tableau_liste_collaborateurs[[#This Row],[janv.]:[déc.]])</f>
        <v>90</v>
      </c>
      <c r="E350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7.5</v>
      </c>
      <c r="F350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7.5</v>
      </c>
      <c r="G350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7.5</v>
      </c>
      <c r="H350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7.5</v>
      </c>
      <c r="I350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7.5</v>
      </c>
      <c r="J350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7.5</v>
      </c>
      <c r="K350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7.5</v>
      </c>
      <c r="L350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7.5</v>
      </c>
      <c r="M350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7.5</v>
      </c>
      <c r="N350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7.5</v>
      </c>
      <c r="O350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7.5</v>
      </c>
      <c r="P350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7.5</v>
      </c>
    </row>
    <row r="351" spans="1:16" ht="36" customHeight="1" x14ac:dyDescent="0.15">
      <c r="A351" s="14">
        <v>0.7</v>
      </c>
      <c r="B351" s="15">
        <v>45870</v>
      </c>
      <c r="C351" s="15">
        <v>46053</v>
      </c>
      <c r="D351" s="18">
        <f>SUBTOTAL(9,tableau_liste_collaborateurs[[#This Row],[janv.]:[déc.]])</f>
        <v>5.833333333333333</v>
      </c>
      <c r="E351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5.833333333333333</v>
      </c>
      <c r="F351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351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351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</v>
      </c>
      <c r="I351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351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351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351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351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351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351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351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352" spans="1:16" ht="36" customHeight="1" x14ac:dyDescent="0.15">
      <c r="A352" s="14">
        <v>0.9</v>
      </c>
      <c r="B352" s="15">
        <v>45884</v>
      </c>
      <c r="C352" s="15"/>
      <c r="D352" s="18">
        <f>SUBTOTAL(9,tableau_liste_collaborateurs[[#This Row],[janv.]:[déc.]])</f>
        <v>90</v>
      </c>
      <c r="E352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7.5</v>
      </c>
      <c r="F352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7.5</v>
      </c>
      <c r="G352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7.5</v>
      </c>
      <c r="H352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7.5</v>
      </c>
      <c r="I352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7.5</v>
      </c>
      <c r="J352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7.5</v>
      </c>
      <c r="K352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7.5</v>
      </c>
      <c r="L352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7.5</v>
      </c>
      <c r="M352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7.5</v>
      </c>
      <c r="N352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7.5</v>
      </c>
      <c r="O352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7.5</v>
      </c>
      <c r="P352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7.5</v>
      </c>
    </row>
    <row r="353" spans="1:16" ht="36" customHeight="1" x14ac:dyDescent="0.15">
      <c r="A353" s="25">
        <v>0</v>
      </c>
      <c r="B353" s="15">
        <v>43709</v>
      </c>
      <c r="C353" s="13"/>
      <c r="D353" s="18">
        <f>SUBTOTAL(9,tableau_liste_collaborateurs[[#This Row],[janv.]:[déc.]])</f>
        <v>0</v>
      </c>
      <c r="E353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353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353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353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</v>
      </c>
      <c r="I353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353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353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353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353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353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353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353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354" spans="1:16" ht="36" customHeight="1" x14ac:dyDescent="0.15">
      <c r="A354" s="14">
        <v>0.7</v>
      </c>
      <c r="B354" s="23">
        <v>44593</v>
      </c>
      <c r="C354" s="13"/>
      <c r="D354" s="18">
        <f>SUBTOTAL(9,tableau_liste_collaborateurs[[#This Row],[janv.]:[déc.]])</f>
        <v>70</v>
      </c>
      <c r="E354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5.833333333333333</v>
      </c>
      <c r="F354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5.833333333333333</v>
      </c>
      <c r="G354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5.833333333333333</v>
      </c>
      <c r="H354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5.833333333333333</v>
      </c>
      <c r="I354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5.833333333333333</v>
      </c>
      <c r="J354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5.833333333333333</v>
      </c>
      <c r="K354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5.833333333333333</v>
      </c>
      <c r="L354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5.833333333333333</v>
      </c>
      <c r="M354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5.833333333333333</v>
      </c>
      <c r="N354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5.833333333333333</v>
      </c>
      <c r="O354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5.833333333333333</v>
      </c>
      <c r="P354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5.833333333333333</v>
      </c>
    </row>
    <row r="355" spans="1:16" ht="36" customHeight="1" x14ac:dyDescent="0.15">
      <c r="A355" s="14">
        <v>0.8</v>
      </c>
      <c r="B355" s="23">
        <v>41640</v>
      </c>
      <c r="C355" s="13"/>
      <c r="D355" s="18">
        <f>SUBTOTAL(9,tableau_liste_collaborateurs[[#This Row],[janv.]:[déc.]])</f>
        <v>80</v>
      </c>
      <c r="E355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6.666666666666667</v>
      </c>
      <c r="F355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6.666666666666667</v>
      </c>
      <c r="G355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6.666666666666667</v>
      </c>
      <c r="H355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6.666666666666667</v>
      </c>
      <c r="I355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6.666666666666667</v>
      </c>
      <c r="J355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6.666666666666667</v>
      </c>
      <c r="K355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6.666666666666667</v>
      </c>
      <c r="L355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6.666666666666667</v>
      </c>
      <c r="M355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6.666666666666667</v>
      </c>
      <c r="N355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6.666666666666667</v>
      </c>
      <c r="O355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6.666666666666667</v>
      </c>
      <c r="P355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6.666666666666667</v>
      </c>
    </row>
    <row r="356" spans="1:16" ht="36" customHeight="1" x14ac:dyDescent="0.15">
      <c r="A356" s="14">
        <v>0.5</v>
      </c>
      <c r="B356" s="15">
        <v>44470</v>
      </c>
      <c r="C356" s="15"/>
      <c r="D356" s="18">
        <f>SUBTOTAL(9,tableau_liste_collaborateurs[[#This Row],[janv.]:[déc.]])</f>
        <v>49.999999999999993</v>
      </c>
      <c r="E356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4.166666666666667</v>
      </c>
      <c r="F356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4.166666666666667</v>
      </c>
      <c r="G356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4.166666666666667</v>
      </c>
      <c r="H356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4.166666666666667</v>
      </c>
      <c r="I356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4.166666666666667</v>
      </c>
      <c r="J356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4.166666666666667</v>
      </c>
      <c r="K356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4.166666666666667</v>
      </c>
      <c r="L356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4.166666666666667</v>
      </c>
      <c r="M356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4.166666666666667</v>
      </c>
      <c r="N356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4.166666666666667</v>
      </c>
      <c r="O356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4.166666666666667</v>
      </c>
      <c r="P356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4.166666666666667</v>
      </c>
    </row>
    <row r="357" spans="1:16" ht="36" customHeight="1" x14ac:dyDescent="0.15">
      <c r="A357" s="14">
        <v>0.7</v>
      </c>
      <c r="B357" s="15">
        <v>44378</v>
      </c>
      <c r="C357" s="15">
        <v>46203</v>
      </c>
      <c r="D357" s="18">
        <f>SUBTOTAL(9,tableau_liste_collaborateurs[[#This Row],[janv.]:[déc.]])</f>
        <v>35</v>
      </c>
      <c r="E357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5.833333333333333</v>
      </c>
      <c r="F357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5.833333333333333</v>
      </c>
      <c r="G357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5.833333333333333</v>
      </c>
      <c r="H357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5.833333333333333</v>
      </c>
      <c r="I357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5.833333333333333</v>
      </c>
      <c r="J357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5.833333333333333</v>
      </c>
      <c r="K357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357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357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357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357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357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358" spans="1:16" ht="36" customHeight="1" x14ac:dyDescent="0.15">
      <c r="A358" s="14">
        <v>0.6</v>
      </c>
      <c r="B358" s="15">
        <v>45139</v>
      </c>
      <c r="C358" s="15"/>
      <c r="D358" s="18">
        <f>SUBTOTAL(9,tableau_liste_collaborateurs[[#This Row],[janv.]:[déc.]])</f>
        <v>60</v>
      </c>
      <c r="E358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5</v>
      </c>
      <c r="F358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5</v>
      </c>
      <c r="G358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5</v>
      </c>
      <c r="H358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5</v>
      </c>
      <c r="I358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5</v>
      </c>
      <c r="J358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5</v>
      </c>
      <c r="K358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5</v>
      </c>
      <c r="L358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5</v>
      </c>
      <c r="M358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5</v>
      </c>
      <c r="N358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5</v>
      </c>
      <c r="O358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5</v>
      </c>
      <c r="P358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5</v>
      </c>
    </row>
    <row r="359" spans="1:16" ht="36" customHeight="1" x14ac:dyDescent="0.15">
      <c r="A359" s="21">
        <v>1</v>
      </c>
      <c r="B359" s="22">
        <v>45689</v>
      </c>
      <c r="C359" s="22">
        <v>46234</v>
      </c>
      <c r="D359" s="18">
        <f>SUBTOTAL(9,tableau_liste_collaborateurs[[#This Row],[janv.]:[déc.]])</f>
        <v>58.333333333333343</v>
      </c>
      <c r="E359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8.3333333333333339</v>
      </c>
      <c r="F359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8.3333333333333339</v>
      </c>
      <c r="G359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8.3333333333333339</v>
      </c>
      <c r="H359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8.3333333333333339</v>
      </c>
      <c r="I359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8.3333333333333339</v>
      </c>
      <c r="J359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8.3333333333333339</v>
      </c>
      <c r="K359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8.3333333333333339</v>
      </c>
      <c r="L359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359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359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359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359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360" spans="1:16" ht="36" customHeight="1" x14ac:dyDescent="0.15">
      <c r="A360" s="14">
        <v>0</v>
      </c>
      <c r="B360" s="15">
        <v>45689</v>
      </c>
      <c r="C360" s="15">
        <v>46053</v>
      </c>
      <c r="D360" s="18">
        <f>SUBTOTAL(9,tableau_liste_collaborateurs[[#This Row],[janv.]:[déc.]])</f>
        <v>0</v>
      </c>
      <c r="E360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360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360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360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</v>
      </c>
      <c r="I360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360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360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360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360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360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360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360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361" spans="1:16" ht="36" customHeight="1" x14ac:dyDescent="0.15">
      <c r="A361" s="14">
        <v>0</v>
      </c>
      <c r="B361" s="15">
        <v>45474</v>
      </c>
      <c r="C361" s="13"/>
      <c r="D361" s="18">
        <f>SUBTOTAL(9,tableau_liste_collaborateurs[[#This Row],[janv.]:[déc.]])</f>
        <v>0</v>
      </c>
      <c r="E361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361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361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361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</v>
      </c>
      <c r="I361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361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361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361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361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361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361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361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362" spans="1:16" ht="36" customHeight="1" x14ac:dyDescent="0.15">
      <c r="A362" s="25">
        <v>0.4</v>
      </c>
      <c r="B362" s="15">
        <v>43800</v>
      </c>
      <c r="C362" s="15">
        <v>46053</v>
      </c>
      <c r="D362" s="18">
        <f>SUBTOTAL(9,tableau_liste_collaborateurs[[#This Row],[janv.]:[déc.]])</f>
        <v>3.3333333333333335</v>
      </c>
      <c r="E362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3.3333333333333335</v>
      </c>
      <c r="F362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362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362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</v>
      </c>
      <c r="I362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362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362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362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362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362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362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362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363" spans="1:16" ht="36" customHeight="1" x14ac:dyDescent="0.15">
      <c r="A363" s="14">
        <v>0.8</v>
      </c>
      <c r="B363" s="15">
        <v>45139</v>
      </c>
      <c r="C363" s="13"/>
      <c r="D363" s="18">
        <f>SUBTOTAL(9,tableau_liste_collaborateurs[[#This Row],[janv.]:[déc.]])</f>
        <v>80</v>
      </c>
      <c r="E363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6.666666666666667</v>
      </c>
      <c r="F363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6.666666666666667</v>
      </c>
      <c r="G363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6.666666666666667</v>
      </c>
      <c r="H363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6.666666666666667</v>
      </c>
      <c r="I363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6.666666666666667</v>
      </c>
      <c r="J363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6.666666666666667</v>
      </c>
      <c r="K363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6.666666666666667</v>
      </c>
      <c r="L363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6.666666666666667</v>
      </c>
      <c r="M363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6.666666666666667</v>
      </c>
      <c r="N363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6.666666666666667</v>
      </c>
      <c r="O363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6.666666666666667</v>
      </c>
      <c r="P363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6.666666666666667</v>
      </c>
    </row>
    <row r="364" spans="1:16" ht="36" customHeight="1" x14ac:dyDescent="0.15">
      <c r="A364" s="14">
        <v>0.9</v>
      </c>
      <c r="B364" s="15">
        <v>38944</v>
      </c>
      <c r="C364" s="13"/>
      <c r="D364" s="18">
        <f>SUBTOTAL(9,tableau_liste_collaborateurs[[#This Row],[janv.]:[déc.]])</f>
        <v>90</v>
      </c>
      <c r="E364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7.5</v>
      </c>
      <c r="F364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7.5</v>
      </c>
      <c r="G364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7.5</v>
      </c>
      <c r="H364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7.5</v>
      </c>
      <c r="I364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7.5</v>
      </c>
      <c r="J364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7.5</v>
      </c>
      <c r="K364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7.5</v>
      </c>
      <c r="L364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7.5</v>
      </c>
      <c r="M364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7.5</v>
      </c>
      <c r="N364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7.5</v>
      </c>
      <c r="O364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7.5</v>
      </c>
      <c r="P364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7.5</v>
      </c>
    </row>
    <row r="365" spans="1:16" ht="36" customHeight="1" x14ac:dyDescent="0.15">
      <c r="A365" s="14">
        <v>0.85</v>
      </c>
      <c r="B365" s="15">
        <v>41228</v>
      </c>
      <c r="C365" s="13"/>
      <c r="D365" s="18">
        <f>SUBTOTAL(9,tableau_liste_collaborateurs[[#This Row],[janv.]:[déc.]])</f>
        <v>85</v>
      </c>
      <c r="E365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7.083333333333333</v>
      </c>
      <c r="F365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7.083333333333333</v>
      </c>
      <c r="G365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7.083333333333333</v>
      </c>
      <c r="H365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7.083333333333333</v>
      </c>
      <c r="I365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7.083333333333333</v>
      </c>
      <c r="J365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7.083333333333333</v>
      </c>
      <c r="K365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7.083333333333333</v>
      </c>
      <c r="L365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7.083333333333333</v>
      </c>
      <c r="M365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7.083333333333333</v>
      </c>
      <c r="N365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7.083333333333333</v>
      </c>
      <c r="O365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7.083333333333333</v>
      </c>
      <c r="P365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7.083333333333333</v>
      </c>
    </row>
    <row r="366" spans="1:16" ht="36" customHeight="1" x14ac:dyDescent="0.15">
      <c r="A366" s="14">
        <v>0.7</v>
      </c>
      <c r="B366" s="15">
        <v>44835</v>
      </c>
      <c r="C366" s="13"/>
      <c r="D366" s="18">
        <f>SUBTOTAL(9,tableau_liste_collaborateurs[[#This Row],[janv.]:[déc.]])</f>
        <v>70</v>
      </c>
      <c r="E366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5.833333333333333</v>
      </c>
      <c r="F366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5.833333333333333</v>
      </c>
      <c r="G366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5.833333333333333</v>
      </c>
      <c r="H366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5.833333333333333</v>
      </c>
      <c r="I366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5.833333333333333</v>
      </c>
      <c r="J366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5.833333333333333</v>
      </c>
      <c r="K366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5.833333333333333</v>
      </c>
      <c r="L366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5.833333333333333</v>
      </c>
      <c r="M366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5.833333333333333</v>
      </c>
      <c r="N366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5.833333333333333</v>
      </c>
      <c r="O366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5.833333333333333</v>
      </c>
      <c r="P366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5.833333333333333</v>
      </c>
    </row>
    <row r="367" spans="1:16" ht="36" customHeight="1" x14ac:dyDescent="0.15">
      <c r="A367" s="14">
        <v>0.8</v>
      </c>
      <c r="B367" s="15">
        <v>45261</v>
      </c>
      <c r="C367" s="13"/>
      <c r="D367" s="18">
        <f>SUBTOTAL(9,tableau_liste_collaborateurs[[#This Row],[janv.]:[déc.]])</f>
        <v>80</v>
      </c>
      <c r="E367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6.666666666666667</v>
      </c>
      <c r="F367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6.666666666666667</v>
      </c>
      <c r="G367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6.666666666666667</v>
      </c>
      <c r="H367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6.666666666666667</v>
      </c>
      <c r="I367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6.666666666666667</v>
      </c>
      <c r="J367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6.666666666666667</v>
      </c>
      <c r="K367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6.666666666666667</v>
      </c>
      <c r="L367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6.666666666666667</v>
      </c>
      <c r="M367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6.666666666666667</v>
      </c>
      <c r="N367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6.666666666666667</v>
      </c>
      <c r="O367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6.666666666666667</v>
      </c>
      <c r="P367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6.666666666666667</v>
      </c>
    </row>
    <row r="368" spans="1:16" ht="36" customHeight="1" x14ac:dyDescent="0.15">
      <c r="A368" s="14">
        <v>0</v>
      </c>
      <c r="B368" s="15">
        <v>45383</v>
      </c>
      <c r="C368" s="15">
        <v>46142</v>
      </c>
      <c r="D368" s="18">
        <f>SUBTOTAL(9,tableau_liste_collaborateurs[[#This Row],[janv.]:[déc.]])</f>
        <v>0</v>
      </c>
      <c r="E368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368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368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368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</v>
      </c>
      <c r="I368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368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368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368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368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368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368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368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369" spans="1:16" ht="36.75" customHeight="1" x14ac:dyDescent="0.15">
      <c r="A369" s="14">
        <v>1</v>
      </c>
      <c r="B369" s="15">
        <v>45139</v>
      </c>
      <c r="C369" s="13"/>
      <c r="D369" s="18">
        <f>SUBTOTAL(9,tableau_liste_collaborateurs[[#This Row],[janv.]:[déc.]])</f>
        <v>99.999999999999986</v>
      </c>
      <c r="E369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8.3333333333333339</v>
      </c>
      <c r="F369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8.3333333333333339</v>
      </c>
      <c r="G369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8.3333333333333339</v>
      </c>
      <c r="H369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8.3333333333333339</v>
      </c>
      <c r="I369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8.3333333333333339</v>
      </c>
      <c r="J369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8.3333333333333339</v>
      </c>
      <c r="K369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8.3333333333333339</v>
      </c>
      <c r="L369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8.3333333333333339</v>
      </c>
      <c r="M369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8.3333333333333339</v>
      </c>
      <c r="N369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8.3333333333333339</v>
      </c>
      <c r="O369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8.3333333333333339</v>
      </c>
      <c r="P369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8.3333333333333339</v>
      </c>
    </row>
    <row r="370" spans="1:16" ht="36" customHeight="1" x14ac:dyDescent="0.15">
      <c r="A370" s="14">
        <v>0.5</v>
      </c>
      <c r="B370" s="15">
        <v>42125</v>
      </c>
      <c r="C370" s="13"/>
      <c r="D370" s="18">
        <f>SUBTOTAL(9,tableau_liste_collaborateurs[[#This Row],[janv.]:[déc.]])</f>
        <v>49.999999999999993</v>
      </c>
      <c r="E370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4.166666666666667</v>
      </c>
      <c r="F370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4.166666666666667</v>
      </c>
      <c r="G370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4.166666666666667</v>
      </c>
      <c r="H370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4.166666666666667</v>
      </c>
      <c r="I370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4.166666666666667</v>
      </c>
      <c r="J370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4.166666666666667</v>
      </c>
      <c r="K370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4.166666666666667</v>
      </c>
      <c r="L370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4.166666666666667</v>
      </c>
      <c r="M370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4.166666666666667</v>
      </c>
      <c r="N370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4.166666666666667</v>
      </c>
      <c r="O370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4.166666666666667</v>
      </c>
      <c r="P370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4.166666666666667</v>
      </c>
    </row>
    <row r="371" spans="1:16" ht="36" customHeight="1" x14ac:dyDescent="0.15">
      <c r="A371" s="25">
        <v>0.8</v>
      </c>
      <c r="B371" s="15">
        <v>43770</v>
      </c>
      <c r="C371" s="13"/>
      <c r="D371" s="18">
        <f>SUBTOTAL(9,tableau_liste_collaborateurs[[#This Row],[janv.]:[déc.]])</f>
        <v>80</v>
      </c>
      <c r="E371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6.666666666666667</v>
      </c>
      <c r="F371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6.666666666666667</v>
      </c>
      <c r="G371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6.666666666666667</v>
      </c>
      <c r="H371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6.666666666666667</v>
      </c>
      <c r="I371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6.666666666666667</v>
      </c>
      <c r="J371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6.666666666666667</v>
      </c>
      <c r="K371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6.666666666666667</v>
      </c>
      <c r="L371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6.666666666666667</v>
      </c>
      <c r="M371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6.666666666666667</v>
      </c>
      <c r="N371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6.666666666666667</v>
      </c>
      <c r="O371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6.666666666666667</v>
      </c>
      <c r="P371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6.666666666666667</v>
      </c>
    </row>
    <row r="372" spans="1:16" ht="27.75" customHeight="1" x14ac:dyDescent="0.15">
      <c r="A372" s="14">
        <v>0</v>
      </c>
      <c r="B372" s="15">
        <v>45962</v>
      </c>
      <c r="C372" s="15"/>
      <c r="D372" s="18">
        <f>SUBTOTAL(9,tableau_liste_collaborateurs[[#This Row],[janv.]:[déc.]])</f>
        <v>0</v>
      </c>
      <c r="E372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372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372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372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</v>
      </c>
      <c r="I372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372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372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372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372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372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372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372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373" spans="1:16" ht="36" customHeight="1" x14ac:dyDescent="0.15">
      <c r="A373" s="14">
        <v>0</v>
      </c>
      <c r="B373" s="15">
        <v>45597</v>
      </c>
      <c r="C373" s="15">
        <v>46142</v>
      </c>
      <c r="D373" s="18">
        <f>SUBTOTAL(9,tableau_liste_collaborateurs[[#This Row],[janv.]:[déc.]])</f>
        <v>0</v>
      </c>
      <c r="E373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373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373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373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</v>
      </c>
      <c r="I373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373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373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373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373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373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373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373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374" spans="1:16" ht="36" customHeight="1" x14ac:dyDescent="0.15">
      <c r="A374" s="14">
        <v>0.5</v>
      </c>
      <c r="B374" s="15">
        <v>43905</v>
      </c>
      <c r="C374" s="15"/>
      <c r="D374" s="18">
        <f>SUBTOTAL(9,tableau_liste_collaborateurs[[#This Row],[janv.]:[déc.]])</f>
        <v>49.999999999999993</v>
      </c>
      <c r="E374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4.166666666666667</v>
      </c>
      <c r="F374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4.166666666666667</v>
      </c>
      <c r="G374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4.166666666666667</v>
      </c>
      <c r="H374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4.166666666666667</v>
      </c>
      <c r="I374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4.166666666666667</v>
      </c>
      <c r="J374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4.166666666666667</v>
      </c>
      <c r="K374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4.166666666666667</v>
      </c>
      <c r="L374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4.166666666666667</v>
      </c>
      <c r="M374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4.166666666666667</v>
      </c>
      <c r="N374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4.166666666666667</v>
      </c>
      <c r="O374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4.166666666666667</v>
      </c>
      <c r="P374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4.166666666666667</v>
      </c>
    </row>
    <row r="375" spans="1:16" ht="36" customHeight="1" x14ac:dyDescent="0.15">
      <c r="A375" s="14">
        <v>0</v>
      </c>
      <c r="B375" s="15">
        <v>45231</v>
      </c>
      <c r="C375" s="13"/>
      <c r="D375" s="18">
        <f>SUBTOTAL(9,tableau_liste_collaborateurs[[#This Row],[janv.]:[déc.]])</f>
        <v>0</v>
      </c>
      <c r="E375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375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375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375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</v>
      </c>
      <c r="I375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375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375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375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375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375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375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375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376" spans="1:16" ht="36" customHeight="1" x14ac:dyDescent="0.15">
      <c r="A376" s="25">
        <v>0</v>
      </c>
      <c r="B376" s="15">
        <v>44348</v>
      </c>
      <c r="C376" s="15"/>
      <c r="D376" s="18">
        <f>SUBTOTAL(9,tableau_liste_collaborateurs[[#This Row],[janv.]:[déc.]])</f>
        <v>0</v>
      </c>
      <c r="E376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376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376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376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</v>
      </c>
      <c r="I376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376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376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376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376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376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376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376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377" spans="1:16" ht="36" customHeight="1" x14ac:dyDescent="0.15">
      <c r="A377" s="14">
        <v>0.3</v>
      </c>
      <c r="B377" s="15">
        <v>44423</v>
      </c>
      <c r="C377" s="13"/>
      <c r="D377" s="18">
        <f>SUBTOTAL(9,tableau_liste_collaborateurs[[#This Row],[janv.]:[déc.]])</f>
        <v>30</v>
      </c>
      <c r="E377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2.5</v>
      </c>
      <c r="F377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2.5</v>
      </c>
      <c r="G377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2.5</v>
      </c>
      <c r="H377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2.5</v>
      </c>
      <c r="I377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2.5</v>
      </c>
      <c r="J377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2.5</v>
      </c>
      <c r="K377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2.5</v>
      </c>
      <c r="L377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2.5</v>
      </c>
      <c r="M377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2.5</v>
      </c>
      <c r="N377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2.5</v>
      </c>
      <c r="O377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2.5</v>
      </c>
      <c r="P377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2.5</v>
      </c>
    </row>
    <row r="378" spans="1:16" ht="36" customHeight="1" x14ac:dyDescent="0.15">
      <c r="A378" s="14">
        <v>0.8</v>
      </c>
      <c r="B378" s="15">
        <v>40770</v>
      </c>
      <c r="C378" s="13"/>
      <c r="D378" s="18">
        <f>SUBTOTAL(9,tableau_liste_collaborateurs[[#This Row],[janv.]:[déc.]])</f>
        <v>80</v>
      </c>
      <c r="E378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6.666666666666667</v>
      </c>
      <c r="F378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6.666666666666667</v>
      </c>
      <c r="G378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6.666666666666667</v>
      </c>
      <c r="H378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6.666666666666667</v>
      </c>
      <c r="I378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6.666666666666667</v>
      </c>
      <c r="J378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6.666666666666667</v>
      </c>
      <c r="K378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6.666666666666667</v>
      </c>
      <c r="L378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6.666666666666667</v>
      </c>
      <c r="M378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6.666666666666667</v>
      </c>
      <c r="N378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6.666666666666667</v>
      </c>
      <c r="O378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6.666666666666667</v>
      </c>
      <c r="P378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6.666666666666667</v>
      </c>
    </row>
    <row r="379" spans="1:16" ht="36" customHeight="1" x14ac:dyDescent="0.15">
      <c r="A379" s="14">
        <v>0.8</v>
      </c>
      <c r="B379" s="15">
        <v>46023</v>
      </c>
      <c r="C379" s="13"/>
      <c r="D379" s="18">
        <f>SUBTOTAL(9,tableau_liste_collaborateurs[[#This Row],[janv.]:[déc.]])</f>
        <v>80</v>
      </c>
      <c r="E379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6.666666666666667</v>
      </c>
      <c r="F379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6.666666666666667</v>
      </c>
      <c r="G379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6.666666666666667</v>
      </c>
      <c r="H379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6.666666666666667</v>
      </c>
      <c r="I379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6.666666666666667</v>
      </c>
      <c r="J379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6.666666666666667</v>
      </c>
      <c r="K379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6.666666666666667</v>
      </c>
      <c r="L379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6.666666666666667</v>
      </c>
      <c r="M379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6.666666666666667</v>
      </c>
      <c r="N379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6.666666666666667</v>
      </c>
      <c r="O379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6.666666666666667</v>
      </c>
      <c r="P379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6.666666666666667</v>
      </c>
    </row>
    <row r="380" spans="1:16" ht="36" customHeight="1" x14ac:dyDescent="0.15">
      <c r="A380" s="14">
        <v>0.7</v>
      </c>
      <c r="B380" s="15">
        <v>45139</v>
      </c>
      <c r="C380" s="13"/>
      <c r="D380" s="18">
        <f>SUBTOTAL(9,tableau_liste_collaborateurs[[#This Row],[janv.]:[déc.]])</f>
        <v>70</v>
      </c>
      <c r="E380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5.833333333333333</v>
      </c>
      <c r="F380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5.833333333333333</v>
      </c>
      <c r="G380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5.833333333333333</v>
      </c>
      <c r="H380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5.833333333333333</v>
      </c>
      <c r="I380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5.833333333333333</v>
      </c>
      <c r="J380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5.833333333333333</v>
      </c>
      <c r="K380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5.833333333333333</v>
      </c>
      <c r="L380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5.833333333333333</v>
      </c>
      <c r="M380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5.833333333333333</v>
      </c>
      <c r="N380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5.833333333333333</v>
      </c>
      <c r="O380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5.833333333333333</v>
      </c>
      <c r="P380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5.833333333333333</v>
      </c>
    </row>
    <row r="381" spans="1:16" ht="36" customHeight="1" x14ac:dyDescent="0.15">
      <c r="A381" s="14">
        <v>0.7</v>
      </c>
      <c r="B381" s="15">
        <v>43160</v>
      </c>
      <c r="C381" s="15"/>
      <c r="D381" s="18">
        <f>SUBTOTAL(9,tableau_liste_collaborateurs[[#This Row],[janv.]:[déc.]])</f>
        <v>70</v>
      </c>
      <c r="E381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5.833333333333333</v>
      </c>
      <c r="F381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5.833333333333333</v>
      </c>
      <c r="G381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5.833333333333333</v>
      </c>
      <c r="H381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5.833333333333333</v>
      </c>
      <c r="I381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5.833333333333333</v>
      </c>
      <c r="J381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5.833333333333333</v>
      </c>
      <c r="K381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5.833333333333333</v>
      </c>
      <c r="L381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5.833333333333333</v>
      </c>
      <c r="M381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5.833333333333333</v>
      </c>
      <c r="N381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5.833333333333333</v>
      </c>
      <c r="O381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5.833333333333333</v>
      </c>
      <c r="P381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5.833333333333333</v>
      </c>
    </row>
    <row r="382" spans="1:16" ht="36" customHeight="1" x14ac:dyDescent="0.15">
      <c r="A382" s="14">
        <v>0.8</v>
      </c>
      <c r="B382" s="15">
        <v>38093</v>
      </c>
      <c r="C382" s="13"/>
      <c r="D382" s="18">
        <f>SUBTOTAL(9,tableau_liste_collaborateurs[[#This Row],[janv.]:[déc.]])</f>
        <v>80</v>
      </c>
      <c r="E382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6.666666666666667</v>
      </c>
      <c r="F382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6.666666666666667</v>
      </c>
      <c r="G382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6.666666666666667</v>
      </c>
      <c r="H382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6.666666666666667</v>
      </c>
      <c r="I382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6.666666666666667</v>
      </c>
      <c r="J382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6.666666666666667</v>
      </c>
      <c r="K382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6.666666666666667</v>
      </c>
      <c r="L382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6.666666666666667</v>
      </c>
      <c r="M382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6.666666666666667</v>
      </c>
      <c r="N382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6.666666666666667</v>
      </c>
      <c r="O382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6.666666666666667</v>
      </c>
      <c r="P382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6.666666666666667</v>
      </c>
    </row>
    <row r="383" spans="1:16" ht="36" customHeight="1" x14ac:dyDescent="0.15">
      <c r="A383" s="21">
        <v>0.7</v>
      </c>
      <c r="B383" s="22">
        <v>46054</v>
      </c>
      <c r="C383" s="20"/>
      <c r="D383" s="18">
        <f>SUBTOTAL(9,tableau_liste_collaborateurs[[#This Row],[janv.]:[déc.]])</f>
        <v>64.166666666666671</v>
      </c>
      <c r="E383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383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5.833333333333333</v>
      </c>
      <c r="G383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5.833333333333333</v>
      </c>
      <c r="H383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5.833333333333333</v>
      </c>
      <c r="I383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5.833333333333333</v>
      </c>
      <c r="J383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5.833333333333333</v>
      </c>
      <c r="K383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5.833333333333333</v>
      </c>
      <c r="L383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5.833333333333333</v>
      </c>
      <c r="M383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5.833333333333333</v>
      </c>
      <c r="N383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5.833333333333333</v>
      </c>
      <c r="O383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5.833333333333333</v>
      </c>
      <c r="P383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5.833333333333333</v>
      </c>
    </row>
    <row r="384" spans="1:16" ht="36" customHeight="1" x14ac:dyDescent="0.15">
      <c r="A384" s="14">
        <v>0.75</v>
      </c>
      <c r="B384" s="15">
        <v>37165</v>
      </c>
      <c r="C384" s="13"/>
      <c r="D384" s="18">
        <f>SUBTOTAL(9,tableau_liste_collaborateurs[[#This Row],[janv.]:[déc.]])</f>
        <v>75</v>
      </c>
      <c r="E384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6.25</v>
      </c>
      <c r="F384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6.25</v>
      </c>
      <c r="G384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6.25</v>
      </c>
      <c r="H384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6.25</v>
      </c>
      <c r="I384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6.25</v>
      </c>
      <c r="J384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6.25</v>
      </c>
      <c r="K384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6.25</v>
      </c>
      <c r="L384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6.25</v>
      </c>
      <c r="M384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6.25</v>
      </c>
      <c r="N384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6.25</v>
      </c>
      <c r="O384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6.25</v>
      </c>
      <c r="P384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6.25</v>
      </c>
    </row>
    <row r="385" spans="1:16" ht="36" customHeight="1" x14ac:dyDescent="0.15">
      <c r="A385" s="14">
        <v>1</v>
      </c>
      <c r="B385" s="15">
        <v>44607</v>
      </c>
      <c r="C385" s="15"/>
      <c r="D385" s="18">
        <f>SUBTOTAL(9,tableau_liste_collaborateurs[[#This Row],[janv.]:[déc.]])</f>
        <v>99.999999999999986</v>
      </c>
      <c r="E385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8.3333333333333339</v>
      </c>
      <c r="F385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8.3333333333333339</v>
      </c>
      <c r="G385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8.3333333333333339</v>
      </c>
      <c r="H385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8.3333333333333339</v>
      </c>
      <c r="I385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8.3333333333333339</v>
      </c>
      <c r="J385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8.3333333333333339</v>
      </c>
      <c r="K385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8.3333333333333339</v>
      </c>
      <c r="L385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8.3333333333333339</v>
      </c>
      <c r="M385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8.3333333333333339</v>
      </c>
      <c r="N385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8.3333333333333339</v>
      </c>
      <c r="O385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8.3333333333333339</v>
      </c>
      <c r="P385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8.3333333333333339</v>
      </c>
    </row>
    <row r="386" spans="1:16" ht="36" customHeight="1" x14ac:dyDescent="0.15">
      <c r="A386" s="14">
        <v>0.85</v>
      </c>
      <c r="B386" s="15">
        <v>41244</v>
      </c>
      <c r="C386" s="13"/>
      <c r="D386" s="18">
        <f>SUBTOTAL(9,tableau_liste_collaborateurs[[#This Row],[janv.]:[déc.]])</f>
        <v>85</v>
      </c>
      <c r="E386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7.083333333333333</v>
      </c>
      <c r="F386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7.083333333333333</v>
      </c>
      <c r="G386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7.083333333333333</v>
      </c>
      <c r="H386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7.083333333333333</v>
      </c>
      <c r="I386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7.083333333333333</v>
      </c>
      <c r="J386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7.083333333333333</v>
      </c>
      <c r="K386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7.083333333333333</v>
      </c>
      <c r="L386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7.083333333333333</v>
      </c>
      <c r="M386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7.083333333333333</v>
      </c>
      <c r="N386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7.083333333333333</v>
      </c>
      <c r="O386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7.083333333333333</v>
      </c>
      <c r="P386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7.083333333333333</v>
      </c>
    </row>
    <row r="387" spans="1:16" ht="36" customHeight="1" x14ac:dyDescent="0.15">
      <c r="A387" s="14">
        <v>0.65</v>
      </c>
      <c r="B387" s="11">
        <v>44743</v>
      </c>
      <c r="C387" s="12"/>
      <c r="D387" s="18">
        <f>SUBTOTAL(9,tableau_liste_collaborateurs[[#This Row],[janv.]:[déc.]])</f>
        <v>64.999999999999986</v>
      </c>
      <c r="E387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5.416666666666667</v>
      </c>
      <c r="F387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5.416666666666667</v>
      </c>
      <c r="G387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5.416666666666667</v>
      </c>
      <c r="H387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5.416666666666667</v>
      </c>
      <c r="I387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5.416666666666667</v>
      </c>
      <c r="J387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5.416666666666667</v>
      </c>
      <c r="K387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5.416666666666667</v>
      </c>
      <c r="L387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5.416666666666667</v>
      </c>
      <c r="M387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5.416666666666667</v>
      </c>
      <c r="N387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5.416666666666667</v>
      </c>
      <c r="O387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5.416666666666667</v>
      </c>
      <c r="P387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5.416666666666667</v>
      </c>
    </row>
    <row r="388" spans="1:16" ht="36" customHeight="1" x14ac:dyDescent="0.15">
      <c r="A388" s="14">
        <v>1</v>
      </c>
      <c r="B388" s="15">
        <v>45870</v>
      </c>
      <c r="C388" s="15">
        <v>46234</v>
      </c>
      <c r="D388" s="18">
        <f>SUBTOTAL(9,tableau_liste_collaborateurs[[#This Row],[janv.]:[déc.]])</f>
        <v>58.333333333333343</v>
      </c>
      <c r="E388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8.3333333333333339</v>
      </c>
      <c r="F388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8.3333333333333339</v>
      </c>
      <c r="G388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8.3333333333333339</v>
      </c>
      <c r="H388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8.3333333333333339</v>
      </c>
      <c r="I388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8.3333333333333339</v>
      </c>
      <c r="J388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8.3333333333333339</v>
      </c>
      <c r="K388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8.3333333333333339</v>
      </c>
      <c r="L388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388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388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388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388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389" spans="1:16" ht="36" customHeight="1" x14ac:dyDescent="0.15">
      <c r="A389" s="14">
        <v>0.9</v>
      </c>
      <c r="B389" s="15">
        <v>44927</v>
      </c>
      <c r="C389" s="13"/>
      <c r="D389" s="18">
        <f>SUBTOTAL(9,tableau_liste_collaborateurs[[#This Row],[janv.]:[déc.]])</f>
        <v>90</v>
      </c>
      <c r="E389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7.5</v>
      </c>
      <c r="F389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7.5</v>
      </c>
      <c r="G389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7.5</v>
      </c>
      <c r="H389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7.5</v>
      </c>
      <c r="I389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7.5</v>
      </c>
      <c r="J389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7.5</v>
      </c>
      <c r="K389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7.5</v>
      </c>
      <c r="L389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7.5</v>
      </c>
      <c r="M389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7.5</v>
      </c>
      <c r="N389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7.5</v>
      </c>
      <c r="O389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7.5</v>
      </c>
      <c r="P389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7.5</v>
      </c>
    </row>
    <row r="390" spans="1:16" ht="36" customHeight="1" x14ac:dyDescent="0.15">
      <c r="A390" s="14">
        <v>0</v>
      </c>
      <c r="B390" s="15">
        <v>45962</v>
      </c>
      <c r="C390" s="15"/>
      <c r="D390" s="18">
        <f>SUBTOTAL(9,tableau_liste_collaborateurs[[#This Row],[janv.]:[déc.]])</f>
        <v>0</v>
      </c>
      <c r="E390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390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390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390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</v>
      </c>
      <c r="I390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390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390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390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390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390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390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390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391" spans="1:16" ht="36" customHeight="1" x14ac:dyDescent="0.15">
      <c r="A391" s="14">
        <v>0.8</v>
      </c>
      <c r="B391" s="15">
        <v>45931</v>
      </c>
      <c r="C391" s="15"/>
      <c r="D391" s="18">
        <f>SUBTOTAL(9,tableau_liste_collaborateurs[[#This Row],[janv.]:[déc.]])</f>
        <v>80</v>
      </c>
      <c r="E391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6.666666666666667</v>
      </c>
      <c r="F391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6.666666666666667</v>
      </c>
      <c r="G391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6.666666666666667</v>
      </c>
      <c r="H391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6.666666666666667</v>
      </c>
      <c r="I391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6.666666666666667</v>
      </c>
      <c r="J391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6.666666666666667</v>
      </c>
      <c r="K391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6.666666666666667</v>
      </c>
      <c r="L391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6.666666666666667</v>
      </c>
      <c r="M391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6.666666666666667</v>
      </c>
      <c r="N391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6.666666666666667</v>
      </c>
      <c r="O391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6.666666666666667</v>
      </c>
      <c r="P391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6.666666666666667</v>
      </c>
    </row>
    <row r="392" spans="1:16" ht="36" customHeight="1" x14ac:dyDescent="0.15">
      <c r="A392" s="14">
        <v>0.6</v>
      </c>
      <c r="B392" s="15">
        <v>42901</v>
      </c>
      <c r="C392" s="13"/>
      <c r="D392" s="18">
        <f>SUBTOTAL(9,tableau_liste_collaborateurs[[#This Row],[janv.]:[déc.]])</f>
        <v>60</v>
      </c>
      <c r="E392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5</v>
      </c>
      <c r="F392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5</v>
      </c>
      <c r="G392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5</v>
      </c>
      <c r="H392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5</v>
      </c>
      <c r="I392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5</v>
      </c>
      <c r="J392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5</v>
      </c>
      <c r="K392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5</v>
      </c>
      <c r="L392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5</v>
      </c>
      <c r="M392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5</v>
      </c>
      <c r="N392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5</v>
      </c>
      <c r="O392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5</v>
      </c>
      <c r="P392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5</v>
      </c>
    </row>
    <row r="393" spans="1:16" ht="36" customHeight="1" x14ac:dyDescent="0.15">
      <c r="A393" s="14">
        <v>0.8</v>
      </c>
      <c r="B393" s="15">
        <v>43191</v>
      </c>
      <c r="C393" s="13"/>
      <c r="D393" s="18">
        <f>SUBTOTAL(9,tableau_liste_collaborateurs[[#This Row],[janv.]:[déc.]])</f>
        <v>80</v>
      </c>
      <c r="E393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6.666666666666667</v>
      </c>
      <c r="F393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6.666666666666667</v>
      </c>
      <c r="G393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6.666666666666667</v>
      </c>
      <c r="H393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6.666666666666667</v>
      </c>
      <c r="I393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6.666666666666667</v>
      </c>
      <c r="J393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6.666666666666667</v>
      </c>
      <c r="K393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6.666666666666667</v>
      </c>
      <c r="L393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6.666666666666667</v>
      </c>
      <c r="M393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6.666666666666667</v>
      </c>
      <c r="N393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6.666666666666667</v>
      </c>
      <c r="O393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6.666666666666667</v>
      </c>
      <c r="P393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6.666666666666667</v>
      </c>
    </row>
    <row r="394" spans="1:16" ht="36" customHeight="1" x14ac:dyDescent="0.15">
      <c r="A394" s="14">
        <v>0.85</v>
      </c>
      <c r="B394" s="15">
        <v>42309</v>
      </c>
      <c r="C394" s="13"/>
      <c r="D394" s="18">
        <f>SUBTOTAL(9,tableau_liste_collaborateurs[[#This Row],[janv.]:[déc.]])</f>
        <v>85</v>
      </c>
      <c r="E394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7.083333333333333</v>
      </c>
      <c r="F394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7.083333333333333</v>
      </c>
      <c r="G394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7.083333333333333</v>
      </c>
      <c r="H394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7.083333333333333</v>
      </c>
      <c r="I394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7.083333333333333</v>
      </c>
      <c r="J394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7.083333333333333</v>
      </c>
      <c r="K394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7.083333333333333</v>
      </c>
      <c r="L394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7.083333333333333</v>
      </c>
      <c r="M394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7.083333333333333</v>
      </c>
      <c r="N394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7.083333333333333</v>
      </c>
      <c r="O394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7.083333333333333</v>
      </c>
      <c r="P394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7.083333333333333</v>
      </c>
    </row>
    <row r="395" spans="1:16" ht="36" customHeight="1" x14ac:dyDescent="0.15">
      <c r="A395" s="14">
        <v>0.8</v>
      </c>
      <c r="B395" s="23">
        <v>44058</v>
      </c>
      <c r="C395" s="13"/>
      <c r="D395" s="18">
        <f>SUBTOTAL(9,tableau_liste_collaborateurs[[#This Row],[janv.]:[déc.]])</f>
        <v>80</v>
      </c>
      <c r="E395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6.666666666666667</v>
      </c>
      <c r="F395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6.666666666666667</v>
      </c>
      <c r="G395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6.666666666666667</v>
      </c>
      <c r="H395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6.666666666666667</v>
      </c>
      <c r="I395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6.666666666666667</v>
      </c>
      <c r="J395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6.666666666666667</v>
      </c>
      <c r="K395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6.666666666666667</v>
      </c>
      <c r="L395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6.666666666666667</v>
      </c>
      <c r="M395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6.666666666666667</v>
      </c>
      <c r="N395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6.666666666666667</v>
      </c>
      <c r="O395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6.666666666666667</v>
      </c>
      <c r="P395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6.666666666666667</v>
      </c>
    </row>
    <row r="396" spans="1:16" ht="36" customHeight="1" x14ac:dyDescent="0.15">
      <c r="A396" s="21">
        <v>1</v>
      </c>
      <c r="B396" s="22">
        <v>46235</v>
      </c>
      <c r="C396" s="22">
        <v>46599</v>
      </c>
      <c r="D396" s="18">
        <f>SUBTOTAL(9,tableau_liste_collaborateurs[[#This Row],[janv.]:[déc.]])</f>
        <v>41.666666666666671</v>
      </c>
      <c r="E396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396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396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396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</v>
      </c>
      <c r="I396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396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396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396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8.3333333333333339</v>
      </c>
      <c r="M396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8.3333333333333339</v>
      </c>
      <c r="N396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8.3333333333333339</v>
      </c>
      <c r="O396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8.3333333333333339</v>
      </c>
      <c r="P396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8.3333333333333339</v>
      </c>
    </row>
    <row r="397" spans="1:16" ht="36" customHeight="1" x14ac:dyDescent="0.15">
      <c r="A397" s="25">
        <v>1</v>
      </c>
      <c r="B397" s="15">
        <v>44677</v>
      </c>
      <c r="C397" s="13"/>
      <c r="D397" s="18">
        <f>SUBTOTAL(9,tableau_liste_collaborateurs[[#This Row],[janv.]:[déc.]])</f>
        <v>99.999999999999986</v>
      </c>
      <c r="E397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8.3333333333333339</v>
      </c>
      <c r="F397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8.3333333333333339</v>
      </c>
      <c r="G397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8.3333333333333339</v>
      </c>
      <c r="H397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8.3333333333333339</v>
      </c>
      <c r="I397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8.3333333333333339</v>
      </c>
      <c r="J397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8.3333333333333339</v>
      </c>
      <c r="K397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8.3333333333333339</v>
      </c>
      <c r="L397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8.3333333333333339</v>
      </c>
      <c r="M397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8.3333333333333339</v>
      </c>
      <c r="N397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8.3333333333333339</v>
      </c>
      <c r="O397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8.3333333333333339</v>
      </c>
      <c r="P397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8.3333333333333339</v>
      </c>
    </row>
    <row r="398" spans="1:16" ht="31.5" customHeight="1" x14ac:dyDescent="0.15">
      <c r="A398" s="14">
        <v>1</v>
      </c>
      <c r="B398" s="23">
        <v>36130</v>
      </c>
      <c r="C398" s="13"/>
      <c r="D398" s="18">
        <f>SUBTOTAL(9,tableau_liste_collaborateurs[[#This Row],[janv.]:[déc.]])</f>
        <v>99.999999999999986</v>
      </c>
      <c r="E398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8.3333333333333339</v>
      </c>
      <c r="F398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8.3333333333333339</v>
      </c>
      <c r="G398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8.3333333333333339</v>
      </c>
      <c r="H398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8.3333333333333339</v>
      </c>
      <c r="I398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8.3333333333333339</v>
      </c>
      <c r="J398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8.3333333333333339</v>
      </c>
      <c r="K398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8.3333333333333339</v>
      </c>
      <c r="L398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8.3333333333333339</v>
      </c>
      <c r="M398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8.3333333333333339</v>
      </c>
      <c r="N398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8.3333333333333339</v>
      </c>
      <c r="O398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8.3333333333333339</v>
      </c>
      <c r="P398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8.3333333333333339</v>
      </c>
    </row>
    <row r="399" spans="1:16" ht="31.5" customHeight="1" x14ac:dyDescent="0.15">
      <c r="A399" s="14">
        <v>0.9</v>
      </c>
      <c r="B399" s="15">
        <v>39454</v>
      </c>
      <c r="C399" s="13"/>
      <c r="D399" s="18">
        <f>SUBTOTAL(9,tableau_liste_collaborateurs[[#This Row],[janv.]:[déc.]])</f>
        <v>90</v>
      </c>
      <c r="E399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7.5</v>
      </c>
      <c r="F399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7.5</v>
      </c>
      <c r="G399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7.5</v>
      </c>
      <c r="H399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7.5</v>
      </c>
      <c r="I399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7.5</v>
      </c>
      <c r="J399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7.5</v>
      </c>
      <c r="K399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7.5</v>
      </c>
      <c r="L399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7.5</v>
      </c>
      <c r="M399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7.5</v>
      </c>
      <c r="N399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7.5</v>
      </c>
      <c r="O399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7.5</v>
      </c>
      <c r="P399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7.5</v>
      </c>
    </row>
    <row r="400" spans="1:16" ht="31.5" customHeight="1" x14ac:dyDescent="0.15">
      <c r="A400" s="14">
        <v>0.75</v>
      </c>
      <c r="B400" s="15">
        <v>38473</v>
      </c>
      <c r="C400" s="13"/>
      <c r="D400" s="18">
        <f>SUBTOTAL(9,tableau_liste_collaborateurs[[#This Row],[janv.]:[déc.]])</f>
        <v>75</v>
      </c>
      <c r="E400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6.25</v>
      </c>
      <c r="F400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6.25</v>
      </c>
      <c r="G400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6.25</v>
      </c>
      <c r="H400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6.25</v>
      </c>
      <c r="I400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6.25</v>
      </c>
      <c r="J400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6.25</v>
      </c>
      <c r="K400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6.25</v>
      </c>
      <c r="L400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6.25</v>
      </c>
      <c r="M400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6.25</v>
      </c>
      <c r="N400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6.25</v>
      </c>
      <c r="O400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6.25</v>
      </c>
      <c r="P400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6.25</v>
      </c>
    </row>
    <row r="401" spans="1:16" ht="31.5" customHeight="1" x14ac:dyDescent="0.15">
      <c r="A401" s="14">
        <v>0</v>
      </c>
      <c r="B401" s="15">
        <v>46023</v>
      </c>
      <c r="C401" s="13"/>
      <c r="D401" s="18">
        <f>SUBTOTAL(9,tableau_liste_collaborateurs[[#This Row],[janv.]:[déc.]])</f>
        <v>0</v>
      </c>
      <c r="E401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401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401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401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</v>
      </c>
      <c r="I401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401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401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401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401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401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401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401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402" spans="1:16" ht="31.5" customHeight="1" x14ac:dyDescent="0.15">
      <c r="A402" s="14">
        <v>0</v>
      </c>
      <c r="B402" s="15">
        <v>43678</v>
      </c>
      <c r="C402" s="15"/>
      <c r="D402" s="18">
        <f>SUBTOTAL(9,tableau_liste_collaborateurs[[#This Row],[janv.]:[déc.]])</f>
        <v>0</v>
      </c>
      <c r="E402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402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402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402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</v>
      </c>
      <c r="I402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402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402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402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402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402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402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402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403" spans="1:16" ht="36" customHeight="1" x14ac:dyDescent="0.15">
      <c r="A403" s="14">
        <v>0.6</v>
      </c>
      <c r="B403" s="15">
        <v>45536</v>
      </c>
      <c r="C403" s="13"/>
      <c r="D403" s="18">
        <f>SUBTOTAL(9,tableau_liste_collaborateurs[[#This Row],[janv.]:[déc.]])</f>
        <v>60</v>
      </c>
      <c r="E403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5</v>
      </c>
      <c r="F403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5</v>
      </c>
      <c r="G403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5</v>
      </c>
      <c r="H403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5</v>
      </c>
      <c r="I403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5</v>
      </c>
      <c r="J403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5</v>
      </c>
      <c r="K403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5</v>
      </c>
      <c r="L403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5</v>
      </c>
      <c r="M403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5</v>
      </c>
      <c r="N403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5</v>
      </c>
      <c r="O403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5</v>
      </c>
      <c r="P403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5</v>
      </c>
    </row>
    <row r="404" spans="1:16" ht="36" customHeight="1" x14ac:dyDescent="0.15">
      <c r="A404" s="14">
        <v>0.8</v>
      </c>
      <c r="B404" s="15">
        <v>42552</v>
      </c>
      <c r="C404" s="13"/>
      <c r="D404" s="18">
        <f>SUBTOTAL(9,tableau_liste_collaborateurs[[#This Row],[janv.]:[déc.]])</f>
        <v>80</v>
      </c>
      <c r="E404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6.666666666666667</v>
      </c>
      <c r="F404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6.666666666666667</v>
      </c>
      <c r="G404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6.666666666666667</v>
      </c>
      <c r="H404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6.666666666666667</v>
      </c>
      <c r="I404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6.666666666666667</v>
      </c>
      <c r="J404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6.666666666666667</v>
      </c>
      <c r="K404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6.666666666666667</v>
      </c>
      <c r="L404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6.666666666666667</v>
      </c>
      <c r="M404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6.666666666666667</v>
      </c>
      <c r="N404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6.666666666666667</v>
      </c>
      <c r="O404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6.666666666666667</v>
      </c>
      <c r="P404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6.666666666666667</v>
      </c>
    </row>
    <row r="405" spans="1:16" ht="36" customHeight="1" x14ac:dyDescent="0.15">
      <c r="A405" s="14">
        <v>0.5</v>
      </c>
      <c r="B405" s="15">
        <v>45726</v>
      </c>
      <c r="C405" s="13"/>
      <c r="D405" s="18">
        <f>SUBTOTAL(9,tableau_liste_collaborateurs[[#This Row],[janv.]:[déc.]])</f>
        <v>49.999999999999993</v>
      </c>
      <c r="E405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4.166666666666667</v>
      </c>
      <c r="F405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4.166666666666667</v>
      </c>
      <c r="G405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4.166666666666667</v>
      </c>
      <c r="H405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4.166666666666667</v>
      </c>
      <c r="I405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4.166666666666667</v>
      </c>
      <c r="J405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4.166666666666667</v>
      </c>
      <c r="K405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4.166666666666667</v>
      </c>
      <c r="L405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4.166666666666667</v>
      </c>
      <c r="M405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4.166666666666667</v>
      </c>
      <c r="N405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4.166666666666667</v>
      </c>
      <c r="O405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4.166666666666667</v>
      </c>
      <c r="P405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4.166666666666667</v>
      </c>
    </row>
    <row r="406" spans="1:16" ht="36" customHeight="1" x14ac:dyDescent="0.15">
      <c r="A406" s="14">
        <v>0.8</v>
      </c>
      <c r="B406" s="15">
        <v>43647</v>
      </c>
      <c r="C406" s="13"/>
      <c r="D406" s="18">
        <f>SUBTOTAL(9,tableau_liste_collaborateurs[[#This Row],[janv.]:[déc.]])</f>
        <v>80</v>
      </c>
      <c r="E406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6.666666666666667</v>
      </c>
      <c r="F406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6.666666666666667</v>
      </c>
      <c r="G406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6.666666666666667</v>
      </c>
      <c r="H406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6.666666666666667</v>
      </c>
      <c r="I406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6.666666666666667</v>
      </c>
      <c r="J406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6.666666666666667</v>
      </c>
      <c r="K406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6.666666666666667</v>
      </c>
      <c r="L406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6.666666666666667</v>
      </c>
      <c r="M406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6.666666666666667</v>
      </c>
      <c r="N406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6.666666666666667</v>
      </c>
      <c r="O406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6.666666666666667</v>
      </c>
      <c r="P406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6.666666666666667</v>
      </c>
    </row>
    <row r="407" spans="1:16" ht="36" customHeight="1" x14ac:dyDescent="0.15">
      <c r="A407" s="25">
        <v>0</v>
      </c>
      <c r="B407" s="15">
        <v>44197</v>
      </c>
      <c r="C407" s="13"/>
      <c r="D407" s="18">
        <f>SUBTOTAL(9,tableau_liste_collaborateurs[[#This Row],[janv.]:[déc.]])</f>
        <v>0</v>
      </c>
      <c r="E407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407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407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407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</v>
      </c>
      <c r="I407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407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407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407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407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407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407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407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408" spans="1:16" ht="36" customHeight="1" x14ac:dyDescent="0.15">
      <c r="A408" s="14">
        <v>0.8</v>
      </c>
      <c r="B408" s="15">
        <v>46251</v>
      </c>
      <c r="C408" s="15">
        <v>46599</v>
      </c>
      <c r="D408" s="18">
        <f>SUBTOTAL(9,tableau_liste_collaborateurs[[#This Row],[janv.]:[déc.]])</f>
        <v>26.666666666666668</v>
      </c>
      <c r="E408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408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408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408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</v>
      </c>
      <c r="I408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408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408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408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408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6.666666666666667</v>
      </c>
      <c r="N408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6.666666666666667</v>
      </c>
      <c r="O408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6.666666666666667</v>
      </c>
      <c r="P408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6.666666666666667</v>
      </c>
    </row>
    <row r="409" spans="1:16" ht="36" customHeight="1" x14ac:dyDescent="0.15">
      <c r="A409" s="14">
        <v>0.8</v>
      </c>
      <c r="B409" s="15">
        <v>44136</v>
      </c>
      <c r="C409" s="13"/>
      <c r="D409" s="18">
        <f>SUBTOTAL(9,tableau_liste_collaborateurs[[#This Row],[janv.]:[déc.]])</f>
        <v>80</v>
      </c>
      <c r="E409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6.666666666666667</v>
      </c>
      <c r="F409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6.666666666666667</v>
      </c>
      <c r="G409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6.666666666666667</v>
      </c>
      <c r="H409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6.666666666666667</v>
      </c>
      <c r="I409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6.666666666666667</v>
      </c>
      <c r="J409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6.666666666666667</v>
      </c>
      <c r="K409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6.666666666666667</v>
      </c>
      <c r="L409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6.666666666666667</v>
      </c>
      <c r="M409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6.666666666666667</v>
      </c>
      <c r="N409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6.666666666666667</v>
      </c>
      <c r="O409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6.666666666666667</v>
      </c>
      <c r="P409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6.666666666666667</v>
      </c>
    </row>
    <row r="410" spans="1:16" ht="36" customHeight="1" x14ac:dyDescent="0.15">
      <c r="A410" s="21">
        <v>0.7</v>
      </c>
      <c r="B410" s="22">
        <v>44228</v>
      </c>
      <c r="C410" s="20"/>
      <c r="D410" s="18">
        <f>SUBTOTAL(9,tableau_liste_collaborateurs[[#This Row],[janv.]:[déc.]])</f>
        <v>70</v>
      </c>
      <c r="E410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5.833333333333333</v>
      </c>
      <c r="F410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5.833333333333333</v>
      </c>
      <c r="G410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5.833333333333333</v>
      </c>
      <c r="H410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5.833333333333333</v>
      </c>
      <c r="I410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5.833333333333333</v>
      </c>
      <c r="J410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5.833333333333333</v>
      </c>
      <c r="K410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5.833333333333333</v>
      </c>
      <c r="L410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5.833333333333333</v>
      </c>
      <c r="M410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5.833333333333333</v>
      </c>
      <c r="N410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5.833333333333333</v>
      </c>
      <c r="O410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5.833333333333333</v>
      </c>
      <c r="P410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5.833333333333333</v>
      </c>
    </row>
    <row r="411" spans="1:16" ht="36" customHeight="1" x14ac:dyDescent="0.15">
      <c r="A411" s="14">
        <v>0.6</v>
      </c>
      <c r="B411" s="15">
        <v>44228</v>
      </c>
      <c r="C411" s="15">
        <v>46081</v>
      </c>
      <c r="D411" s="18">
        <f>SUBTOTAL(9,tableau_liste_collaborateurs[[#This Row],[janv.]:[déc.]])</f>
        <v>10</v>
      </c>
      <c r="E411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5</v>
      </c>
      <c r="F411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5</v>
      </c>
      <c r="G411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411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</v>
      </c>
      <c r="I411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411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411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411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411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411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411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411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412" spans="1:16" ht="36" customHeight="1" x14ac:dyDescent="0.15">
      <c r="A412" s="14">
        <v>0.8</v>
      </c>
      <c r="B412" s="15">
        <v>40179</v>
      </c>
      <c r="C412" s="13"/>
      <c r="D412" s="18">
        <f>SUBTOTAL(9,tableau_liste_collaborateurs[[#This Row],[janv.]:[déc.]])</f>
        <v>80</v>
      </c>
      <c r="E412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6.666666666666667</v>
      </c>
      <c r="F412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6.666666666666667</v>
      </c>
      <c r="G412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6.666666666666667</v>
      </c>
      <c r="H412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6.666666666666667</v>
      </c>
      <c r="I412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6.666666666666667</v>
      </c>
      <c r="J412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6.666666666666667</v>
      </c>
      <c r="K412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6.666666666666667</v>
      </c>
      <c r="L412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6.666666666666667</v>
      </c>
      <c r="M412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6.666666666666667</v>
      </c>
      <c r="N412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6.666666666666667</v>
      </c>
      <c r="O412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6.666666666666667</v>
      </c>
      <c r="P412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6.666666666666667</v>
      </c>
    </row>
    <row r="413" spans="1:16" ht="36" customHeight="1" x14ac:dyDescent="0.15">
      <c r="A413" s="14">
        <v>0.8</v>
      </c>
      <c r="B413" s="15">
        <v>43525</v>
      </c>
      <c r="C413" s="13"/>
      <c r="D413" s="18">
        <f>SUBTOTAL(9,tableau_liste_collaborateurs[[#This Row],[janv.]:[déc.]])</f>
        <v>80</v>
      </c>
      <c r="E413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6.666666666666667</v>
      </c>
      <c r="F413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6.666666666666667</v>
      </c>
      <c r="G413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6.666666666666667</v>
      </c>
      <c r="H413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6.666666666666667</v>
      </c>
      <c r="I413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6.666666666666667</v>
      </c>
      <c r="J413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6.666666666666667</v>
      </c>
      <c r="K413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6.666666666666667</v>
      </c>
      <c r="L413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6.666666666666667</v>
      </c>
      <c r="M413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6.666666666666667</v>
      </c>
      <c r="N413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6.666666666666667</v>
      </c>
      <c r="O413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6.666666666666667</v>
      </c>
      <c r="P413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6.666666666666667</v>
      </c>
    </row>
    <row r="414" spans="1:16" ht="36" customHeight="1" x14ac:dyDescent="0.15">
      <c r="A414" s="14">
        <v>0</v>
      </c>
      <c r="B414" s="15">
        <v>45627</v>
      </c>
      <c r="C414" s="15">
        <v>46142</v>
      </c>
      <c r="D414" s="18">
        <f>SUBTOTAL(9,tableau_liste_collaborateurs[[#This Row],[janv.]:[déc.]])</f>
        <v>0</v>
      </c>
      <c r="E414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414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414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414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</v>
      </c>
      <c r="I414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414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414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414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414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414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414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414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415" spans="1:16" ht="36" customHeight="1" x14ac:dyDescent="0.15">
      <c r="A415" s="21">
        <v>0.6</v>
      </c>
      <c r="B415" s="22">
        <v>46096</v>
      </c>
      <c r="C415" s="22">
        <v>46234</v>
      </c>
      <c r="D415" s="18">
        <f>SUBTOTAL(9,tableau_liste_collaborateurs[[#This Row],[janv.]:[déc.]])</f>
        <v>20</v>
      </c>
      <c r="E415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415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415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415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5</v>
      </c>
      <c r="I415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5</v>
      </c>
      <c r="J415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5</v>
      </c>
      <c r="K415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5</v>
      </c>
      <c r="L415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415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415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415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415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416" spans="1:16" ht="36" customHeight="1" x14ac:dyDescent="0.15">
      <c r="A416" s="14">
        <v>0.9</v>
      </c>
      <c r="B416" s="15">
        <v>42781</v>
      </c>
      <c r="C416" s="15"/>
      <c r="D416" s="18">
        <f>SUBTOTAL(9,tableau_liste_collaborateurs[[#This Row],[janv.]:[déc.]])</f>
        <v>90</v>
      </c>
      <c r="E416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7.5</v>
      </c>
      <c r="F416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7.5</v>
      </c>
      <c r="G416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7.5</v>
      </c>
      <c r="H416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7.5</v>
      </c>
      <c r="I416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7.5</v>
      </c>
      <c r="J416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7.5</v>
      </c>
      <c r="K416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7.5</v>
      </c>
      <c r="L416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7.5</v>
      </c>
      <c r="M416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7.5</v>
      </c>
      <c r="N416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7.5</v>
      </c>
      <c r="O416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7.5</v>
      </c>
      <c r="P416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7.5</v>
      </c>
    </row>
    <row r="417" spans="1:16" ht="36" customHeight="1" x14ac:dyDescent="0.15">
      <c r="A417" s="14">
        <v>1</v>
      </c>
      <c r="B417" s="15">
        <v>45139</v>
      </c>
      <c r="C417" s="15">
        <v>46234</v>
      </c>
      <c r="D417" s="18">
        <f>SUBTOTAL(9,tableau_liste_collaborateurs[[#This Row],[janv.]:[déc.]])</f>
        <v>58.333333333333343</v>
      </c>
      <c r="E417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8.3333333333333339</v>
      </c>
      <c r="F417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8.3333333333333339</v>
      </c>
      <c r="G417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8.3333333333333339</v>
      </c>
      <c r="H417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8.3333333333333339</v>
      </c>
      <c r="I417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8.3333333333333339</v>
      </c>
      <c r="J417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8.3333333333333339</v>
      </c>
      <c r="K417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8.3333333333333339</v>
      </c>
      <c r="L417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417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417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417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417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418" spans="1:16" ht="36" customHeight="1" x14ac:dyDescent="0.15">
      <c r="A418" s="14">
        <v>0.8</v>
      </c>
      <c r="B418" s="15">
        <v>45870</v>
      </c>
      <c r="C418" s="15"/>
      <c r="D418" s="18">
        <f>SUBTOTAL(9,tableau_liste_collaborateurs[[#This Row],[janv.]:[déc.]])</f>
        <v>80</v>
      </c>
      <c r="E418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6.666666666666667</v>
      </c>
      <c r="F418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6.666666666666667</v>
      </c>
      <c r="G418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6.666666666666667</v>
      </c>
      <c r="H418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6.666666666666667</v>
      </c>
      <c r="I418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6.666666666666667</v>
      </c>
      <c r="J418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6.666666666666667</v>
      </c>
      <c r="K418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6.666666666666667</v>
      </c>
      <c r="L418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6.666666666666667</v>
      </c>
      <c r="M418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6.666666666666667</v>
      </c>
      <c r="N418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6.666666666666667</v>
      </c>
      <c r="O418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6.666666666666667</v>
      </c>
      <c r="P418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6.666666666666667</v>
      </c>
    </row>
    <row r="419" spans="1:16" ht="36" customHeight="1" x14ac:dyDescent="0.15">
      <c r="A419" s="14">
        <v>0.6</v>
      </c>
      <c r="B419" s="15">
        <v>45658</v>
      </c>
      <c r="C419" s="13"/>
      <c r="D419" s="18">
        <f>SUBTOTAL(9,tableau_liste_collaborateurs[[#This Row],[janv.]:[déc.]])</f>
        <v>60</v>
      </c>
      <c r="E419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5</v>
      </c>
      <c r="F419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5</v>
      </c>
      <c r="G419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5</v>
      </c>
      <c r="H419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5</v>
      </c>
      <c r="I419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5</v>
      </c>
      <c r="J419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5</v>
      </c>
      <c r="K419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5</v>
      </c>
      <c r="L419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5</v>
      </c>
      <c r="M419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5</v>
      </c>
      <c r="N419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5</v>
      </c>
      <c r="O419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5</v>
      </c>
      <c r="P419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5</v>
      </c>
    </row>
    <row r="420" spans="1:16" ht="36" customHeight="1" x14ac:dyDescent="0.15">
      <c r="A420" s="25">
        <v>0.8</v>
      </c>
      <c r="B420" s="15">
        <v>44044</v>
      </c>
      <c r="C420" s="15"/>
      <c r="D420" s="18">
        <f>SUBTOTAL(9,tableau_liste_collaborateurs[[#This Row],[janv.]:[déc.]])</f>
        <v>80</v>
      </c>
      <c r="E420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6.666666666666667</v>
      </c>
      <c r="F420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6.666666666666667</v>
      </c>
      <c r="G420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6.666666666666667</v>
      </c>
      <c r="H420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6.666666666666667</v>
      </c>
      <c r="I420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6.666666666666667</v>
      </c>
      <c r="J420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6.666666666666667</v>
      </c>
      <c r="K420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6.666666666666667</v>
      </c>
      <c r="L420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6.666666666666667</v>
      </c>
      <c r="M420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6.666666666666667</v>
      </c>
      <c r="N420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6.666666666666667</v>
      </c>
      <c r="O420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6.666666666666667</v>
      </c>
      <c r="P420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6.666666666666667</v>
      </c>
    </row>
    <row r="421" spans="1:16" ht="36" customHeight="1" x14ac:dyDescent="0.15">
      <c r="A421" s="25">
        <v>0</v>
      </c>
      <c r="B421" s="15">
        <v>43709</v>
      </c>
      <c r="C421" s="13"/>
      <c r="D421" s="18">
        <f>SUBTOTAL(9,tableau_liste_collaborateurs[[#This Row],[janv.]:[déc.]])</f>
        <v>0</v>
      </c>
      <c r="E421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421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421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421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</v>
      </c>
      <c r="I421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421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421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421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421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421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421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421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422" spans="1:16" ht="36" customHeight="1" x14ac:dyDescent="0.15">
      <c r="A422" s="14">
        <v>0.7</v>
      </c>
      <c r="B422" s="15">
        <v>46054</v>
      </c>
      <c r="C422" s="15"/>
      <c r="D422" s="18">
        <f>SUBTOTAL(9,tableau_liste_collaborateurs[[#This Row],[janv.]:[déc.]])</f>
        <v>64.166666666666671</v>
      </c>
      <c r="E422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422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5.833333333333333</v>
      </c>
      <c r="G422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5.833333333333333</v>
      </c>
      <c r="H422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5.833333333333333</v>
      </c>
      <c r="I422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5.833333333333333</v>
      </c>
      <c r="J422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5.833333333333333</v>
      </c>
      <c r="K422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5.833333333333333</v>
      </c>
      <c r="L422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5.833333333333333</v>
      </c>
      <c r="M422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5.833333333333333</v>
      </c>
      <c r="N422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5.833333333333333</v>
      </c>
      <c r="O422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5.833333333333333</v>
      </c>
      <c r="P422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5.833333333333333</v>
      </c>
    </row>
    <row r="423" spans="1:16" ht="36" customHeight="1" x14ac:dyDescent="0.15">
      <c r="A423" s="14">
        <v>0.65</v>
      </c>
      <c r="B423" s="15">
        <v>44044</v>
      </c>
      <c r="C423" s="15"/>
      <c r="D423" s="18">
        <f>SUBTOTAL(9,tableau_liste_collaborateurs[[#This Row],[janv.]:[déc.]])</f>
        <v>64.999999999999986</v>
      </c>
      <c r="E423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5.416666666666667</v>
      </c>
      <c r="F423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5.416666666666667</v>
      </c>
      <c r="G423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5.416666666666667</v>
      </c>
      <c r="H423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5.416666666666667</v>
      </c>
      <c r="I423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5.416666666666667</v>
      </c>
      <c r="J423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5.416666666666667</v>
      </c>
      <c r="K423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5.416666666666667</v>
      </c>
      <c r="L423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5.416666666666667</v>
      </c>
      <c r="M423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5.416666666666667</v>
      </c>
      <c r="N423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5.416666666666667</v>
      </c>
      <c r="O423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5.416666666666667</v>
      </c>
      <c r="P423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5.416666666666667</v>
      </c>
    </row>
    <row r="424" spans="1:16" ht="36" customHeight="1" x14ac:dyDescent="0.15">
      <c r="A424" s="14">
        <v>0.8</v>
      </c>
      <c r="B424" s="15">
        <v>41487</v>
      </c>
      <c r="C424" s="13"/>
      <c r="D424" s="18">
        <f>SUBTOTAL(9,tableau_liste_collaborateurs[[#This Row],[janv.]:[déc.]])</f>
        <v>80</v>
      </c>
      <c r="E424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6.666666666666667</v>
      </c>
      <c r="F424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6.666666666666667</v>
      </c>
      <c r="G424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6.666666666666667</v>
      </c>
      <c r="H424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6.666666666666667</v>
      </c>
      <c r="I424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6.666666666666667</v>
      </c>
      <c r="J424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6.666666666666667</v>
      </c>
      <c r="K424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6.666666666666667</v>
      </c>
      <c r="L424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6.666666666666667</v>
      </c>
      <c r="M424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6.666666666666667</v>
      </c>
      <c r="N424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6.666666666666667</v>
      </c>
      <c r="O424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6.666666666666667</v>
      </c>
      <c r="P424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6.666666666666667</v>
      </c>
    </row>
    <row r="425" spans="1:16" ht="36" customHeight="1" x14ac:dyDescent="0.15">
      <c r="A425" s="14">
        <v>1</v>
      </c>
      <c r="B425" s="15">
        <v>45139</v>
      </c>
      <c r="C425" s="15">
        <v>46234</v>
      </c>
      <c r="D425" s="18">
        <f>SUBTOTAL(9,tableau_liste_collaborateurs[[#This Row],[janv.]:[déc.]])</f>
        <v>58.333333333333343</v>
      </c>
      <c r="E425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8.3333333333333339</v>
      </c>
      <c r="F425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8.3333333333333339</v>
      </c>
      <c r="G425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8.3333333333333339</v>
      </c>
      <c r="H425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8.3333333333333339</v>
      </c>
      <c r="I425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8.3333333333333339</v>
      </c>
      <c r="J425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8.3333333333333339</v>
      </c>
      <c r="K425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8.3333333333333339</v>
      </c>
      <c r="L425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425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425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425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425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426" spans="1:16" ht="36" customHeight="1" x14ac:dyDescent="0.15">
      <c r="A426" s="14">
        <v>0.8</v>
      </c>
      <c r="B426" s="15">
        <v>44531</v>
      </c>
      <c r="C426" s="15">
        <v>46295</v>
      </c>
      <c r="D426" s="18">
        <f>SUBTOTAL(9,tableau_liste_collaborateurs[[#This Row],[janv.]:[déc.]])</f>
        <v>59.999999999999993</v>
      </c>
      <c r="E426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6.666666666666667</v>
      </c>
      <c r="F426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6.666666666666667</v>
      </c>
      <c r="G426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6.666666666666667</v>
      </c>
      <c r="H426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6.666666666666667</v>
      </c>
      <c r="I426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6.666666666666667</v>
      </c>
      <c r="J426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6.666666666666667</v>
      </c>
      <c r="K426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6.666666666666667</v>
      </c>
      <c r="L426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6.666666666666667</v>
      </c>
      <c r="M426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6.666666666666667</v>
      </c>
      <c r="N426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426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426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427" spans="1:16" ht="36" customHeight="1" x14ac:dyDescent="0.15">
      <c r="A427" s="14">
        <v>0.8</v>
      </c>
      <c r="B427" s="15">
        <v>45931</v>
      </c>
      <c r="C427" s="15"/>
      <c r="D427" s="18">
        <f>SUBTOTAL(9,tableau_liste_collaborateurs[[#This Row],[janv.]:[déc.]])</f>
        <v>80</v>
      </c>
      <c r="E427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6.666666666666667</v>
      </c>
      <c r="F427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6.666666666666667</v>
      </c>
      <c r="G427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6.666666666666667</v>
      </c>
      <c r="H427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6.666666666666667</v>
      </c>
      <c r="I427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6.666666666666667</v>
      </c>
      <c r="J427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6.666666666666667</v>
      </c>
      <c r="K427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6.666666666666667</v>
      </c>
      <c r="L427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6.666666666666667</v>
      </c>
      <c r="M427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6.666666666666667</v>
      </c>
      <c r="N427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6.666666666666667</v>
      </c>
      <c r="O427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6.666666666666667</v>
      </c>
      <c r="P427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6.666666666666667</v>
      </c>
    </row>
    <row r="428" spans="1:16" ht="36" customHeight="1" x14ac:dyDescent="0.15">
      <c r="A428" s="14">
        <v>0.9</v>
      </c>
      <c r="B428" s="15">
        <v>44531</v>
      </c>
      <c r="C428" s="13"/>
      <c r="D428" s="18">
        <f>SUBTOTAL(9,tableau_liste_collaborateurs[[#This Row],[janv.]:[déc.]])</f>
        <v>90</v>
      </c>
      <c r="E428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7.5</v>
      </c>
      <c r="F428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7.5</v>
      </c>
      <c r="G428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7.5</v>
      </c>
      <c r="H428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7.5</v>
      </c>
      <c r="I428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7.5</v>
      </c>
      <c r="J428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7.5</v>
      </c>
      <c r="K428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7.5</v>
      </c>
      <c r="L428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7.5</v>
      </c>
      <c r="M428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7.5</v>
      </c>
      <c r="N428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7.5</v>
      </c>
      <c r="O428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7.5</v>
      </c>
      <c r="P428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7.5</v>
      </c>
    </row>
    <row r="429" spans="1:16" ht="31.5" customHeight="1" x14ac:dyDescent="0.15">
      <c r="A429" s="21"/>
      <c r="B429" s="22">
        <v>46174</v>
      </c>
      <c r="C429" s="22"/>
      <c r="D429" s="18">
        <f>SUBTOTAL(9,tableau_liste_collaborateurs[[#This Row],[janv.]:[déc.]])</f>
        <v>0</v>
      </c>
      <c r="E429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429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429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429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</v>
      </c>
      <c r="I429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429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429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429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429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429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429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429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430" spans="1:16" ht="36" customHeight="1" x14ac:dyDescent="0.15">
      <c r="A430" s="14">
        <v>1</v>
      </c>
      <c r="B430" s="15">
        <v>46023</v>
      </c>
      <c r="C430" s="15">
        <v>46203</v>
      </c>
      <c r="D430" s="18">
        <f>SUBTOTAL(9,tableau_liste_collaborateurs[[#This Row],[janv.]:[déc.]])</f>
        <v>50.000000000000007</v>
      </c>
      <c r="E430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8.3333333333333339</v>
      </c>
      <c r="F430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8.3333333333333339</v>
      </c>
      <c r="G430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8.3333333333333339</v>
      </c>
      <c r="H430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8.3333333333333339</v>
      </c>
      <c r="I430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8.3333333333333339</v>
      </c>
      <c r="J430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8.3333333333333339</v>
      </c>
      <c r="K430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430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430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430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430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430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431" spans="1:16" ht="36" customHeight="1" x14ac:dyDescent="0.15">
      <c r="A431" s="14">
        <v>0.7</v>
      </c>
      <c r="B431" s="15">
        <v>45139</v>
      </c>
      <c r="C431" s="13"/>
      <c r="D431" s="18">
        <f>SUBTOTAL(9,tableau_liste_collaborateurs[[#This Row],[janv.]:[déc.]])</f>
        <v>70</v>
      </c>
      <c r="E431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5.833333333333333</v>
      </c>
      <c r="F431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5.833333333333333</v>
      </c>
      <c r="G431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5.833333333333333</v>
      </c>
      <c r="H431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5.833333333333333</v>
      </c>
      <c r="I431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5.833333333333333</v>
      </c>
      <c r="J431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5.833333333333333</v>
      </c>
      <c r="K431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5.833333333333333</v>
      </c>
      <c r="L431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5.833333333333333</v>
      </c>
      <c r="M431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5.833333333333333</v>
      </c>
      <c r="N431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5.833333333333333</v>
      </c>
      <c r="O431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5.833333333333333</v>
      </c>
      <c r="P431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5.833333333333333</v>
      </c>
    </row>
    <row r="432" spans="1:16" ht="36" customHeight="1" x14ac:dyDescent="0.15">
      <c r="A432" s="14">
        <v>1</v>
      </c>
      <c r="B432" s="15">
        <v>39685</v>
      </c>
      <c r="C432" s="13"/>
      <c r="D432" s="18">
        <f>SUBTOTAL(9,tableau_liste_collaborateurs[[#This Row],[janv.]:[déc.]])</f>
        <v>99.999999999999986</v>
      </c>
      <c r="E432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8.3333333333333339</v>
      </c>
      <c r="F432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8.3333333333333339</v>
      </c>
      <c r="G432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8.3333333333333339</v>
      </c>
      <c r="H432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8.3333333333333339</v>
      </c>
      <c r="I432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8.3333333333333339</v>
      </c>
      <c r="J432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8.3333333333333339</v>
      </c>
      <c r="K432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8.3333333333333339</v>
      </c>
      <c r="L432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8.3333333333333339</v>
      </c>
      <c r="M432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8.3333333333333339</v>
      </c>
      <c r="N432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8.3333333333333339</v>
      </c>
      <c r="O432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8.3333333333333339</v>
      </c>
      <c r="P432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8.3333333333333339</v>
      </c>
    </row>
    <row r="433" spans="1:16" ht="36" customHeight="1" x14ac:dyDescent="0.15">
      <c r="A433" s="14">
        <v>0.4</v>
      </c>
      <c r="B433" s="15">
        <v>43784</v>
      </c>
      <c r="C433" s="13"/>
      <c r="D433" s="18">
        <f>SUBTOTAL(9,tableau_liste_collaborateurs[[#This Row],[janv.]:[déc.]])</f>
        <v>40</v>
      </c>
      <c r="E433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3.3333333333333335</v>
      </c>
      <c r="F433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3.3333333333333335</v>
      </c>
      <c r="G433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3.3333333333333335</v>
      </c>
      <c r="H433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3.3333333333333335</v>
      </c>
      <c r="I433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3.3333333333333335</v>
      </c>
      <c r="J433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3.3333333333333335</v>
      </c>
      <c r="K433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3.3333333333333335</v>
      </c>
      <c r="L433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3.3333333333333335</v>
      </c>
      <c r="M433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3.3333333333333335</v>
      </c>
      <c r="N433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3.3333333333333335</v>
      </c>
      <c r="O433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3.3333333333333335</v>
      </c>
      <c r="P433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3.3333333333333335</v>
      </c>
    </row>
    <row r="434" spans="1:16" ht="36" customHeight="1" x14ac:dyDescent="0.15">
      <c r="A434" s="14">
        <v>0.7</v>
      </c>
      <c r="B434" s="15">
        <v>40506</v>
      </c>
      <c r="C434" s="13"/>
      <c r="D434" s="18">
        <f>SUBTOTAL(9,tableau_liste_collaborateurs[[#This Row],[janv.]:[déc.]])</f>
        <v>70</v>
      </c>
      <c r="E434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5.833333333333333</v>
      </c>
      <c r="F434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5.833333333333333</v>
      </c>
      <c r="G434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5.833333333333333</v>
      </c>
      <c r="H434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5.833333333333333</v>
      </c>
      <c r="I434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5.833333333333333</v>
      </c>
      <c r="J434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5.833333333333333</v>
      </c>
      <c r="K434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5.833333333333333</v>
      </c>
      <c r="L434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5.833333333333333</v>
      </c>
      <c r="M434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5.833333333333333</v>
      </c>
      <c r="N434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5.833333333333333</v>
      </c>
      <c r="O434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5.833333333333333</v>
      </c>
      <c r="P434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5.833333333333333</v>
      </c>
    </row>
    <row r="435" spans="1:16" ht="31.5" customHeight="1" x14ac:dyDescent="0.15">
      <c r="A435" s="14">
        <v>0.8</v>
      </c>
      <c r="B435" s="15">
        <v>41730</v>
      </c>
      <c r="C435" s="13"/>
      <c r="D435" s="18">
        <f>SUBTOTAL(9,tableau_liste_collaborateurs[[#This Row],[janv.]:[déc.]])</f>
        <v>80</v>
      </c>
      <c r="E435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6.666666666666667</v>
      </c>
      <c r="F435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6.666666666666667</v>
      </c>
      <c r="G435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6.666666666666667</v>
      </c>
      <c r="H435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6.666666666666667</v>
      </c>
      <c r="I435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6.666666666666667</v>
      </c>
      <c r="J435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6.666666666666667</v>
      </c>
      <c r="K435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6.666666666666667</v>
      </c>
      <c r="L435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6.666666666666667</v>
      </c>
      <c r="M435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6.666666666666667</v>
      </c>
      <c r="N435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6.666666666666667</v>
      </c>
      <c r="O435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6.666666666666667</v>
      </c>
      <c r="P435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6.666666666666667</v>
      </c>
    </row>
    <row r="436" spans="1:16" ht="31.5" customHeight="1" x14ac:dyDescent="0.15">
      <c r="A436" s="14">
        <v>0.8</v>
      </c>
      <c r="B436" s="15">
        <v>44044</v>
      </c>
      <c r="C436" s="13"/>
      <c r="D436" s="18">
        <f>SUBTOTAL(9,tableau_liste_collaborateurs[[#This Row],[janv.]:[déc.]])</f>
        <v>80</v>
      </c>
      <c r="E436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6.666666666666667</v>
      </c>
      <c r="F436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6.666666666666667</v>
      </c>
      <c r="G436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6.666666666666667</v>
      </c>
      <c r="H436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6.666666666666667</v>
      </c>
      <c r="I436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6.666666666666667</v>
      </c>
      <c r="J436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6.666666666666667</v>
      </c>
      <c r="K436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6.666666666666667</v>
      </c>
      <c r="L436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6.666666666666667</v>
      </c>
      <c r="M436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6.666666666666667</v>
      </c>
      <c r="N436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6.666666666666667</v>
      </c>
      <c r="O436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6.666666666666667</v>
      </c>
      <c r="P436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6.666666666666667</v>
      </c>
    </row>
    <row r="437" spans="1:16" ht="36" customHeight="1" x14ac:dyDescent="0.15">
      <c r="A437" s="14">
        <v>0.8</v>
      </c>
      <c r="B437" s="15">
        <v>42064</v>
      </c>
      <c r="C437" s="13"/>
      <c r="D437" s="18">
        <f>SUBTOTAL(9,tableau_liste_collaborateurs[[#This Row],[janv.]:[déc.]])</f>
        <v>80</v>
      </c>
      <c r="E437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6.666666666666667</v>
      </c>
      <c r="F437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6.666666666666667</v>
      </c>
      <c r="G437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6.666666666666667</v>
      </c>
      <c r="H437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6.666666666666667</v>
      </c>
      <c r="I437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6.666666666666667</v>
      </c>
      <c r="J437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6.666666666666667</v>
      </c>
      <c r="K437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6.666666666666667</v>
      </c>
      <c r="L437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6.666666666666667</v>
      </c>
      <c r="M437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6.666666666666667</v>
      </c>
      <c r="N437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6.666666666666667</v>
      </c>
      <c r="O437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6.666666666666667</v>
      </c>
      <c r="P437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6.666666666666667</v>
      </c>
    </row>
    <row r="438" spans="1:16" ht="36" customHeight="1" x14ac:dyDescent="0.15">
      <c r="A438" s="21">
        <v>1</v>
      </c>
      <c r="B438" s="22">
        <v>46113</v>
      </c>
      <c r="C438" s="22">
        <v>46265</v>
      </c>
      <c r="D438" s="18">
        <f>SUBTOTAL(9,tableau_liste_collaborateurs[[#This Row],[janv.]:[déc.]])</f>
        <v>41.666666666666671</v>
      </c>
      <c r="E438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438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438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438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8.3333333333333339</v>
      </c>
      <c r="I438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8.3333333333333339</v>
      </c>
      <c r="J438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8.3333333333333339</v>
      </c>
      <c r="K438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8.3333333333333339</v>
      </c>
      <c r="L438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8.3333333333333339</v>
      </c>
      <c r="M438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438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438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438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439" spans="1:16" ht="36" customHeight="1" x14ac:dyDescent="0.15">
      <c r="A439" s="14">
        <v>1</v>
      </c>
      <c r="B439" s="15">
        <v>44958</v>
      </c>
      <c r="C439" s="13"/>
      <c r="D439" s="18">
        <f>SUBTOTAL(9,tableau_liste_collaborateurs[[#This Row],[janv.]:[déc.]])</f>
        <v>99.999999999999986</v>
      </c>
      <c r="E439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8.3333333333333339</v>
      </c>
      <c r="F439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8.3333333333333339</v>
      </c>
      <c r="G439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8.3333333333333339</v>
      </c>
      <c r="H439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8.3333333333333339</v>
      </c>
      <c r="I439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8.3333333333333339</v>
      </c>
      <c r="J439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8.3333333333333339</v>
      </c>
      <c r="K439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8.3333333333333339</v>
      </c>
      <c r="L439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8.3333333333333339</v>
      </c>
      <c r="M439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8.3333333333333339</v>
      </c>
      <c r="N439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8.3333333333333339</v>
      </c>
      <c r="O439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8.3333333333333339</v>
      </c>
      <c r="P439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8.3333333333333339</v>
      </c>
    </row>
    <row r="440" spans="1:16" ht="36" customHeight="1" x14ac:dyDescent="0.15">
      <c r="A440" s="25">
        <v>0.8</v>
      </c>
      <c r="B440" s="15">
        <v>41944</v>
      </c>
      <c r="C440" s="13"/>
      <c r="D440" s="18">
        <f>SUBTOTAL(9,tableau_liste_collaborateurs[[#This Row],[janv.]:[déc.]])</f>
        <v>80</v>
      </c>
      <c r="E440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6.666666666666667</v>
      </c>
      <c r="F440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6.666666666666667</v>
      </c>
      <c r="G440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6.666666666666667</v>
      </c>
      <c r="H440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6.666666666666667</v>
      </c>
      <c r="I440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6.666666666666667</v>
      </c>
      <c r="J440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6.666666666666667</v>
      </c>
      <c r="K440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6.666666666666667</v>
      </c>
      <c r="L440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6.666666666666667</v>
      </c>
      <c r="M440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6.666666666666667</v>
      </c>
      <c r="N440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6.666666666666667</v>
      </c>
      <c r="O440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6.666666666666667</v>
      </c>
      <c r="P440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6.666666666666667</v>
      </c>
    </row>
    <row r="441" spans="1:16" ht="36" customHeight="1" x14ac:dyDescent="0.15">
      <c r="A441" s="14">
        <v>0</v>
      </c>
      <c r="B441" s="15">
        <v>45748</v>
      </c>
      <c r="C441" s="13"/>
      <c r="D441" s="18">
        <f>SUBTOTAL(9,tableau_liste_collaborateurs[[#This Row],[janv.]:[déc.]])</f>
        <v>0</v>
      </c>
      <c r="E441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441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441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441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</v>
      </c>
      <c r="I441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441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441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441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441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441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441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441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442" spans="1:16" ht="36" customHeight="1" x14ac:dyDescent="0.15">
      <c r="A442" s="14">
        <v>1</v>
      </c>
      <c r="B442" s="15">
        <v>32721</v>
      </c>
      <c r="C442" s="13"/>
      <c r="D442" s="18">
        <f>SUBTOTAL(9,tableau_liste_collaborateurs[[#This Row],[janv.]:[déc.]])</f>
        <v>99.999999999999986</v>
      </c>
      <c r="E442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8.3333333333333339</v>
      </c>
      <c r="F442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8.3333333333333339</v>
      </c>
      <c r="G442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8.3333333333333339</v>
      </c>
      <c r="H442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8.3333333333333339</v>
      </c>
      <c r="I442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8.3333333333333339</v>
      </c>
      <c r="J442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8.3333333333333339</v>
      </c>
      <c r="K442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8.3333333333333339</v>
      </c>
      <c r="L442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8.3333333333333339</v>
      </c>
      <c r="M442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8.3333333333333339</v>
      </c>
      <c r="N442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8.3333333333333339</v>
      </c>
      <c r="O442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8.3333333333333339</v>
      </c>
      <c r="P442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8.3333333333333339</v>
      </c>
    </row>
    <row r="443" spans="1:16" ht="36" customHeight="1" x14ac:dyDescent="0.15">
      <c r="A443" s="14">
        <v>1</v>
      </c>
      <c r="B443" s="15">
        <v>34274</v>
      </c>
      <c r="C443" s="13"/>
      <c r="D443" s="18">
        <f>SUBTOTAL(9,tableau_liste_collaborateurs[[#This Row],[janv.]:[déc.]])</f>
        <v>99.999999999999986</v>
      </c>
      <c r="E443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8.3333333333333339</v>
      </c>
      <c r="F443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8.3333333333333339</v>
      </c>
      <c r="G443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8.3333333333333339</v>
      </c>
      <c r="H443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8.3333333333333339</v>
      </c>
      <c r="I443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8.3333333333333339</v>
      </c>
      <c r="J443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8.3333333333333339</v>
      </c>
      <c r="K443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8.3333333333333339</v>
      </c>
      <c r="L443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8.3333333333333339</v>
      </c>
      <c r="M443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8.3333333333333339</v>
      </c>
      <c r="N443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8.3333333333333339</v>
      </c>
      <c r="O443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8.3333333333333339</v>
      </c>
      <c r="P443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8.3333333333333339</v>
      </c>
    </row>
    <row r="444" spans="1:16" ht="36" customHeight="1" x14ac:dyDescent="0.15">
      <c r="A444" s="14">
        <v>0</v>
      </c>
      <c r="B444" s="15">
        <v>45748</v>
      </c>
      <c r="C444" s="13"/>
      <c r="D444" s="18">
        <f>SUBTOTAL(9,tableau_liste_collaborateurs[[#This Row],[janv.]:[déc.]])</f>
        <v>0</v>
      </c>
      <c r="E444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444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444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444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</v>
      </c>
      <c r="I444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444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444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444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444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444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444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444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445" spans="1:16" ht="36" customHeight="1" x14ac:dyDescent="0.15">
      <c r="A445" s="14">
        <v>0.9</v>
      </c>
      <c r="B445" s="15">
        <v>45901</v>
      </c>
      <c r="C445" s="15">
        <v>46129</v>
      </c>
      <c r="D445" s="18">
        <f>SUBTOTAL(9,tableau_liste_collaborateurs[[#This Row],[janv.]:[déc.]])</f>
        <v>26.5</v>
      </c>
      <c r="E445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7.5</v>
      </c>
      <c r="F445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7.5</v>
      </c>
      <c r="G445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7.5</v>
      </c>
      <c r="H445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4</v>
      </c>
      <c r="I445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445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445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445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445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445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445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445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446" spans="1:16" ht="36" customHeight="1" x14ac:dyDescent="0.15">
      <c r="A446" s="14">
        <v>1</v>
      </c>
      <c r="B446" s="15">
        <v>44423</v>
      </c>
      <c r="C446" s="13"/>
      <c r="D446" s="18">
        <f>SUBTOTAL(9,tableau_liste_collaborateurs[[#This Row],[janv.]:[déc.]])</f>
        <v>99.999999999999986</v>
      </c>
      <c r="E446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8.3333333333333339</v>
      </c>
      <c r="F446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8.3333333333333339</v>
      </c>
      <c r="G446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8.3333333333333339</v>
      </c>
      <c r="H446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8.3333333333333339</v>
      </c>
      <c r="I446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8.3333333333333339</v>
      </c>
      <c r="J446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8.3333333333333339</v>
      </c>
      <c r="K446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8.3333333333333339</v>
      </c>
      <c r="L446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8.3333333333333339</v>
      </c>
      <c r="M446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8.3333333333333339</v>
      </c>
      <c r="N446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8.3333333333333339</v>
      </c>
      <c r="O446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8.3333333333333339</v>
      </c>
      <c r="P446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8.3333333333333339</v>
      </c>
    </row>
    <row r="447" spans="1:16" ht="36" customHeight="1" x14ac:dyDescent="0.15">
      <c r="A447" s="14">
        <v>0.7</v>
      </c>
      <c r="B447" s="15">
        <v>45931</v>
      </c>
      <c r="C447" s="15">
        <v>46081</v>
      </c>
      <c r="D447" s="18">
        <f>SUBTOTAL(9,tableau_liste_collaborateurs[[#This Row],[janv.]:[déc.]])</f>
        <v>11.666666666666666</v>
      </c>
      <c r="E447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5.833333333333333</v>
      </c>
      <c r="F447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5.833333333333333</v>
      </c>
      <c r="G447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447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</v>
      </c>
      <c r="I447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447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447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447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447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447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447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447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448" spans="1:16" ht="36" customHeight="1" x14ac:dyDescent="0.15">
      <c r="A448" s="14">
        <v>0.8</v>
      </c>
      <c r="B448" s="15">
        <v>44666</v>
      </c>
      <c r="C448" s="13"/>
      <c r="D448" s="18">
        <f>SUBTOTAL(9,tableau_liste_collaborateurs[[#This Row],[janv.]:[déc.]])</f>
        <v>80</v>
      </c>
      <c r="E448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6.666666666666667</v>
      </c>
      <c r="F448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6.666666666666667</v>
      </c>
      <c r="G448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6.666666666666667</v>
      </c>
      <c r="H448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6.666666666666667</v>
      </c>
      <c r="I448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6.666666666666667</v>
      </c>
      <c r="J448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6.666666666666667</v>
      </c>
      <c r="K448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6.666666666666667</v>
      </c>
      <c r="L448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6.666666666666667</v>
      </c>
      <c r="M448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6.666666666666667</v>
      </c>
      <c r="N448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6.666666666666667</v>
      </c>
      <c r="O448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6.666666666666667</v>
      </c>
      <c r="P448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6.666666666666667</v>
      </c>
    </row>
    <row r="449" spans="1:16" ht="31.5" customHeight="1" x14ac:dyDescent="0.15">
      <c r="A449" s="14">
        <v>0.9</v>
      </c>
      <c r="B449" s="15">
        <v>45047</v>
      </c>
      <c r="C449" s="13"/>
      <c r="D449" s="18">
        <f>SUBTOTAL(9,tableau_liste_collaborateurs[[#This Row],[janv.]:[déc.]])</f>
        <v>90</v>
      </c>
      <c r="E449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7.5</v>
      </c>
      <c r="F449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7.5</v>
      </c>
      <c r="G449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7.5</v>
      </c>
      <c r="H449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7.5</v>
      </c>
      <c r="I449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7.5</v>
      </c>
      <c r="J449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7.5</v>
      </c>
      <c r="K449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7.5</v>
      </c>
      <c r="L449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7.5</v>
      </c>
      <c r="M449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7.5</v>
      </c>
      <c r="N449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7.5</v>
      </c>
      <c r="O449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7.5</v>
      </c>
      <c r="P449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7.5</v>
      </c>
    </row>
    <row r="450" spans="1:16" ht="15.75" customHeight="1" x14ac:dyDescent="0.15">
      <c r="A450" s="14">
        <v>0.7</v>
      </c>
      <c r="B450" s="15">
        <v>45261</v>
      </c>
      <c r="C450" s="13"/>
      <c r="D450" s="18">
        <f>SUBTOTAL(9,tableau_liste_collaborateurs[[#This Row],[janv.]:[déc.]])</f>
        <v>70</v>
      </c>
      <c r="E450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5.833333333333333</v>
      </c>
      <c r="F450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5.833333333333333</v>
      </c>
      <c r="G450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5.833333333333333</v>
      </c>
      <c r="H450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5.833333333333333</v>
      </c>
      <c r="I450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5.833333333333333</v>
      </c>
      <c r="J450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5.833333333333333</v>
      </c>
      <c r="K450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5.833333333333333</v>
      </c>
      <c r="L450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5.833333333333333</v>
      </c>
      <c r="M450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5.833333333333333</v>
      </c>
      <c r="N450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5.833333333333333</v>
      </c>
      <c r="O450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5.833333333333333</v>
      </c>
      <c r="P450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5.833333333333333</v>
      </c>
    </row>
    <row r="451" spans="1:16" ht="15.75" customHeight="1" x14ac:dyDescent="0.15">
      <c r="A451" s="14">
        <v>0.5</v>
      </c>
      <c r="B451" s="15">
        <v>43891</v>
      </c>
      <c r="C451" s="13"/>
      <c r="D451" s="18">
        <f>SUBTOTAL(9,tableau_liste_collaborateurs[[#This Row],[janv.]:[déc.]])</f>
        <v>49.999999999999993</v>
      </c>
      <c r="E451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4.166666666666667</v>
      </c>
      <c r="F451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4.166666666666667</v>
      </c>
      <c r="G451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4.166666666666667</v>
      </c>
      <c r="H451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4.166666666666667</v>
      </c>
      <c r="I451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4.166666666666667</v>
      </c>
      <c r="J451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4.166666666666667</v>
      </c>
      <c r="K451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4.166666666666667</v>
      </c>
      <c r="L451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4.166666666666667</v>
      </c>
      <c r="M451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4.166666666666667</v>
      </c>
      <c r="N451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4.166666666666667</v>
      </c>
      <c r="O451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4.166666666666667</v>
      </c>
      <c r="P451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4.166666666666667</v>
      </c>
    </row>
    <row r="452" spans="1:16" ht="36" customHeight="1" x14ac:dyDescent="0.15">
      <c r="A452" s="14">
        <v>1</v>
      </c>
      <c r="B452" s="15">
        <v>44044</v>
      </c>
      <c r="C452" s="15"/>
      <c r="D452" s="18">
        <f>SUBTOTAL(9,tableau_liste_collaborateurs[[#This Row],[janv.]:[déc.]])</f>
        <v>99.999999999999986</v>
      </c>
      <c r="E452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8.3333333333333339</v>
      </c>
      <c r="F452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8.3333333333333339</v>
      </c>
      <c r="G452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8.3333333333333339</v>
      </c>
      <c r="H452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8.3333333333333339</v>
      </c>
      <c r="I452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8.3333333333333339</v>
      </c>
      <c r="J452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8.3333333333333339</v>
      </c>
      <c r="K452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8.3333333333333339</v>
      </c>
      <c r="L452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8.3333333333333339</v>
      </c>
      <c r="M452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8.3333333333333339</v>
      </c>
      <c r="N452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8.3333333333333339</v>
      </c>
      <c r="O452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8.3333333333333339</v>
      </c>
      <c r="P452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8.3333333333333339</v>
      </c>
    </row>
    <row r="453" spans="1:16" ht="36" customHeight="1" x14ac:dyDescent="0.15">
      <c r="A453" s="14">
        <v>0.8</v>
      </c>
      <c r="B453" s="11">
        <v>42264</v>
      </c>
      <c r="C453" s="11">
        <v>46081</v>
      </c>
      <c r="D453" s="18">
        <f>SUBTOTAL(9,tableau_liste_collaborateurs[[#This Row],[janv.]:[déc.]])</f>
        <v>13.333333333333334</v>
      </c>
      <c r="E453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6.666666666666667</v>
      </c>
      <c r="F453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6.666666666666667</v>
      </c>
      <c r="G453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453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</v>
      </c>
      <c r="I453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453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453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453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453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453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453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453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454" spans="1:16" ht="15.75" customHeight="1" x14ac:dyDescent="0.15">
      <c r="A454" s="14">
        <v>1</v>
      </c>
      <c r="B454" s="15">
        <v>42005</v>
      </c>
      <c r="C454" s="13"/>
      <c r="D454" s="18">
        <f>SUBTOTAL(9,tableau_liste_collaborateurs[[#This Row],[janv.]:[déc.]])</f>
        <v>99.999999999999986</v>
      </c>
      <c r="E454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8.3333333333333339</v>
      </c>
      <c r="F454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8.3333333333333339</v>
      </c>
      <c r="G454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8.3333333333333339</v>
      </c>
      <c r="H454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8.3333333333333339</v>
      </c>
      <c r="I454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8.3333333333333339</v>
      </c>
      <c r="J454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8.3333333333333339</v>
      </c>
      <c r="K454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8.3333333333333339</v>
      </c>
      <c r="L454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8.3333333333333339</v>
      </c>
      <c r="M454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8.3333333333333339</v>
      </c>
      <c r="N454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8.3333333333333339</v>
      </c>
      <c r="O454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8.3333333333333339</v>
      </c>
      <c r="P454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8.3333333333333339</v>
      </c>
    </row>
    <row r="455" spans="1:16" ht="36" customHeight="1" x14ac:dyDescent="0.15">
      <c r="A455" s="14">
        <v>0.8</v>
      </c>
      <c r="B455" s="15">
        <v>43709</v>
      </c>
      <c r="C455" s="13"/>
      <c r="D455" s="18">
        <f>SUBTOTAL(9,tableau_liste_collaborateurs[[#This Row],[janv.]:[déc.]])</f>
        <v>80</v>
      </c>
      <c r="E455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6.666666666666667</v>
      </c>
      <c r="F455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6.666666666666667</v>
      </c>
      <c r="G455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6.666666666666667</v>
      </c>
      <c r="H455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6.666666666666667</v>
      </c>
      <c r="I455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6.666666666666667</v>
      </c>
      <c r="J455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6.666666666666667</v>
      </c>
      <c r="K455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6.666666666666667</v>
      </c>
      <c r="L455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6.666666666666667</v>
      </c>
      <c r="M455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6.666666666666667</v>
      </c>
      <c r="N455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6.666666666666667</v>
      </c>
      <c r="O455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6.666666666666667</v>
      </c>
      <c r="P455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6.666666666666667</v>
      </c>
    </row>
    <row r="456" spans="1:16" ht="36" customHeight="1" x14ac:dyDescent="0.15">
      <c r="A456" s="14">
        <v>0.9</v>
      </c>
      <c r="B456" s="15">
        <v>43709</v>
      </c>
      <c r="C456" s="13"/>
      <c r="D456" s="18">
        <f>SUBTOTAL(9,tableau_liste_collaborateurs[[#This Row],[janv.]:[déc.]])</f>
        <v>90</v>
      </c>
      <c r="E456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7.5</v>
      </c>
      <c r="F456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7.5</v>
      </c>
      <c r="G456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7.5</v>
      </c>
      <c r="H456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7.5</v>
      </c>
      <c r="I456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7.5</v>
      </c>
      <c r="J456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7.5</v>
      </c>
      <c r="K456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7.5</v>
      </c>
      <c r="L456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7.5</v>
      </c>
      <c r="M456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7.5</v>
      </c>
      <c r="N456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7.5</v>
      </c>
      <c r="O456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7.5</v>
      </c>
      <c r="P456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7.5</v>
      </c>
    </row>
    <row r="457" spans="1:16" ht="36" customHeight="1" x14ac:dyDescent="0.15">
      <c r="A457" s="14">
        <v>1</v>
      </c>
      <c r="B457" s="23">
        <v>45762</v>
      </c>
      <c r="C457" s="15"/>
      <c r="D457" s="18">
        <f>SUBTOTAL(9,tableau_liste_collaborateurs[[#This Row],[janv.]:[déc.]])</f>
        <v>99.999999999999986</v>
      </c>
      <c r="E457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8.3333333333333339</v>
      </c>
      <c r="F457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8.3333333333333339</v>
      </c>
      <c r="G457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8.3333333333333339</v>
      </c>
      <c r="H457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8.3333333333333339</v>
      </c>
      <c r="I457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8.3333333333333339</v>
      </c>
      <c r="J457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8.3333333333333339</v>
      </c>
      <c r="K457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8.3333333333333339</v>
      </c>
      <c r="L457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8.3333333333333339</v>
      </c>
      <c r="M457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8.3333333333333339</v>
      </c>
      <c r="N457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8.3333333333333339</v>
      </c>
      <c r="O457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8.3333333333333339</v>
      </c>
      <c r="P457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8.3333333333333339</v>
      </c>
    </row>
    <row r="458" spans="1:16" ht="36" customHeight="1" x14ac:dyDescent="0.15">
      <c r="A458" s="21">
        <v>0.6</v>
      </c>
      <c r="B458" s="22">
        <v>46082</v>
      </c>
      <c r="C458" s="20"/>
      <c r="D458" s="18">
        <f>SUBTOTAL(9,tableau_liste_collaborateurs[[#This Row],[janv.]:[déc.]])</f>
        <v>50</v>
      </c>
      <c r="E458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458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458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5</v>
      </c>
      <c r="H458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5</v>
      </c>
      <c r="I458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5</v>
      </c>
      <c r="J458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5</v>
      </c>
      <c r="K458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5</v>
      </c>
      <c r="L458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5</v>
      </c>
      <c r="M458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5</v>
      </c>
      <c r="N458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5</v>
      </c>
      <c r="O458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5</v>
      </c>
      <c r="P458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5</v>
      </c>
    </row>
    <row r="459" spans="1:16" ht="36" customHeight="1" x14ac:dyDescent="0.15">
      <c r="A459" s="21">
        <v>0.4</v>
      </c>
      <c r="B459" s="22">
        <v>46054</v>
      </c>
      <c r="C459" s="22">
        <v>46203</v>
      </c>
      <c r="D459" s="18">
        <f>SUBTOTAL(9,tableau_liste_collaborateurs[[#This Row],[janv.]:[déc.]])</f>
        <v>16.666666666666668</v>
      </c>
      <c r="E459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459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3.3333333333333335</v>
      </c>
      <c r="G459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3.3333333333333335</v>
      </c>
      <c r="H459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3.3333333333333335</v>
      </c>
      <c r="I459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3.3333333333333335</v>
      </c>
      <c r="J459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3.3333333333333335</v>
      </c>
      <c r="K459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459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459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459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459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459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460" spans="1:16" ht="36" customHeight="1" x14ac:dyDescent="0.15">
      <c r="A460" s="14">
        <v>0</v>
      </c>
      <c r="B460" s="15">
        <v>45748</v>
      </c>
      <c r="C460" s="15">
        <v>46081</v>
      </c>
      <c r="D460" s="18">
        <f>SUBTOTAL(9,tableau_liste_collaborateurs[[#This Row],[janv.]:[déc.]])</f>
        <v>0</v>
      </c>
      <c r="E460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460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460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460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</v>
      </c>
      <c r="I460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460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460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460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460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460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460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460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461" spans="1:16" ht="36" customHeight="1" x14ac:dyDescent="0.15">
      <c r="A461" s="14">
        <v>0.8</v>
      </c>
      <c r="B461" s="15">
        <v>44991</v>
      </c>
      <c r="C461" s="13"/>
      <c r="D461" s="18">
        <f>SUBTOTAL(9,tableau_liste_collaborateurs[[#This Row],[janv.]:[déc.]])</f>
        <v>80</v>
      </c>
      <c r="E461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6.666666666666667</v>
      </c>
      <c r="F461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6.666666666666667</v>
      </c>
      <c r="G461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6.666666666666667</v>
      </c>
      <c r="H461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6.666666666666667</v>
      </c>
      <c r="I461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6.666666666666667</v>
      </c>
      <c r="J461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6.666666666666667</v>
      </c>
      <c r="K461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6.666666666666667</v>
      </c>
      <c r="L461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6.666666666666667</v>
      </c>
      <c r="M461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6.666666666666667</v>
      </c>
      <c r="N461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6.666666666666667</v>
      </c>
      <c r="O461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6.666666666666667</v>
      </c>
      <c r="P461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6.666666666666667</v>
      </c>
    </row>
    <row r="462" spans="1:16" ht="36" customHeight="1" x14ac:dyDescent="0.15">
      <c r="A462" s="14">
        <v>0.6</v>
      </c>
      <c r="B462" s="15">
        <v>45261</v>
      </c>
      <c r="C462" s="13"/>
      <c r="D462" s="18">
        <f>SUBTOTAL(9,tableau_liste_collaborateurs[[#This Row],[janv.]:[déc.]])</f>
        <v>60</v>
      </c>
      <c r="E462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5</v>
      </c>
      <c r="F462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5</v>
      </c>
      <c r="G462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5</v>
      </c>
      <c r="H462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5</v>
      </c>
      <c r="I462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5</v>
      </c>
      <c r="J462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5</v>
      </c>
      <c r="K462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5</v>
      </c>
      <c r="L462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5</v>
      </c>
      <c r="M462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5</v>
      </c>
      <c r="N462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5</v>
      </c>
      <c r="O462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5</v>
      </c>
      <c r="P462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5</v>
      </c>
    </row>
    <row r="463" spans="1:16" ht="15.75" customHeight="1" x14ac:dyDescent="0.15">
      <c r="A463" s="14">
        <v>0.9</v>
      </c>
      <c r="B463" s="15">
        <v>45627</v>
      </c>
      <c r="C463" s="15"/>
      <c r="D463" s="18">
        <f>SUBTOTAL(9,tableau_liste_collaborateurs[[#This Row],[janv.]:[déc.]])</f>
        <v>90</v>
      </c>
      <c r="E463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7.5</v>
      </c>
      <c r="F463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7.5</v>
      </c>
      <c r="G463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7.5</v>
      </c>
      <c r="H463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7.5</v>
      </c>
      <c r="I463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7.5</v>
      </c>
      <c r="J463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7.5</v>
      </c>
      <c r="K463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7.5</v>
      </c>
      <c r="L463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7.5</v>
      </c>
      <c r="M463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7.5</v>
      </c>
      <c r="N463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7.5</v>
      </c>
      <c r="O463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7.5</v>
      </c>
      <c r="P463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7.5</v>
      </c>
    </row>
    <row r="464" spans="1:16" ht="36" customHeight="1" x14ac:dyDescent="0.15">
      <c r="A464" s="14">
        <v>0.9</v>
      </c>
      <c r="B464" s="15">
        <v>41306</v>
      </c>
      <c r="C464" s="13"/>
      <c r="D464" s="18">
        <f>SUBTOTAL(9,tableau_liste_collaborateurs[[#This Row],[janv.]:[déc.]])</f>
        <v>90</v>
      </c>
      <c r="E464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7.5</v>
      </c>
      <c r="F464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7.5</v>
      </c>
      <c r="G464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7.5</v>
      </c>
      <c r="H464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7.5</v>
      </c>
      <c r="I464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7.5</v>
      </c>
      <c r="J464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7.5</v>
      </c>
      <c r="K464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7.5</v>
      </c>
      <c r="L464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7.5</v>
      </c>
      <c r="M464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7.5</v>
      </c>
      <c r="N464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7.5</v>
      </c>
      <c r="O464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7.5</v>
      </c>
      <c r="P464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7.5</v>
      </c>
    </row>
    <row r="465" spans="1:16" ht="36" customHeight="1" x14ac:dyDescent="0.15">
      <c r="A465" s="14">
        <v>0</v>
      </c>
      <c r="B465" s="15">
        <v>45839</v>
      </c>
      <c r="C465" s="13"/>
      <c r="D465" s="18">
        <f>SUBTOTAL(9,tableau_liste_collaborateurs[[#This Row],[janv.]:[déc.]])</f>
        <v>0</v>
      </c>
      <c r="E465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465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465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465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</v>
      </c>
      <c r="I465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465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465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465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465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465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465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465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466" spans="1:16" ht="36" customHeight="1" x14ac:dyDescent="0.15">
      <c r="A466" s="14">
        <v>0.6</v>
      </c>
      <c r="B466" s="15">
        <v>45139</v>
      </c>
      <c r="C466" s="13"/>
      <c r="D466" s="18">
        <f>SUBTOTAL(9,tableau_liste_collaborateurs[[#This Row],[janv.]:[déc.]])</f>
        <v>60</v>
      </c>
      <c r="E466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5</v>
      </c>
      <c r="F466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5</v>
      </c>
      <c r="G466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5</v>
      </c>
      <c r="H466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5</v>
      </c>
      <c r="I466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5</v>
      </c>
      <c r="J466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5</v>
      </c>
      <c r="K466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5</v>
      </c>
      <c r="L466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5</v>
      </c>
      <c r="M466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5</v>
      </c>
      <c r="N466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5</v>
      </c>
      <c r="O466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5</v>
      </c>
      <c r="P466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5</v>
      </c>
    </row>
    <row r="467" spans="1:16" ht="15.75" customHeight="1" x14ac:dyDescent="0.15">
      <c r="A467" s="14">
        <v>0</v>
      </c>
      <c r="B467" s="15">
        <v>45611</v>
      </c>
      <c r="C467" s="13"/>
      <c r="D467" s="18">
        <f>SUBTOTAL(9,tableau_liste_collaborateurs[[#This Row],[janv.]:[déc.]])</f>
        <v>0</v>
      </c>
      <c r="E467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467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467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467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</v>
      </c>
      <c r="I467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467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467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467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467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467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467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467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468" spans="1:16" ht="15.75" customHeight="1" x14ac:dyDescent="0.15">
      <c r="A468" s="14">
        <v>1</v>
      </c>
      <c r="B468" s="15">
        <v>45139</v>
      </c>
      <c r="C468" s="15">
        <v>46234</v>
      </c>
      <c r="D468" s="18">
        <f>SUBTOTAL(9,tableau_liste_collaborateurs[[#This Row],[janv.]:[déc.]])</f>
        <v>58.333333333333343</v>
      </c>
      <c r="E468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8.3333333333333339</v>
      </c>
      <c r="F468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8.3333333333333339</v>
      </c>
      <c r="G468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8.3333333333333339</v>
      </c>
      <c r="H468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8.3333333333333339</v>
      </c>
      <c r="I468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8.3333333333333339</v>
      </c>
      <c r="J468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8.3333333333333339</v>
      </c>
      <c r="K468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8.3333333333333339</v>
      </c>
      <c r="L468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468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468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468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468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469" spans="1:16" ht="15.75" customHeight="1" x14ac:dyDescent="0.15">
      <c r="A469" s="14">
        <v>0</v>
      </c>
      <c r="B469" s="15">
        <v>46054</v>
      </c>
      <c r="C469" s="13"/>
      <c r="D469" s="18">
        <f>SUBTOTAL(9,tableau_liste_collaborateurs[[#This Row],[janv.]:[déc.]])</f>
        <v>0</v>
      </c>
      <c r="E469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469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469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469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</v>
      </c>
      <c r="I469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469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469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469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469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469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469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469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470" spans="1:16" ht="36" customHeight="1" x14ac:dyDescent="0.15">
      <c r="A470" s="14">
        <v>1</v>
      </c>
      <c r="B470" s="15">
        <v>45505</v>
      </c>
      <c r="C470" s="15">
        <v>46234</v>
      </c>
      <c r="D470" s="18">
        <f>SUBTOTAL(9,tableau_liste_collaborateurs[[#This Row],[janv.]:[déc.]])</f>
        <v>58.333333333333343</v>
      </c>
      <c r="E470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8.3333333333333339</v>
      </c>
      <c r="F470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8.3333333333333339</v>
      </c>
      <c r="G470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8.3333333333333339</v>
      </c>
      <c r="H470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8.3333333333333339</v>
      </c>
      <c r="I470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8.3333333333333339</v>
      </c>
      <c r="J470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8.3333333333333339</v>
      </c>
      <c r="K470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8.3333333333333339</v>
      </c>
      <c r="L470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470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470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470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470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471" spans="1:16" ht="36" customHeight="1" x14ac:dyDescent="0.15">
      <c r="A471" s="14">
        <v>0.5</v>
      </c>
      <c r="B471" s="15">
        <v>43525</v>
      </c>
      <c r="C471" s="13"/>
      <c r="D471" s="18">
        <f>SUBTOTAL(9,tableau_liste_collaborateurs[[#This Row],[janv.]:[déc.]])</f>
        <v>49.999999999999993</v>
      </c>
      <c r="E471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4.166666666666667</v>
      </c>
      <c r="F471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4.166666666666667</v>
      </c>
      <c r="G471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4.166666666666667</v>
      </c>
      <c r="H471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4.166666666666667</v>
      </c>
      <c r="I471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4.166666666666667</v>
      </c>
      <c r="J471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4.166666666666667</v>
      </c>
      <c r="K471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4.166666666666667</v>
      </c>
      <c r="L471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4.166666666666667</v>
      </c>
      <c r="M471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4.166666666666667</v>
      </c>
      <c r="N471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4.166666666666667</v>
      </c>
      <c r="O471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4.166666666666667</v>
      </c>
      <c r="P471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4.166666666666667</v>
      </c>
    </row>
    <row r="472" spans="1:16" ht="36" customHeight="1" x14ac:dyDescent="0.15">
      <c r="A472" s="14">
        <v>0.8</v>
      </c>
      <c r="B472" s="15">
        <v>45689</v>
      </c>
      <c r="C472" s="15"/>
      <c r="D472" s="18">
        <f>SUBTOTAL(9,tableau_liste_collaborateurs[[#This Row],[janv.]:[déc.]])</f>
        <v>80</v>
      </c>
      <c r="E472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6.666666666666667</v>
      </c>
      <c r="F472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6.666666666666667</v>
      </c>
      <c r="G472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6.666666666666667</v>
      </c>
      <c r="H472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6.666666666666667</v>
      </c>
      <c r="I472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6.666666666666667</v>
      </c>
      <c r="J472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6.666666666666667</v>
      </c>
      <c r="K472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6.666666666666667</v>
      </c>
      <c r="L472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6.666666666666667</v>
      </c>
      <c r="M472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6.666666666666667</v>
      </c>
      <c r="N472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6.666666666666667</v>
      </c>
      <c r="O472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6.666666666666667</v>
      </c>
      <c r="P472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6.666666666666667</v>
      </c>
    </row>
    <row r="473" spans="1:16" ht="36" customHeight="1" x14ac:dyDescent="0.15">
      <c r="A473" s="14">
        <v>0.9</v>
      </c>
      <c r="B473" s="15">
        <v>44576</v>
      </c>
      <c r="C473" s="13"/>
      <c r="D473" s="18">
        <f>SUBTOTAL(9,tableau_liste_collaborateurs[[#This Row],[janv.]:[déc.]])</f>
        <v>90</v>
      </c>
      <c r="E473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7.5</v>
      </c>
      <c r="F473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7.5</v>
      </c>
      <c r="G473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7.5</v>
      </c>
      <c r="H473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7.5</v>
      </c>
      <c r="I473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7.5</v>
      </c>
      <c r="J473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7.5</v>
      </c>
      <c r="K473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7.5</v>
      </c>
      <c r="L473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7.5</v>
      </c>
      <c r="M473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7.5</v>
      </c>
      <c r="N473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7.5</v>
      </c>
      <c r="O473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7.5</v>
      </c>
      <c r="P473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7.5</v>
      </c>
    </row>
    <row r="474" spans="1:16" ht="36" customHeight="1" x14ac:dyDescent="0.15">
      <c r="A474" s="14">
        <v>0</v>
      </c>
      <c r="B474" s="15">
        <v>45962</v>
      </c>
      <c r="C474" s="15"/>
      <c r="D474" s="18">
        <f>SUBTOTAL(9,tableau_liste_collaborateurs[[#This Row],[janv.]:[déc.]])</f>
        <v>0</v>
      </c>
      <c r="E474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474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474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474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</v>
      </c>
      <c r="I474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474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474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474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474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474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474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474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475" spans="1:16" ht="36" customHeight="1" x14ac:dyDescent="0.15">
      <c r="A475" s="14">
        <v>1</v>
      </c>
      <c r="B475" s="15">
        <v>45870</v>
      </c>
      <c r="C475" s="15">
        <v>46965</v>
      </c>
      <c r="D475" s="18">
        <f>SUBTOTAL(9,tableau_liste_collaborateurs[[#This Row],[janv.]:[déc.]])</f>
        <v>99.999999999999986</v>
      </c>
      <c r="E475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8.3333333333333339</v>
      </c>
      <c r="F475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8.3333333333333339</v>
      </c>
      <c r="G475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8.3333333333333339</v>
      </c>
      <c r="H475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8.3333333333333339</v>
      </c>
      <c r="I475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8.3333333333333339</v>
      </c>
      <c r="J475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8.3333333333333339</v>
      </c>
      <c r="K475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8.3333333333333339</v>
      </c>
      <c r="L475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8.3333333333333339</v>
      </c>
      <c r="M475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8.3333333333333339</v>
      </c>
      <c r="N475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8.3333333333333339</v>
      </c>
      <c r="O475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8.3333333333333339</v>
      </c>
      <c r="P475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8.3333333333333339</v>
      </c>
    </row>
    <row r="476" spans="1:16" ht="36" customHeight="1" x14ac:dyDescent="0.15">
      <c r="A476" s="14">
        <v>0.8</v>
      </c>
      <c r="B476" s="15">
        <v>45444</v>
      </c>
      <c r="C476" s="13"/>
      <c r="D476" s="18">
        <f>SUBTOTAL(9,tableau_liste_collaborateurs[[#This Row],[janv.]:[déc.]])</f>
        <v>80</v>
      </c>
      <c r="E476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6.666666666666667</v>
      </c>
      <c r="F476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6.666666666666667</v>
      </c>
      <c r="G476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6.666666666666667</v>
      </c>
      <c r="H476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6.666666666666667</v>
      </c>
      <c r="I476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6.666666666666667</v>
      </c>
      <c r="J476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6.666666666666667</v>
      </c>
      <c r="K476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6.666666666666667</v>
      </c>
      <c r="L476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6.666666666666667</v>
      </c>
      <c r="M476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6.666666666666667</v>
      </c>
      <c r="N476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6.666666666666667</v>
      </c>
      <c r="O476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6.666666666666667</v>
      </c>
      <c r="P476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6.666666666666667</v>
      </c>
    </row>
    <row r="477" spans="1:16" ht="36" customHeight="1" x14ac:dyDescent="0.15">
      <c r="A477" s="25">
        <v>0</v>
      </c>
      <c r="B477" s="15">
        <v>44805</v>
      </c>
      <c r="C477" s="13"/>
      <c r="D477" s="18">
        <f>SUBTOTAL(9,tableau_liste_collaborateurs[[#This Row],[janv.]:[déc.]])</f>
        <v>0</v>
      </c>
      <c r="E477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477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477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477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</v>
      </c>
      <c r="I477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477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477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477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477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477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477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477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478" spans="1:16" ht="36" customHeight="1" x14ac:dyDescent="0.15">
      <c r="A478" s="14">
        <v>0.5</v>
      </c>
      <c r="B478" s="11">
        <v>43539</v>
      </c>
      <c r="C478" s="13"/>
      <c r="D478" s="18">
        <f>SUBTOTAL(9,tableau_liste_collaborateurs[[#This Row],[janv.]:[déc.]])</f>
        <v>49.999999999999993</v>
      </c>
      <c r="E478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4.166666666666667</v>
      </c>
      <c r="F478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4.166666666666667</v>
      </c>
      <c r="G478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4.166666666666667</v>
      </c>
      <c r="H478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4.166666666666667</v>
      </c>
      <c r="I478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4.166666666666667</v>
      </c>
      <c r="J478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4.166666666666667</v>
      </c>
      <c r="K478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4.166666666666667</v>
      </c>
      <c r="L478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4.166666666666667</v>
      </c>
      <c r="M478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4.166666666666667</v>
      </c>
      <c r="N478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4.166666666666667</v>
      </c>
      <c r="O478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4.166666666666667</v>
      </c>
      <c r="P478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4.166666666666667</v>
      </c>
    </row>
    <row r="479" spans="1:16" ht="15.75" customHeight="1" x14ac:dyDescent="0.15">
      <c r="A479" s="14">
        <v>0</v>
      </c>
      <c r="B479" s="15">
        <v>45627</v>
      </c>
      <c r="C479" s="15"/>
      <c r="D479" s="18">
        <f>SUBTOTAL(9,tableau_liste_collaborateurs[[#This Row],[janv.]:[déc.]])</f>
        <v>0</v>
      </c>
      <c r="E479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479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479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479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</v>
      </c>
      <c r="I479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479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479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479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479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479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479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479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480" spans="1:16" ht="16" x14ac:dyDescent="0.15">
      <c r="A480" s="21">
        <v>1</v>
      </c>
      <c r="B480" s="22">
        <v>46235</v>
      </c>
      <c r="C480" s="22">
        <v>47330</v>
      </c>
      <c r="D480" s="18">
        <f>SUBTOTAL(9,tableau_liste_collaborateurs[[#This Row],[janv.]:[déc.]])</f>
        <v>41.666666666666671</v>
      </c>
      <c r="E480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480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480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480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</v>
      </c>
      <c r="I480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480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480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480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8.3333333333333339</v>
      </c>
      <c r="M480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8.3333333333333339</v>
      </c>
      <c r="N480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8.3333333333333339</v>
      </c>
      <c r="O480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8.3333333333333339</v>
      </c>
      <c r="P480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8.3333333333333339</v>
      </c>
    </row>
    <row r="481" spans="1:16" ht="16" x14ac:dyDescent="0.15">
      <c r="A481" s="14">
        <v>0.5</v>
      </c>
      <c r="B481" s="15">
        <v>44287</v>
      </c>
      <c r="C481" s="15">
        <v>46173</v>
      </c>
      <c r="D481" s="18">
        <f>SUBTOTAL(9,tableau_liste_collaborateurs[[#This Row],[janv.]:[déc.]])</f>
        <v>20.833333333333336</v>
      </c>
      <c r="E481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4.166666666666667</v>
      </c>
      <c r="F481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4.166666666666667</v>
      </c>
      <c r="G481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4.166666666666667</v>
      </c>
      <c r="H481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4.166666666666667</v>
      </c>
      <c r="I481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4.166666666666667</v>
      </c>
      <c r="J481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481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481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481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481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481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481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482" spans="1:16" ht="16" x14ac:dyDescent="0.15">
      <c r="A482" s="14">
        <v>1</v>
      </c>
      <c r="B482" s="15">
        <v>45139</v>
      </c>
      <c r="C482" s="15">
        <v>46234</v>
      </c>
      <c r="D482" s="18">
        <f>SUBTOTAL(9,tableau_liste_collaborateurs[[#This Row],[janv.]:[déc.]])</f>
        <v>58.333333333333343</v>
      </c>
      <c r="E482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8.3333333333333339</v>
      </c>
      <c r="F482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8.3333333333333339</v>
      </c>
      <c r="G482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8.3333333333333339</v>
      </c>
      <c r="H482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8.3333333333333339</v>
      </c>
      <c r="I482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8.3333333333333339</v>
      </c>
      <c r="J482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8.3333333333333339</v>
      </c>
      <c r="K482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8.3333333333333339</v>
      </c>
      <c r="L482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482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482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482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482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483" spans="1:16" s="24" customFormat="1" ht="36" customHeight="1" x14ac:dyDescent="0.15">
      <c r="A483" s="14">
        <v>1</v>
      </c>
      <c r="B483" s="15">
        <v>44652</v>
      </c>
      <c r="C483" s="13"/>
      <c r="D483" s="18">
        <f>SUBTOTAL(9,tableau_liste_collaborateurs[[#This Row],[janv.]:[déc.]])</f>
        <v>99.999999999999986</v>
      </c>
      <c r="E483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8.3333333333333339</v>
      </c>
      <c r="F483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8.3333333333333339</v>
      </c>
      <c r="G483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8.3333333333333339</v>
      </c>
      <c r="H483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8.3333333333333339</v>
      </c>
      <c r="I483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8.3333333333333339</v>
      </c>
      <c r="J483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8.3333333333333339</v>
      </c>
      <c r="K483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8.3333333333333339</v>
      </c>
      <c r="L483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8.3333333333333339</v>
      </c>
      <c r="M483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8.3333333333333339</v>
      </c>
      <c r="N483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8.3333333333333339</v>
      </c>
      <c r="O483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8.3333333333333339</v>
      </c>
      <c r="P483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8.3333333333333339</v>
      </c>
    </row>
    <row r="484" spans="1:16" ht="16" x14ac:dyDescent="0.15">
      <c r="A484" s="14">
        <v>0.6</v>
      </c>
      <c r="B484" s="15">
        <v>43525</v>
      </c>
      <c r="C484" s="13"/>
      <c r="D484" s="18">
        <f>SUBTOTAL(9,tableau_liste_collaborateurs[[#This Row],[janv.]:[déc.]])</f>
        <v>60</v>
      </c>
      <c r="E484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5</v>
      </c>
      <c r="F484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5</v>
      </c>
      <c r="G484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5</v>
      </c>
      <c r="H484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5</v>
      </c>
      <c r="I484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5</v>
      </c>
      <c r="J484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5</v>
      </c>
      <c r="K484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5</v>
      </c>
      <c r="L484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5</v>
      </c>
      <c r="M484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5</v>
      </c>
      <c r="N484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5</v>
      </c>
      <c r="O484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5</v>
      </c>
      <c r="P484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5</v>
      </c>
    </row>
    <row r="485" spans="1:16" ht="16" x14ac:dyDescent="0.15">
      <c r="A485" s="14">
        <v>0</v>
      </c>
      <c r="B485" s="15">
        <v>45261</v>
      </c>
      <c r="C485" s="15"/>
      <c r="D485" s="18">
        <f>SUBTOTAL(9,tableau_liste_collaborateurs[[#This Row],[janv.]:[déc.]])</f>
        <v>0</v>
      </c>
      <c r="E485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485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485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485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</v>
      </c>
      <c r="I485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485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485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485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485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485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485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485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486" spans="1:16" ht="16" x14ac:dyDescent="0.15">
      <c r="A486" s="14">
        <v>1</v>
      </c>
      <c r="B486" s="15">
        <v>36161</v>
      </c>
      <c r="C486" s="13"/>
      <c r="D486" s="18">
        <f>SUBTOTAL(9,tableau_liste_collaborateurs[[#This Row],[janv.]:[déc.]])</f>
        <v>99.999999999999986</v>
      </c>
      <c r="E486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8.3333333333333339</v>
      </c>
      <c r="F486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8.3333333333333339</v>
      </c>
      <c r="G486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8.3333333333333339</v>
      </c>
      <c r="H486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8.3333333333333339</v>
      </c>
      <c r="I486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8.3333333333333339</v>
      </c>
      <c r="J486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8.3333333333333339</v>
      </c>
      <c r="K486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8.3333333333333339</v>
      </c>
      <c r="L486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8.3333333333333339</v>
      </c>
      <c r="M486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8.3333333333333339</v>
      </c>
      <c r="N486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8.3333333333333339</v>
      </c>
      <c r="O486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8.3333333333333339</v>
      </c>
      <c r="P486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8.3333333333333339</v>
      </c>
    </row>
    <row r="487" spans="1:16" ht="16" x14ac:dyDescent="0.15">
      <c r="A487" s="14">
        <v>1</v>
      </c>
      <c r="B487" s="15">
        <v>41365</v>
      </c>
      <c r="C487" s="13"/>
      <c r="D487" s="18">
        <f>SUBTOTAL(9,tableau_liste_collaborateurs[[#This Row],[janv.]:[déc.]])</f>
        <v>99.999999999999986</v>
      </c>
      <c r="E487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8.3333333333333339</v>
      </c>
      <c r="F487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8.3333333333333339</v>
      </c>
      <c r="G487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8.3333333333333339</v>
      </c>
      <c r="H487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8.3333333333333339</v>
      </c>
      <c r="I487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8.3333333333333339</v>
      </c>
      <c r="J487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8.3333333333333339</v>
      </c>
      <c r="K487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8.3333333333333339</v>
      </c>
      <c r="L487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8.3333333333333339</v>
      </c>
      <c r="M487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8.3333333333333339</v>
      </c>
      <c r="N487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8.3333333333333339</v>
      </c>
      <c r="O487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8.3333333333333339</v>
      </c>
      <c r="P487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8.3333333333333339</v>
      </c>
    </row>
    <row r="488" spans="1:16" ht="16" x14ac:dyDescent="0.15">
      <c r="A488" s="14">
        <v>0</v>
      </c>
      <c r="B488" s="15">
        <v>45931</v>
      </c>
      <c r="C488" s="15"/>
      <c r="D488" s="18">
        <f>SUBTOTAL(9,tableau_liste_collaborateurs[[#This Row],[janv.]:[déc.]])</f>
        <v>0</v>
      </c>
      <c r="E488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0</v>
      </c>
      <c r="F488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0</v>
      </c>
      <c r="G488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488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</v>
      </c>
      <c r="I488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488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488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488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488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488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488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488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489" spans="1:16" ht="16" x14ac:dyDescent="0.15">
      <c r="A489" s="14">
        <v>1</v>
      </c>
      <c r="B489" s="15">
        <v>45261</v>
      </c>
      <c r="C489" s="13"/>
      <c r="D489" s="18">
        <f>SUBTOTAL(9,tableau_liste_collaborateurs[[#This Row],[janv.]:[déc.]])</f>
        <v>99.999999999999986</v>
      </c>
      <c r="E489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8.3333333333333339</v>
      </c>
      <c r="F489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8.3333333333333339</v>
      </c>
      <c r="G489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8.3333333333333339</v>
      </c>
      <c r="H489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8.3333333333333339</v>
      </c>
      <c r="I489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8.3333333333333339</v>
      </c>
      <c r="J489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8.3333333333333339</v>
      </c>
      <c r="K489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8.3333333333333339</v>
      </c>
      <c r="L489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8.3333333333333339</v>
      </c>
      <c r="M489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8.3333333333333339</v>
      </c>
      <c r="N489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8.3333333333333339</v>
      </c>
      <c r="O489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8.3333333333333339</v>
      </c>
      <c r="P489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8.3333333333333339</v>
      </c>
    </row>
    <row r="490" spans="1:16" ht="16" x14ac:dyDescent="0.15">
      <c r="A490" s="14">
        <v>0.6</v>
      </c>
      <c r="B490" s="15">
        <v>43891</v>
      </c>
      <c r="C490" s="13"/>
      <c r="D490" s="18">
        <f>SUBTOTAL(9,tableau_liste_collaborateurs[[#This Row],[janv.]:[déc.]])</f>
        <v>60</v>
      </c>
      <c r="E490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5</v>
      </c>
      <c r="F490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5</v>
      </c>
      <c r="G490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5</v>
      </c>
      <c r="H490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5</v>
      </c>
      <c r="I490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5</v>
      </c>
      <c r="J490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5</v>
      </c>
      <c r="K490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5</v>
      </c>
      <c r="L490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5</v>
      </c>
      <c r="M490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5</v>
      </c>
      <c r="N490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5</v>
      </c>
      <c r="O490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5</v>
      </c>
      <c r="P490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5</v>
      </c>
    </row>
    <row r="491" spans="1:16" ht="16" x14ac:dyDescent="0.15">
      <c r="A491" s="14">
        <v>0.6</v>
      </c>
      <c r="B491" s="15">
        <v>40695</v>
      </c>
      <c r="C491" s="15">
        <v>46081</v>
      </c>
      <c r="D491" s="18">
        <f>SUBTOTAL(9,tableau_liste_collaborateurs[[#This Row],[janv.]:[déc.]])</f>
        <v>10</v>
      </c>
      <c r="E491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5</v>
      </c>
      <c r="F491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5</v>
      </c>
      <c r="G491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0</v>
      </c>
      <c r="H491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0</v>
      </c>
      <c r="I491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0</v>
      </c>
      <c r="J491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0</v>
      </c>
      <c r="K491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0</v>
      </c>
      <c r="L491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0</v>
      </c>
      <c r="M491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0</v>
      </c>
      <c r="N491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0</v>
      </c>
      <c r="O491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0</v>
      </c>
      <c r="P491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0</v>
      </c>
    </row>
    <row r="492" spans="1:16" ht="16" x14ac:dyDescent="0.15">
      <c r="A492" s="14">
        <v>0.4</v>
      </c>
      <c r="B492" s="15">
        <v>44927</v>
      </c>
      <c r="C492" s="13"/>
      <c r="D492" s="18">
        <f>SUBTOTAL(9,tableau_liste_collaborateurs[[#This Row],[janv.]:[déc.]])</f>
        <v>40</v>
      </c>
      <c r="E492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3.3333333333333335</v>
      </c>
      <c r="F492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3.3333333333333335</v>
      </c>
      <c r="G492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3.3333333333333335</v>
      </c>
      <c r="H492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3.3333333333333335</v>
      </c>
      <c r="I492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3.3333333333333335</v>
      </c>
      <c r="J492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3.3333333333333335</v>
      </c>
      <c r="K492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3.3333333333333335</v>
      </c>
      <c r="L492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3.3333333333333335</v>
      </c>
      <c r="M492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3.3333333333333335</v>
      </c>
      <c r="N492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3.3333333333333335</v>
      </c>
      <c r="O492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3.3333333333333335</v>
      </c>
      <c r="P492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3.3333333333333335</v>
      </c>
    </row>
    <row r="493" spans="1:16" ht="16" x14ac:dyDescent="0.15">
      <c r="A493" s="14">
        <v>0.8</v>
      </c>
      <c r="B493" s="15">
        <v>44136</v>
      </c>
      <c r="C493" s="15"/>
      <c r="D493" s="18">
        <f>SUBTOTAL(9,tableau_liste_collaborateurs[[#This Row],[janv.]:[déc.]])</f>
        <v>80</v>
      </c>
      <c r="E493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6.666666666666667</v>
      </c>
      <c r="F493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6.666666666666667</v>
      </c>
      <c r="G493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6.666666666666667</v>
      </c>
      <c r="H493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6.666666666666667</v>
      </c>
      <c r="I493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6.666666666666667</v>
      </c>
      <c r="J493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6.666666666666667</v>
      </c>
      <c r="K493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6.666666666666667</v>
      </c>
      <c r="L493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6.666666666666667</v>
      </c>
      <c r="M493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6.666666666666667</v>
      </c>
      <c r="N493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6.666666666666667</v>
      </c>
      <c r="O493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6.666666666666667</v>
      </c>
      <c r="P493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6.666666666666667</v>
      </c>
    </row>
    <row r="494" spans="1:16" ht="16" x14ac:dyDescent="0.15">
      <c r="A494" s="14">
        <v>0.7</v>
      </c>
      <c r="B494" s="15">
        <v>44423</v>
      </c>
      <c r="C494" s="13"/>
      <c r="D494" s="18">
        <f>SUBTOTAL(9,tableau_liste_collaborateurs[[#This Row],[janv.]:[déc.]])</f>
        <v>70</v>
      </c>
      <c r="E494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5.833333333333333</v>
      </c>
      <c r="F494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5.833333333333333</v>
      </c>
      <c r="G494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5.833333333333333</v>
      </c>
      <c r="H494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5.833333333333333</v>
      </c>
      <c r="I494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5.833333333333333</v>
      </c>
      <c r="J494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5.833333333333333</v>
      </c>
      <c r="K494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5.833333333333333</v>
      </c>
      <c r="L494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5.833333333333333</v>
      </c>
      <c r="M494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5.833333333333333</v>
      </c>
      <c r="N494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5.833333333333333</v>
      </c>
      <c r="O494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5.833333333333333</v>
      </c>
      <c r="P494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5.833333333333333</v>
      </c>
    </row>
    <row r="495" spans="1:16" ht="16" x14ac:dyDescent="0.15">
      <c r="A495" s="14">
        <v>1</v>
      </c>
      <c r="B495" s="15">
        <v>45047</v>
      </c>
      <c r="C495" s="13"/>
      <c r="D495" s="18">
        <f>SUBTOTAL(9,tableau_liste_collaborateurs[[#This Row],[janv.]:[déc.]])</f>
        <v>99.999999999999986</v>
      </c>
      <c r="E495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8.3333333333333339</v>
      </c>
      <c r="F495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8.3333333333333339</v>
      </c>
      <c r="G495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8.3333333333333339</v>
      </c>
      <c r="H495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8.3333333333333339</v>
      </c>
      <c r="I495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8.3333333333333339</v>
      </c>
      <c r="J495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8.3333333333333339</v>
      </c>
      <c r="K495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8.3333333333333339</v>
      </c>
      <c r="L495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8.3333333333333339</v>
      </c>
      <c r="M495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8.3333333333333339</v>
      </c>
      <c r="N495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8.3333333333333339</v>
      </c>
      <c r="O495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8.3333333333333339</v>
      </c>
      <c r="P495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8.3333333333333339</v>
      </c>
    </row>
    <row r="496" spans="1:16" ht="16" x14ac:dyDescent="0.15">
      <c r="A496" s="14">
        <v>0.7</v>
      </c>
      <c r="B496" s="15">
        <v>45323</v>
      </c>
      <c r="C496" s="13"/>
      <c r="D496" s="18">
        <f>SUBTOTAL(9,tableau_liste_collaborateurs[[#This Row],[janv.]:[déc.]])</f>
        <v>70</v>
      </c>
      <c r="E496" s="18">
        <f>_xlfn.LET(_xlpm.Fin,IF(tableau_liste_collaborateurs[[#This Row],[Date de sortie]]="",EOMONTH(MAX($E$1:$P$1),0),tableau_liste_collaborateurs[[#This Row],[Date de sortie]]),
_xlpm.Calc,IF(E$1&gt;=tableau_liste_collaborateurs[[#This Row],[Date d''entrée]],IF(_xlpm.Fin&gt;=EOMONTH(E$1,0),tableau_liste_collaborateurs[[#This Row],[Taux d''activité]]*100/12,
           IF(AND(YEAR(E$1)=YEAR(_xlpm.Fin),MONTH(E$1)=MONTH(_xlpm.Fin)),(_xlpm.Fin-E$1)/DAY(EOMONTH(E$1,0))*tableau_liste_collaborateurs[[#This Row],[Taux d''activité]]*100/12,0)),
               IF(AND(YEAR(E$1)=YEAR(tableau_liste_collaborateurs[[#This Row],[Date de sortie]]),MONTH(E$1)=MONTH(tableau_liste_collaborateurs[[#This Row],[Date de sortie]])),(EOMONTH(E$1,0)-_xlpm.Fin)/EOMONTH(E$1,0)*tableau_liste_collaborateurs[[#This Row],[Taux d''activité]]*100/12,0)),
_xlpm.Calc)</f>
        <v>5.833333333333333</v>
      </c>
      <c r="F496" s="18">
        <f>_xlfn.LET(_xlpm.Fin,IF(tableau_liste_collaborateurs[[#This Row],[Date de sortie]]="",EOMONTH(MAX($E$1:$P$1),0),tableau_liste_collaborateurs[[#This Row],[Date de sortie]]),
_xlpm.Calc,IF(F$1&gt;=tableau_liste_collaborateurs[[#This Row],[Date d''entrée]],IF(_xlpm.Fin&gt;=EOMONTH(F$1,0),tableau_liste_collaborateurs[[#This Row],[Taux d''activité]]*100/12,
           IF(AND(YEAR(F$1)=YEAR(_xlpm.Fin),MONTH(F$1)=MONTH(_xlpm.Fin)),(_xlpm.Fin-F$1)/DAY(EOMONTH(F$1,0))*tableau_liste_collaborateurs[[#This Row],[Taux d''activité]]*100/12,0)),
               IF(AND(YEAR(F$1)=YEAR(tableau_liste_collaborateurs[[#This Row],[Date de sortie]]),MONTH(F$1)=MONTH(tableau_liste_collaborateurs[[#This Row],[Date de sortie]])),(EOMONTH(F$1,0)-_xlpm.Fin)/EOMONTH(F$1,0)*tableau_liste_collaborateurs[[#This Row],[Taux d''activité]]*100/12,0)),
_xlpm.Calc)</f>
        <v>5.833333333333333</v>
      </c>
      <c r="G496" s="18">
        <f>_xlfn.LET(_xlpm.Fin,IF(tableau_liste_collaborateurs[[#This Row],[Date de sortie]]="",EOMONTH(MAX($E$1:$P$1),0),tableau_liste_collaborateurs[[#This Row],[Date de sortie]]),
_xlpm.Calc,IF(G$1&gt;=tableau_liste_collaborateurs[[#This Row],[Date d''entrée]],IF(_xlpm.Fin&gt;=EOMONTH(G$1,0),tableau_liste_collaborateurs[[#This Row],[Taux d''activité]]*100/12,
           IF(AND(YEAR(G$1)=YEAR(_xlpm.Fin),MONTH(G$1)=MONTH(_xlpm.Fin)),(_xlpm.Fin-G$1)/DAY(EOMONTH(G$1,0))*tableau_liste_collaborateurs[[#This Row],[Taux d''activité]]*100/12,0)),
               IF(AND(YEAR(G$1)=YEAR(tableau_liste_collaborateurs[[#This Row],[Date de sortie]]),MONTH(G$1)=MONTH(tableau_liste_collaborateurs[[#This Row],[Date de sortie]])),(EOMONTH(G$1,0)-_xlpm.Fin)/EOMONTH(G$1,0)*tableau_liste_collaborateurs[[#This Row],[Taux d''activité]]*100/12,0)),
_xlpm.Calc)</f>
        <v>5.833333333333333</v>
      </c>
      <c r="H496" s="18">
        <f>_xlfn.LET(_xlpm.Fin,IF(tableau_liste_collaborateurs[[#This Row],[Date de sortie]]="",EOMONTH(MAX($E$1:$P$1),0),tableau_liste_collaborateurs[[#This Row],[Date de sortie]]),
_xlpm.Calc,IF(H$1&gt;=tableau_liste_collaborateurs[[#This Row],[Date d''entrée]],IF(_xlpm.Fin&gt;=EOMONTH(H$1,0),tableau_liste_collaborateurs[[#This Row],[Taux d''activité]]*100/12,
           IF(AND(YEAR(H$1)=YEAR(_xlpm.Fin),MONTH(H$1)=MONTH(_xlpm.Fin)),(_xlpm.Fin-H$1)/DAY(EOMONTH(H$1,0))*tableau_liste_collaborateurs[[#This Row],[Taux d''activité]]*100/12,0)),
               IF(AND(YEAR(H$1)=YEAR(tableau_liste_collaborateurs[[#This Row],[Date de sortie]]),MONTH(H$1)=MONTH(tableau_liste_collaborateurs[[#This Row],[Date de sortie]])),(EOMONTH(H$1,0)-_xlpm.Fin)/EOMONTH(H$1,0)*tableau_liste_collaborateurs[[#This Row],[Taux d''activité]]*100/12,0)),
_xlpm.Calc)</f>
        <v>5.833333333333333</v>
      </c>
      <c r="I496" s="18">
        <f>_xlfn.LET(_xlpm.Fin,IF(tableau_liste_collaborateurs[[#This Row],[Date de sortie]]="",EOMONTH(MAX($E$1:$P$1),0),tableau_liste_collaborateurs[[#This Row],[Date de sortie]]),
_xlpm.Calc,IF(I$1&gt;=tableau_liste_collaborateurs[[#This Row],[Date d''entrée]],IF(_xlpm.Fin&gt;=EOMONTH(I$1,0),tableau_liste_collaborateurs[[#This Row],[Taux d''activité]]*100/12,
           IF(AND(YEAR(I$1)=YEAR(_xlpm.Fin),MONTH(I$1)=MONTH(_xlpm.Fin)),(_xlpm.Fin-I$1)/DAY(EOMONTH(I$1,0))*tableau_liste_collaborateurs[[#This Row],[Taux d''activité]]*100/12,0)),
               IF(AND(YEAR(I$1)=YEAR(tableau_liste_collaborateurs[[#This Row],[Date de sortie]]),MONTH(I$1)=MONTH(tableau_liste_collaborateurs[[#This Row],[Date de sortie]])),(EOMONTH(I$1,0)-_xlpm.Fin)/EOMONTH(I$1,0)*tableau_liste_collaborateurs[[#This Row],[Taux d''activité]]*100/12,0)),
_xlpm.Calc)</f>
        <v>5.833333333333333</v>
      </c>
      <c r="J496" s="18">
        <f>_xlfn.LET(_xlpm.Fin,IF(tableau_liste_collaborateurs[[#This Row],[Date de sortie]]="",EOMONTH(MAX($E$1:$P$1),0),tableau_liste_collaborateurs[[#This Row],[Date de sortie]]),
_xlpm.Calc,IF(J$1&gt;=tableau_liste_collaborateurs[[#This Row],[Date d''entrée]],IF(_xlpm.Fin&gt;=EOMONTH(J$1,0),tableau_liste_collaborateurs[[#This Row],[Taux d''activité]]*100/12,
           IF(AND(YEAR(J$1)=YEAR(_xlpm.Fin),MONTH(J$1)=MONTH(_xlpm.Fin)),(_xlpm.Fin-J$1)/DAY(EOMONTH(J$1,0))*tableau_liste_collaborateurs[[#This Row],[Taux d''activité]]*100/12,0)),
               IF(AND(YEAR(J$1)=YEAR(tableau_liste_collaborateurs[[#This Row],[Date de sortie]]),MONTH(J$1)=MONTH(tableau_liste_collaborateurs[[#This Row],[Date de sortie]])),(EOMONTH(J$1,0)-_xlpm.Fin)/EOMONTH(J$1,0)*tableau_liste_collaborateurs[[#This Row],[Taux d''activité]]*100/12,0)),
_xlpm.Calc)</f>
        <v>5.833333333333333</v>
      </c>
      <c r="K496" s="18">
        <f>_xlfn.LET(_xlpm.Fin,IF(tableau_liste_collaborateurs[[#This Row],[Date de sortie]]="",EOMONTH(MAX($E$1:$P$1),0),tableau_liste_collaborateurs[[#This Row],[Date de sortie]]),
_xlpm.Calc,IF(K$1&gt;=tableau_liste_collaborateurs[[#This Row],[Date d''entrée]],IF(_xlpm.Fin&gt;=EOMONTH(K$1,0),tableau_liste_collaborateurs[[#This Row],[Taux d''activité]]*100/12,
           IF(AND(YEAR(K$1)=YEAR(_xlpm.Fin),MONTH(K$1)=MONTH(_xlpm.Fin)),(_xlpm.Fin-K$1)/DAY(EOMONTH(K$1,0))*tableau_liste_collaborateurs[[#This Row],[Taux d''activité]]*100/12,0)),
               IF(AND(YEAR(K$1)=YEAR(tableau_liste_collaborateurs[[#This Row],[Date de sortie]]),MONTH(K$1)=MONTH(tableau_liste_collaborateurs[[#This Row],[Date de sortie]])),(EOMONTH(K$1,0)-_xlpm.Fin)/EOMONTH(K$1,0)*tableau_liste_collaborateurs[[#This Row],[Taux d''activité]]*100/12,0)),
_xlpm.Calc)</f>
        <v>5.833333333333333</v>
      </c>
      <c r="L496" s="18">
        <f>_xlfn.LET(_xlpm.Fin,IF(tableau_liste_collaborateurs[[#This Row],[Date de sortie]]="",EOMONTH(MAX($E$1:$P$1),0),tableau_liste_collaborateurs[[#This Row],[Date de sortie]]),
_xlpm.Calc,IF(L$1&gt;=tableau_liste_collaborateurs[[#This Row],[Date d''entrée]],IF(_xlpm.Fin&gt;=EOMONTH(L$1,0),tableau_liste_collaborateurs[[#This Row],[Taux d''activité]]*100/12,
           IF(AND(YEAR(L$1)=YEAR(_xlpm.Fin),MONTH(L$1)=MONTH(_xlpm.Fin)),(_xlpm.Fin-L$1)/DAY(EOMONTH(L$1,0))*tableau_liste_collaborateurs[[#This Row],[Taux d''activité]]*100/12,0)),
               IF(AND(YEAR(L$1)=YEAR(tableau_liste_collaborateurs[[#This Row],[Date de sortie]]),MONTH(L$1)=MONTH(tableau_liste_collaborateurs[[#This Row],[Date de sortie]])),(EOMONTH(L$1,0)-_xlpm.Fin)/EOMONTH(L$1,0)*tableau_liste_collaborateurs[[#This Row],[Taux d''activité]]*100/12,0)),
_xlpm.Calc)</f>
        <v>5.833333333333333</v>
      </c>
      <c r="M496" s="18">
        <f>_xlfn.LET(_xlpm.Fin,IF(tableau_liste_collaborateurs[[#This Row],[Date de sortie]]="",EOMONTH(MAX($E$1:$P$1),0),tableau_liste_collaborateurs[[#This Row],[Date de sortie]]),
_xlpm.Calc,IF(M$1&gt;=tableau_liste_collaborateurs[[#This Row],[Date d''entrée]],IF(_xlpm.Fin&gt;=EOMONTH(M$1,0),tableau_liste_collaborateurs[[#This Row],[Taux d''activité]]*100/12,
           IF(AND(YEAR(M$1)=YEAR(_xlpm.Fin),MONTH(M$1)=MONTH(_xlpm.Fin)),(_xlpm.Fin-M$1)/DAY(EOMONTH(M$1,0))*tableau_liste_collaborateurs[[#This Row],[Taux d''activité]]*100/12,0)),
               IF(AND(YEAR(M$1)=YEAR(tableau_liste_collaborateurs[[#This Row],[Date de sortie]]),MONTH(M$1)=MONTH(tableau_liste_collaborateurs[[#This Row],[Date de sortie]])),(EOMONTH(M$1,0)-_xlpm.Fin)/EOMONTH(M$1,0)*tableau_liste_collaborateurs[[#This Row],[Taux d''activité]]*100/12,0)),
_xlpm.Calc)</f>
        <v>5.833333333333333</v>
      </c>
      <c r="N496" s="18">
        <f>_xlfn.LET(_xlpm.Fin,IF(tableau_liste_collaborateurs[[#This Row],[Date de sortie]]="",EOMONTH(MAX($E$1:$P$1),0),tableau_liste_collaborateurs[[#This Row],[Date de sortie]]),
_xlpm.Calc,IF(N$1&gt;=tableau_liste_collaborateurs[[#This Row],[Date d''entrée]],IF(_xlpm.Fin&gt;=EOMONTH(N$1,0),tableau_liste_collaborateurs[[#This Row],[Taux d''activité]]*100/12,
           IF(AND(YEAR(N$1)=YEAR(_xlpm.Fin),MONTH(N$1)=MONTH(_xlpm.Fin)),(_xlpm.Fin-N$1)/DAY(EOMONTH(N$1,0))*tableau_liste_collaborateurs[[#This Row],[Taux d''activité]]*100/12,0)),
               IF(AND(YEAR(N$1)=YEAR(tableau_liste_collaborateurs[[#This Row],[Date de sortie]]),MONTH(N$1)=MONTH(tableau_liste_collaborateurs[[#This Row],[Date de sortie]])),(EOMONTH(N$1,0)-_xlpm.Fin)/EOMONTH(N$1,0)*tableau_liste_collaborateurs[[#This Row],[Taux d''activité]]*100/12,0)),
_xlpm.Calc)</f>
        <v>5.833333333333333</v>
      </c>
      <c r="O496" s="18">
        <f>_xlfn.LET(_xlpm.Fin,IF(tableau_liste_collaborateurs[[#This Row],[Date de sortie]]="",EOMONTH(MAX($E$1:$P$1),0),tableau_liste_collaborateurs[[#This Row],[Date de sortie]]),
_xlpm.Calc,IF(O$1&gt;=tableau_liste_collaborateurs[[#This Row],[Date d''entrée]],IF(_xlpm.Fin&gt;=EOMONTH(O$1,0),tableau_liste_collaborateurs[[#This Row],[Taux d''activité]]*100/12,
           IF(AND(YEAR(O$1)=YEAR(_xlpm.Fin),MONTH(O$1)=MONTH(_xlpm.Fin)),(_xlpm.Fin-O$1)/DAY(EOMONTH(O$1,0))*tableau_liste_collaborateurs[[#This Row],[Taux d''activité]]*100/12,0)),
               IF(AND(YEAR(O$1)=YEAR(tableau_liste_collaborateurs[[#This Row],[Date de sortie]]),MONTH(O$1)=MONTH(tableau_liste_collaborateurs[[#This Row],[Date de sortie]])),(EOMONTH(O$1,0)-_xlpm.Fin)/EOMONTH(O$1,0)*tableau_liste_collaborateurs[[#This Row],[Taux d''activité]]*100/12,0)),
_xlpm.Calc)</f>
        <v>5.833333333333333</v>
      </c>
      <c r="P496" s="18">
        <f>_xlfn.LET(_xlpm.Fin,IF(tableau_liste_collaborateurs[[#This Row],[Date de sortie]]="",EOMONTH(MAX($E$1:$P$1),0),tableau_liste_collaborateurs[[#This Row],[Date de sortie]]),
_xlpm.Calc,IF(P$1&gt;=tableau_liste_collaborateurs[[#This Row],[Date d''entrée]],IF(_xlpm.Fin&gt;=EOMONTH(P$1,0),tableau_liste_collaborateurs[[#This Row],[Taux d''activité]]*100/12,
           IF(AND(YEAR(P$1)=YEAR(_xlpm.Fin),MONTH(P$1)=MONTH(_xlpm.Fin)),(_xlpm.Fin-P$1)/DAY(EOMONTH(P$1,0))*tableau_liste_collaborateurs[[#This Row],[Taux d''activité]]*100/12,0)),
               IF(AND(YEAR(P$1)=YEAR(tableau_liste_collaborateurs[[#This Row],[Date de sortie]]),MONTH(P$1)=MONTH(tableau_liste_collaborateurs[[#This Row],[Date de sortie]])),(EOMONTH(P$1,0)-_xlpm.Fin)/EOMONTH(P$1,0)*tableau_liste_collaborateurs[[#This Row],[Taux d''activité]]*100/12,0)),
_xlpm.Calc)</f>
        <v>5.833333333333333</v>
      </c>
    </row>
    <row r="497" spans="1:16" ht="16" x14ac:dyDescent="0.15">
      <c r="A497" s="12"/>
      <c r="B497" s="16"/>
      <c r="C497" s="12"/>
      <c r="D497" s="18">
        <f>SUBTOTAL(109,tableau_liste_collaborateurs[Taux projeté])</f>
        <v>0</v>
      </c>
      <c r="E497" s="17"/>
      <c r="F497" s="17"/>
      <c r="G497" s="17"/>
      <c r="H497" s="17"/>
      <c r="I497" s="17"/>
      <c r="J497" s="17"/>
      <c r="K497" s="17"/>
      <c r="L497" s="17"/>
      <c r="M497" s="17"/>
      <c r="N497" s="17"/>
      <c r="O497" s="17"/>
      <c r="P497" s="17"/>
    </row>
  </sheetData>
  <sheetProtection formatCells="0" formatColumns="0" formatRows="0" insertColumns="0" insertRows="0" insertHyperlinks="0" deleteColumns="0" deleteRows="0" sort="0" autoFilter="0" pivotTables="0"/>
  <protectedRanges>
    <protectedRange password="CC68" sqref="A498:C64068" name="RH"/>
    <protectedRange password="CC68" sqref="A2:C2" name="RH archives"/>
    <protectedRange password="CC68" sqref="C189:C191 C213 C98:C105 C127:C129 C281 C124:C125 C208:C211 C180:C187 B282:C283 C193:C206 B247:C280 A72:A283 A284:C490 C491 A492:C496 C141:C156 B7:B62 A7:A70 C131:C139 B242:C244 C72:C83 C7:C70 C226:C231 C215:C224 C112:C122 C85 C159:C160 C164:C165 C168:C178" name="RH_5"/>
    <protectedRange password="CC68" sqref="C106:C111 C207 C232:C241 C140 C166:C167 C157:C158 C123 B72:B241 B63:B70 C192 C84 C225 C86:C97 C161:C163 C214 C179 C212 B281 C126 C188 C130" name="RH archives_3"/>
    <protectedRange password="CC68" sqref="A3:C6" name="RH_3_1"/>
    <protectedRange password="CC68" sqref="A71" name="RH_4_1"/>
    <protectedRange password="CC68" sqref="B71:C71" name="RH archives_1_1"/>
    <protectedRange password="CC68" sqref="A491" name="RH_2_1"/>
    <protectedRange password="CC68" sqref="B491" name="RH archives_2_1"/>
  </protectedRanges>
  <dataConsolidate/>
  <conditionalFormatting sqref="D498:D1048576">
    <cfRule type="cellIs" dxfId="29" priority="8" operator="greaterThan">
      <formula>2</formula>
    </cfRule>
  </conditionalFormatting>
  <dataValidations disablePrompts="1" count="1">
    <dataValidation type="list" allowBlank="1" showInputMessage="1" showErrorMessage="1" sqref="B498:B893 A498:A696" xr:uid="{6AD4B44E-12CF-49A9-8AC6-E6D953BDAEC8}">
      <formula1>#REF!</formula1>
    </dataValidation>
  </dataValidations>
  <printOptions horizontalCentered="1" verticalCentered="1"/>
  <pageMargins left="0" right="0" top="0" bottom="0" header="0" footer="0"/>
  <pageSetup paperSize="9" scale="63" fitToHeight="0" orientation="portrait" r:id="rId1"/>
  <headerFooter alignWithMargins="0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Collaborateurs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Vuffray Carole</dc:creator>
  <cp:lastModifiedBy>Daniel Dumas</cp:lastModifiedBy>
  <dcterms:created xsi:type="dcterms:W3CDTF">2026-04-16T14:11:54Z</dcterms:created>
  <dcterms:modified xsi:type="dcterms:W3CDTF">2026-04-16T21:09:34Z</dcterms:modified>
</cp:coreProperties>
</file>