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08"/>
  <workbookPr filterPrivacy="1"/>
  <xr:revisionPtr revIDLastSave="0" documentId="13_ncr:1_{4D09512F-F205-8D41-952C-7B187E541B72}" xr6:coauthVersionLast="47" xr6:coauthVersionMax="47" xr10:uidLastSave="{00000000-0000-0000-0000-000000000000}"/>
  <bookViews>
    <workbookView xWindow="-38400" yWindow="-1660" windowWidth="38400" windowHeight="21000" xr2:uid="{00000000-000D-0000-FFFF-FFFF00000000}"/>
  </bookViews>
  <sheets>
    <sheet name="VIERGE" sheetId="6" r:id="rId1"/>
  </sheets>
  <externalReferences>
    <externalReference r:id="rId2"/>
  </externalReferences>
  <definedNames>
    <definedName name="Choix">[1]Données!$A$1:$A$6</definedName>
    <definedName name="ColumnTitle1">#REF!</definedName>
    <definedName name="ColumnTitleRegion1..B11.1">#REF!</definedName>
    <definedName name="ColumnTitleRegion2..G14.1">#REF!</definedName>
    <definedName name="_xlnm.Print_Area" localSheetId="0">VIERGE!$A$1:$L$40</definedName>
    <definedName name="RowTitleRegion1..G4">#REF!</definedName>
    <definedName name="RowTitleRegion2..G7">#REF!</definedName>
    <definedName name="RowTitleRegion3..D12">#REF!</definedName>
    <definedName name="RowTitleRegion4..G2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2" i="6" l="1" a="1"/>
  <c r="J32" i="6" s="1"/>
  <c r="K32" i="6" a="1"/>
  <c r="K32" i="6" s="1"/>
  <c r="J33" i="6" a="1"/>
  <c r="J33" i="6" s="1"/>
  <c r="K33" i="6" a="1"/>
  <c r="K33" i="6" s="1"/>
  <c r="K31" i="6" a="1"/>
  <c r="K31" i="6" s="1"/>
  <c r="J31" i="6" a="1"/>
  <c r="J31" i="6" s="1"/>
  <c r="H32" i="6" a="1"/>
  <c r="H32" i="6" s="1"/>
  <c r="I32" i="6" a="1"/>
  <c r="I32" i="6" s="1"/>
  <c r="H33" i="6" a="1"/>
  <c r="H33" i="6" s="1"/>
  <c r="I33" i="6" a="1"/>
  <c r="I33" i="6" s="1"/>
  <c r="I31" i="6" a="1"/>
  <c r="I31" i="6" s="1"/>
  <c r="H31" i="6" a="1"/>
  <c r="H31" i="6" s="1"/>
  <c r="D32" i="6" a="1"/>
  <c r="D32" i="6" s="1"/>
  <c r="E32" i="6" a="1"/>
  <c r="E32" i="6" s="1"/>
  <c r="F32" i="6" a="1"/>
  <c r="F32" i="6" s="1"/>
  <c r="G32" i="6" a="1"/>
  <c r="G32" i="6" s="1"/>
  <c r="D33" i="6" a="1"/>
  <c r="D33" i="6" s="1"/>
  <c r="E33" i="6" a="1"/>
  <c r="E33" i="6" s="1"/>
  <c r="F33" i="6" a="1"/>
  <c r="F33" i="6" s="1"/>
  <c r="G33" i="6" a="1"/>
  <c r="G33" i="6" s="1"/>
  <c r="G31" i="6" a="1"/>
  <c r="G31" i="6" s="1"/>
  <c r="F31" i="6" a="1"/>
  <c r="F31" i="6" s="1"/>
  <c r="E31" i="6" a="1"/>
  <c r="E31" i="6" s="1"/>
  <c r="D31" i="6" a="1"/>
  <c r="D31" i="6" s="1"/>
  <c r="H3" i="6" a="1"/>
  <c r="H3" i="6" s="1"/>
  <c r="I8" i="6" a="1"/>
  <c r="I8" i="6" s="1"/>
  <c r="I7" i="6"/>
  <c r="A16" i="6"/>
  <c r="B15" i="6"/>
  <c r="A15" i="6"/>
  <c r="B14" i="6"/>
  <c r="A14" i="6"/>
  <c r="A7" i="6"/>
  <c r="B6" i="6"/>
  <c r="J27" i="6" l="1"/>
  <c r="D27" i="6"/>
  <c r="J26" i="6"/>
  <c r="D26" i="6"/>
  <c r="J25" i="6"/>
  <c r="D25" i="6"/>
  <c r="J24" i="6"/>
  <c r="D24" i="6"/>
  <c r="A6" i="6"/>
  <c r="B5" i="6"/>
  <c r="A5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<sst xmlns="http://schemas.openxmlformats.org/spreadsheetml/2006/main" count="46" uniqueCount="27">
  <si>
    <t>Trimestre 1</t>
  </si>
  <si>
    <t>Trimestre 2</t>
  </si>
  <si>
    <t>Trimestre 3</t>
  </si>
  <si>
    <t>Trimestre 4</t>
  </si>
  <si>
    <t>Réalisé</t>
  </si>
  <si>
    <t>Taux d'atteinte</t>
  </si>
  <si>
    <t xml:space="preserve">Nom Prénom                                          </t>
  </si>
  <si>
    <t>Poste</t>
  </si>
  <si>
    <t>Centre</t>
  </si>
  <si>
    <t>Tranches taux d’atteinte de l’objectif de CA du site</t>
  </si>
  <si>
    <t>Prime CA Site T1</t>
  </si>
  <si>
    <t>Prime CA Site T2</t>
  </si>
  <si>
    <t>Prime CA Site T3</t>
  </si>
  <si>
    <t>Prime CA Site T4</t>
  </si>
  <si>
    <t>Objectif 2026</t>
  </si>
  <si>
    <t>Tranches taux d’atteinte de l’objectif CA Belgique</t>
  </si>
  <si>
    <t>Plus</t>
  </si>
  <si>
    <t>Prime CA Belgique T1</t>
  </si>
  <si>
    <t>Prime CA Belgique T2</t>
  </si>
  <si>
    <t>Prime CA Belgique T3</t>
  </si>
  <si>
    <t>Prime CA Belgique T4</t>
  </si>
  <si>
    <t>Chargé(e) de clientèle</t>
  </si>
  <si>
    <t>Adjoint</t>
  </si>
  <si>
    <t>District Manager</t>
  </si>
  <si>
    <t>CALCUL DES PRIMES</t>
  </si>
  <si>
    <t>Belgique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</si>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</sst>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(&quot;$&quot;* #,##0.00_);_(&quot;$&quot;* \(#,##0.00\);_(&quot;$&quot;* &quot;-&quot;??_);_(@_)"/>
    <numFmt numFmtId="164" formatCode="[&lt;=9999999]###\-####;\(###\)\ ###\-####"/>
    <numFmt numFmtId="165" formatCode="#,##0\ &quot;€&quot;"/>
  </numFmts>
  <fonts count="13" x14ac:knownFonts="1">
    <font>
      <sz val="11"/>
      <name val="Arial"/>
      <family val="2"/>
      <scheme val="minor"/>
    </font>
    <font>
      <sz val="28"/>
      <color theme="1" tint="0.499984740745262"/>
      <name val="Corbel"/>
      <family val="2"/>
      <scheme val="major"/>
    </font>
    <font>
      <sz val="11"/>
      <name val="Arial"/>
      <family val="2"/>
      <scheme val="minor"/>
    </font>
    <font>
      <b/>
      <sz val="18"/>
      <color theme="1" tint="0.24994659260841701"/>
      <name val="Arial"/>
      <family val="2"/>
      <scheme val="minor"/>
    </font>
    <font>
      <b/>
      <sz val="11"/>
      <name val="Arial"/>
      <family val="2"/>
      <scheme val="minor"/>
    </font>
    <font>
      <i/>
      <sz val="11"/>
      <name val="Arial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  <scheme val="minor"/>
    </font>
    <font>
      <sz val="10"/>
      <color rgb="FF54585A"/>
      <name val="Arial"/>
      <family val="2"/>
      <scheme val="minor"/>
    </font>
    <font>
      <b/>
      <sz val="10"/>
      <color rgb="FF54585A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20"/>
      <color theme="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05868"/>
        <bgColor indexed="64"/>
      </patternFill>
    </fill>
    <fill>
      <patternFill patternType="solid">
        <fgColor rgb="FF437587"/>
        <bgColor indexed="64"/>
      </patternFill>
    </fill>
    <fill>
      <patternFill patternType="solid">
        <fgColor rgb="FFB9D3DD"/>
        <bgColor indexed="64"/>
      </patternFill>
    </fill>
    <fill>
      <patternFill patternType="solid">
        <fgColor rgb="FFEBEBE6"/>
        <bgColor indexed="64"/>
      </patternFill>
    </fill>
    <fill>
      <patternFill patternType="solid">
        <fgColor rgb="FF83A2AF"/>
        <bgColor indexed="64"/>
      </patternFill>
    </fill>
  </fills>
  <borders count="2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theme="6" tint="-0.499984740745262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 style="thick">
        <color theme="9" tint="-0.24994659260841701"/>
      </bottom>
      <diagonal/>
    </border>
    <border>
      <left style="medium">
        <color rgb="FF54585A"/>
      </left>
      <right/>
      <top style="medium">
        <color theme="0"/>
      </top>
      <bottom/>
      <diagonal/>
    </border>
    <border>
      <left/>
      <right style="dotted">
        <color rgb="FF54585A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/>
      <bottom/>
      <diagonal/>
    </border>
    <border>
      <left style="medium">
        <color rgb="FF305868"/>
      </left>
      <right style="medium">
        <color rgb="FF305868"/>
      </right>
      <top/>
      <bottom style="medium">
        <color rgb="FF305868"/>
      </bottom>
      <diagonal/>
    </border>
    <border>
      <left/>
      <right/>
      <top/>
      <bottom style="medium">
        <color rgb="FF305868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horizontal="left" vertical="center" wrapText="1"/>
    </xf>
    <xf numFmtId="3" fontId="2" fillId="0" borderId="0" applyFont="0" applyFill="0" applyBorder="0">
      <alignment horizontal="center" vertical="center"/>
    </xf>
    <xf numFmtId="44" fontId="6" fillId="0" borderId="0" applyFont="0" applyFill="0" applyBorder="0" applyProtection="0">
      <alignment horizontal="right" vertical="center"/>
    </xf>
    <xf numFmtId="10" fontId="6" fillId="0" borderId="0" applyFont="0" applyFill="0" applyBorder="0" applyProtection="0">
      <alignment horizontal="right" vertical="center"/>
    </xf>
    <xf numFmtId="0" fontId="1" fillId="0" borderId="0">
      <alignment horizontal="right"/>
    </xf>
    <xf numFmtId="0" fontId="3" fillId="0" borderId="0"/>
    <xf numFmtId="0" fontId="5" fillId="0" borderId="0">
      <alignment horizontal="right"/>
    </xf>
    <xf numFmtId="0" fontId="4" fillId="0" borderId="0">
      <alignment vertical="top"/>
    </xf>
    <xf numFmtId="0" fontId="4" fillId="0" borderId="0">
      <alignment horizontal="right" vertical="center"/>
    </xf>
    <xf numFmtId="0" fontId="2" fillId="0" borderId="1">
      <alignment horizontal="center" vertical="center" wrapText="1"/>
    </xf>
    <xf numFmtId="0" fontId="4" fillId="0" borderId="0">
      <alignment horizontal="center" wrapText="1"/>
    </xf>
    <xf numFmtId="0" fontId="5" fillId="0" borderId="0">
      <alignment horizontal="left" vertical="top" wrapText="1"/>
    </xf>
    <xf numFmtId="0" fontId="2" fillId="0" borderId="0">
      <alignment horizontal="right" vertical="center" indent="1"/>
    </xf>
    <xf numFmtId="164" fontId="2" fillId="0" borderId="0" applyFont="0" applyFill="0" applyBorder="0">
      <alignment horizontal="left" vertical="top"/>
    </xf>
    <xf numFmtId="0" fontId="4" fillId="0" borderId="0">
      <alignment horizontal="right"/>
    </xf>
    <xf numFmtId="0" fontId="2" fillId="2" borderId="1">
      <alignment horizontal="center" vertical="center"/>
    </xf>
    <xf numFmtId="49" fontId="2" fillId="0" borderId="0" applyFont="0" applyFill="0" applyBorder="0">
      <alignment horizontal="center" vertical="center" wrapText="1"/>
    </xf>
    <xf numFmtId="0" fontId="2" fillId="0" borderId="2" applyNumberFormat="0" applyFont="0" applyFill="0" applyAlignment="0">
      <alignment horizontal="left" vertical="center" wrapText="1"/>
    </xf>
    <xf numFmtId="14" fontId="2" fillId="0" borderId="0" applyFont="0" applyFill="0" applyBorder="0">
      <alignment horizontal="center" vertical="center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14" fontId="2" fillId="0" borderId="0">
      <alignment horizontal="left"/>
    </xf>
    <xf numFmtId="0" fontId="2" fillId="0" borderId="0" applyNumberFormat="0" applyFont="0" applyFill="0" applyBorder="0">
      <alignment horizontal="left" wrapText="1"/>
    </xf>
  </cellStyleXfs>
  <cellXfs count="53">
    <xf numFmtId="0" fontId="0" fillId="0" borderId="0" xfId="0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8" fillId="0" borderId="0" xfId="3" applyNumberFormat="1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9" fontId="7" fillId="5" borderId="8" xfId="0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8" fillId="6" borderId="6" xfId="3" applyNumberFormat="1" applyFont="1" applyFill="1" applyBorder="1" applyAlignment="1">
      <alignment horizontal="center" vertical="center"/>
    </xf>
    <xf numFmtId="0" fontId="8" fillId="6" borderId="4" xfId="3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" fontId="8" fillId="6" borderId="3" xfId="0" applyNumberFormat="1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2" fontId="9" fillId="6" borderId="6" xfId="3" applyNumberFormat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1" fontId="8" fillId="6" borderId="5" xfId="0" applyNumberFormat="1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165" fontId="10" fillId="7" borderId="0" xfId="0" applyNumberFormat="1" applyFont="1" applyFill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165" fontId="10" fillId="3" borderId="0" xfId="0" applyNumberFormat="1" applyFont="1" applyFill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165" fontId="10" fillId="3" borderId="18" xfId="0" applyNumberFormat="1" applyFont="1" applyFill="1" applyBorder="1" applyAlignment="1">
      <alignment horizontal="center" vertical="center"/>
    </xf>
    <xf numFmtId="165" fontId="10" fillId="7" borderId="18" xfId="0" applyNumberFormat="1" applyFont="1" applyFill="1" applyBorder="1" applyAlignment="1">
      <alignment horizontal="center" vertical="center"/>
    </xf>
    <xf numFmtId="165" fontId="10" fillId="3" borderId="19" xfId="0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165" fontId="10" fillId="3" borderId="20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165" fontId="8" fillId="6" borderId="5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9" fontId="7" fillId="5" borderId="9" xfId="0" applyNumberFormat="1" applyFont="1" applyFill="1" applyBorder="1" applyAlignment="1">
      <alignment horizontal="center" vertical="center" wrapText="1"/>
    </xf>
    <xf numFmtId="165" fontId="10" fillId="7" borderId="17" xfId="0" applyNumberFormat="1" applyFont="1" applyFill="1" applyBorder="1" applyAlignment="1">
      <alignment horizontal="center" vertical="center" wrapText="1"/>
    </xf>
    <xf numFmtId="0" fontId="11" fillId="0" borderId="0" xfId="0" applyFont="1">
      <alignment horizontal="left" vertical="center" wrapText="1"/>
    </xf>
    <xf numFmtId="0" fontId="11" fillId="7" borderId="5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2" fillId="4" borderId="7" xfId="15" applyFont="1" applyFill="1" applyBorder="1">
      <alignment horizontal="center" vertical="center"/>
    </xf>
    <xf numFmtId="0" fontId="12" fillId="4" borderId="0" xfId="15" applyFont="1" applyFill="1" applyBorder="1">
      <alignment horizontal="center" vertical="center"/>
    </xf>
    <xf numFmtId="0" fontId="7" fillId="5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23">
    <cellStyle name="Comma" xfId="1" builtinId="3" customBuiltin="1"/>
    <cellStyle name="Currency" xfId="2" builtinId="4" customBuiltin="1"/>
    <cellStyle name="Custom Field" xfId="17" xr:uid="{00000000-0005-0000-0000-000002000000}"/>
    <cellStyle name="Date" xfId="21" xr:uid="{00000000-0005-0000-0000-000003000000}"/>
    <cellStyle name="Date label" xfId="14" xr:uid="{00000000-0005-0000-0000-000004000000}"/>
    <cellStyle name="Explanatory Text" xfId="11" builtinId="53" customBuiltin="1"/>
    <cellStyle name="Followed Hyperlink" xfId="20" builtinId="9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Hyperlink" xfId="19" builtinId="8" customBuiltin="1"/>
    <cellStyle name="Input" xfId="9" builtinId="20" customBuiltin="1"/>
    <cellStyle name="Name" xfId="22" xr:uid="{00000000-0005-0000-0000-00000D000000}"/>
    <cellStyle name="Normal" xfId="0" builtinId="0" customBuiltin="1"/>
    <cellStyle name="Note" xfId="10" builtinId="10" customBuiltin="1"/>
    <cellStyle name="Percent" xfId="3" builtinId="5" customBuiltin="1"/>
    <cellStyle name="Phone" xfId="13" xr:uid="{00000000-0005-0000-0000-000011000000}"/>
    <cellStyle name="Shipping Date" xfId="18" xr:uid="{00000000-0005-0000-0000-000012000000}"/>
    <cellStyle name="Shipping Details" xfId="15" xr:uid="{00000000-0005-0000-0000-000013000000}"/>
    <cellStyle name="Taxable?" xfId="16" xr:uid="{00000000-0005-0000-0000-000014000000}"/>
    <cellStyle name="Title" xfId="4" builtinId="15" customBuiltin="1"/>
    <cellStyle name="Total" xfId="12" builtinId="25" customBuiltin="1"/>
  </cellStyles>
  <dxfs count="11"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border>
        <top style="thin">
          <color theme="6" tint="-0.499984740745262"/>
        </top>
        <bottom style="thin">
          <color theme="6" tint="-0.499984740745262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diagonalUp="0" diagonalDown="0">
        <left/>
        <right/>
        <top style="thin">
          <color theme="0" tint="-0.34998626667073579"/>
        </top>
        <bottom/>
        <vertical/>
        <horizontal/>
      </border>
    </dxf>
    <dxf>
      <font>
        <b/>
        <i val="0"/>
      </font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</dxfs>
  <tableStyles count="4" defaultTableStyle="Price quote with tax calculation" defaultPivotStyle="PivotStyleLight16">
    <tableStyle name="Price quote with tax calculation" pivot="0" count="5" xr9:uid="{00000000-0011-0000-FFFF-FFFF00000000}">
      <tableStyleElement type="wholeTable" dxfId="10"/>
      <tableStyleElement type="headerRow" dxfId="9"/>
      <tableStyleElement type="totalRow" dxfId="8"/>
      <tableStyleElement type="lastColumn" dxfId="7"/>
      <tableStyleElement type="lastTotalCell" dxfId="6"/>
    </tableStyle>
    <tableStyle name="Table Style 1" pivot="0" count="2" xr9:uid="{13DCD116-0D9E-2D4F-A39F-81B07866BC48}">
      <tableStyleElement type="headerRow" dxfId="5"/>
      <tableStyleElement type="secondRowStripe" dxfId="4"/>
    </tableStyle>
    <tableStyle name="Table Style 2" pivot="0" count="1" xr9:uid="{9088CE6D-2D0D-C94F-9378-DEC1CCACC52B}">
      <tableStyleElement type="headerRow" dxfId="3"/>
    </tableStyle>
    <tableStyle name="Table Style 3" pivot="0" count="3" xr9:uid="{FF1CACFF-09E5-8944-B17F-0125C91DD86F}">
      <tableStyleElement type="headerRow" dxfId="2"/>
      <tableStyleElement type="totalRow" dxfId="1"/>
      <tableStyleElement type="secondRow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D8E4E8"/>
      <rgbColor rgb="0099CCFF"/>
      <rgbColor rgb="00EAEAEA"/>
      <rgbColor rgb="00CC99FF"/>
      <rgbColor rgb="00F1F2D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05868"/>
      <color rgb="FF00573F"/>
      <color rgb="FF437587"/>
      <color rgb="FFB7DBC7"/>
      <color rgb="FF5EAE82"/>
      <color rgb="FFC7E3D4"/>
      <color rgb="FF83A2AF"/>
      <color rgb="FFBEBBAD"/>
      <color rgb="FF14232A"/>
      <color rgb="FFEBEB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/5%20-%20PAIE/2%20-%20PRIMES/2023/Primes%20services/Primes%20services_2023_BOULOGNE.xlsx" TargetMode="External"/><Relationship Id="rId1" Type="http://schemas.openxmlformats.org/officeDocument/2006/relationships/externalLinkPath" Target="file:///R:/5%20-%20PAIE/2%20-%20PRIMES/2023/Primes%20services/Primes%20services_2023_BOULO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otre centre"/>
      <sheetName val="Données"/>
    </sheetNames>
    <sheetDataSet>
      <sheetData sheetId="0"/>
      <sheetData sheetId="1">
        <row r="1">
          <cell r="A1" t="str">
            <v>Non</v>
          </cell>
        </row>
        <row r="2">
          <cell r="A2" t="str">
            <v>Oui à 100%</v>
          </cell>
        </row>
        <row r="3">
          <cell r="A3" t="str">
            <v>Oui à 50%</v>
          </cell>
        </row>
        <row r="4">
          <cell r="A4" t="str">
            <v>Oui à 33%</v>
          </cell>
        </row>
        <row r="5">
          <cell r="A5" t="str">
            <v>Oui à 25%</v>
          </cell>
        </row>
        <row r="6">
          <cell r="A6" t="str">
            <v>Oui à 20%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Custom 79">
      <a:majorFont>
        <a:latin typeface="Corbe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A571-999E-4BE4-86DC-413CE1F3BD86}">
  <sheetPr>
    <pageSetUpPr fitToPage="1"/>
  </sheetPr>
  <dimension ref="A1:L38"/>
  <sheetViews>
    <sheetView tabSelected="1" topLeftCell="A16" zoomScale="130" zoomScaleNormal="130" workbookViewId="0">
      <selection activeCell="L31" sqref="L31"/>
    </sheetView>
  </sheetViews>
  <sheetFormatPr baseColWidth="10" defaultRowHeight="14" x14ac:dyDescent="0.15"/>
  <cols>
    <col min="1" max="1" width="22.6640625" customWidth="1"/>
    <col min="2" max="2" width="19.83203125" customWidth="1"/>
    <col min="3" max="3" width="22.33203125" customWidth="1"/>
    <col min="4" max="4" width="24.5" customWidth="1"/>
    <col min="5" max="5" width="19.6640625" customWidth="1"/>
    <col min="6" max="6" width="16.33203125" customWidth="1"/>
    <col min="7" max="7" width="16.83203125" customWidth="1"/>
    <col min="8" max="8" width="15.6640625" customWidth="1"/>
    <col min="9" max="9" width="16.83203125" customWidth="1"/>
    <col min="10" max="12" width="15.6640625" customWidth="1"/>
  </cols>
  <sheetData>
    <row r="1" spans="1:12" ht="35.25" customHeight="1" x14ac:dyDescent="0.15">
      <c r="A1" s="48" t="s">
        <v>24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5.5" customHeight="1" thickBot="1" x14ac:dyDescent="0.2"/>
    <row r="3" spans="1:12" ht="35.25" customHeight="1" thickBot="1" x14ac:dyDescent="0.2">
      <c r="A3" s="46" t="s">
        <v>15</v>
      </c>
      <c r="B3" s="47"/>
      <c r="C3" s="6" t="s">
        <v>21</v>
      </c>
      <c r="D3" s="40" t="s">
        <v>22</v>
      </c>
      <c r="E3" s="40" t="s">
        <v>23</v>
      </c>
      <c r="H3" cm="1">
        <f t="array" ref="H3">_xlfn.SWITCH(H7,C3,1,D3,2,E3,3)</f>
        <v>2</v>
      </c>
    </row>
    <row r="4" spans="1:12" ht="18.75" customHeight="1" x14ac:dyDescent="0.15">
      <c r="A4" s="8">
        <v>80</v>
      </c>
      <c r="B4" s="9">
        <v>89.99</v>
      </c>
      <c r="C4" s="38">
        <v>125</v>
      </c>
      <c r="D4" s="39">
        <v>125</v>
      </c>
      <c r="E4" s="39">
        <v>600</v>
      </c>
    </row>
    <row r="5" spans="1:12" ht="18.75" customHeight="1" x14ac:dyDescent="0.15">
      <c r="A5" s="8">
        <f>0.9*100</f>
        <v>90</v>
      </c>
      <c r="B5" s="9">
        <f>0.9499*100</f>
        <v>94.99</v>
      </c>
      <c r="C5" s="38">
        <v>190</v>
      </c>
      <c r="D5" s="38">
        <v>190</v>
      </c>
      <c r="E5" s="38">
        <v>900</v>
      </c>
    </row>
    <row r="6" spans="1:12" ht="18.75" customHeight="1" x14ac:dyDescent="0.15">
      <c r="A6" s="8">
        <f>0.95*100</f>
        <v>95</v>
      </c>
      <c r="B6" s="9">
        <f>0.9999*100</f>
        <v>99.99</v>
      </c>
      <c r="C6" s="38">
        <v>225</v>
      </c>
      <c r="D6" s="38">
        <v>225</v>
      </c>
      <c r="E6" s="38">
        <v>1080</v>
      </c>
    </row>
    <row r="7" spans="1:12" ht="18.75" customHeight="1" x14ac:dyDescent="0.15">
      <c r="A7" s="8">
        <f>1*100</f>
        <v>100</v>
      </c>
      <c r="B7" s="9">
        <v>101.99</v>
      </c>
      <c r="C7" s="38">
        <v>250</v>
      </c>
      <c r="D7" s="38">
        <v>250</v>
      </c>
      <c r="E7" s="38">
        <v>1200</v>
      </c>
      <c r="H7" t="s">
        <v>22</v>
      </c>
      <c r="I7">
        <f>_xlfn.XMATCH(H7,A3:E3,0,1)</f>
        <v>4</v>
      </c>
    </row>
    <row r="8" spans="1:12" ht="18.75" customHeight="1" x14ac:dyDescent="0.15">
      <c r="A8" s="8">
        <v>102</v>
      </c>
      <c r="B8" s="9">
        <v>103.99</v>
      </c>
      <c r="C8" s="38">
        <v>280</v>
      </c>
      <c r="D8" s="38">
        <v>280</v>
      </c>
      <c r="E8" s="38">
        <v>1320</v>
      </c>
      <c r="H8" s="8">
        <v>103.4</v>
      </c>
      <c r="I8" cm="1">
        <f t="array" ref="I8:K8">_xlfn.XLOOKUP(1,(A4:A10&lt;=H8)*(B4:B10&gt;=H8),C4:E10,0,-1,1)</f>
        <v>280</v>
      </c>
      <c r="J8">
        <v>280</v>
      </c>
      <c r="K8">
        <v>1320</v>
      </c>
    </row>
    <row r="9" spans="1:12" ht="18.75" customHeight="1" x14ac:dyDescent="0.15">
      <c r="A9" s="8">
        <v>104</v>
      </c>
      <c r="B9" s="9">
        <v>106.99</v>
      </c>
      <c r="C9" s="38">
        <v>310</v>
      </c>
      <c r="D9" s="38">
        <v>310</v>
      </c>
      <c r="E9" s="38">
        <v>1440</v>
      </c>
    </row>
    <row r="10" spans="1:12" ht="18.75" customHeight="1" x14ac:dyDescent="0.15">
      <c r="A10" s="8">
        <v>107</v>
      </c>
      <c r="B10" s="9" t="s">
        <v>16</v>
      </c>
      <c r="C10" s="38">
        <v>330</v>
      </c>
      <c r="D10" s="38">
        <v>330</v>
      </c>
      <c r="E10" s="38">
        <v>1560</v>
      </c>
    </row>
    <row r="11" spans="1:12" ht="15" thickBot="1" x14ac:dyDescent="0.2">
      <c r="A11" s="4"/>
      <c r="B11" s="3"/>
      <c r="C11" s="4"/>
      <c r="D11" s="5"/>
      <c r="E11" s="3"/>
      <c r="F11" s="3"/>
    </row>
    <row r="12" spans="1:12" ht="33" customHeight="1" thickBot="1" x14ac:dyDescent="0.2">
      <c r="A12" s="46" t="s">
        <v>9</v>
      </c>
      <c r="B12" s="47"/>
      <c r="C12" s="6" t="s">
        <v>21</v>
      </c>
      <c r="D12" s="40" t="s">
        <v>22</v>
      </c>
      <c r="E12" s="40" t="s">
        <v>23</v>
      </c>
    </row>
    <row r="13" spans="1:12" ht="18.75" customHeight="1" x14ac:dyDescent="0.15">
      <c r="A13" s="8">
        <v>80</v>
      </c>
      <c r="B13" s="9">
        <v>89.99</v>
      </c>
      <c r="C13" s="38">
        <v>80</v>
      </c>
      <c r="D13" s="38">
        <v>80</v>
      </c>
      <c r="E13" s="39">
        <v>600</v>
      </c>
    </row>
    <row r="14" spans="1:12" ht="18.75" customHeight="1" x14ac:dyDescent="0.15">
      <c r="A14" s="8">
        <f>0.9*100</f>
        <v>90</v>
      </c>
      <c r="B14" s="9">
        <f>0.9499*100</f>
        <v>94.99</v>
      </c>
      <c r="C14" s="38">
        <v>120</v>
      </c>
      <c r="D14" s="38">
        <v>120</v>
      </c>
      <c r="E14" s="38">
        <v>900</v>
      </c>
    </row>
    <row r="15" spans="1:12" ht="18.75" customHeight="1" x14ac:dyDescent="0.15">
      <c r="A15" s="8">
        <f>0.95*100</f>
        <v>95</v>
      </c>
      <c r="B15" s="9">
        <f>0.9999*100</f>
        <v>99.99</v>
      </c>
      <c r="C15" s="38">
        <v>142</v>
      </c>
      <c r="D15" s="38">
        <v>142</v>
      </c>
      <c r="E15" s="38">
        <v>1080</v>
      </c>
      <c r="I15" s="1"/>
    </row>
    <row r="16" spans="1:12" ht="18.75" customHeight="1" x14ac:dyDescent="0.15">
      <c r="A16" s="8">
        <f>1*100</f>
        <v>100</v>
      </c>
      <c r="B16" s="9">
        <v>101.99</v>
      </c>
      <c r="C16" s="38">
        <v>160</v>
      </c>
      <c r="D16" s="38">
        <v>160</v>
      </c>
      <c r="E16" s="38">
        <v>1200</v>
      </c>
    </row>
    <row r="17" spans="1:12" ht="18.75" customHeight="1" x14ac:dyDescent="0.15">
      <c r="A17" s="8">
        <v>102</v>
      </c>
      <c r="B17" s="9">
        <v>103.99</v>
      </c>
      <c r="C17" s="38">
        <v>175</v>
      </c>
      <c r="D17" s="38">
        <v>175</v>
      </c>
      <c r="E17" s="38">
        <v>1320</v>
      </c>
    </row>
    <row r="18" spans="1:12" ht="18.75" customHeight="1" x14ac:dyDescent="0.15">
      <c r="A18" s="8">
        <v>104</v>
      </c>
      <c r="B18" s="9">
        <v>106.99</v>
      </c>
      <c r="C18" s="38">
        <v>190</v>
      </c>
      <c r="D18" s="38">
        <v>190</v>
      </c>
      <c r="E18" s="38">
        <v>1440</v>
      </c>
    </row>
    <row r="19" spans="1:12" ht="18.75" customHeight="1" x14ac:dyDescent="0.15">
      <c r="A19" s="8">
        <v>107</v>
      </c>
      <c r="B19" s="9" t="s">
        <v>16</v>
      </c>
      <c r="C19" s="38">
        <v>215</v>
      </c>
      <c r="D19" s="38">
        <v>215</v>
      </c>
      <c r="E19" s="38">
        <v>1560</v>
      </c>
    </row>
    <row r="20" spans="1:12" x14ac:dyDescent="0.15">
      <c r="A20" s="42"/>
      <c r="B20" s="42"/>
      <c r="C20" s="42"/>
      <c r="D20" s="42"/>
      <c r="E20" s="42"/>
      <c r="F20" s="42"/>
      <c r="G20" s="42"/>
    </row>
    <row r="22" spans="1:12" ht="15.75" customHeight="1" x14ac:dyDescent="0.15">
      <c r="B22" s="43" t="s">
        <v>25</v>
      </c>
      <c r="C22" s="44"/>
      <c r="D22" s="45"/>
      <c r="H22" s="43" t="s">
        <v>26</v>
      </c>
      <c r="I22" s="44"/>
      <c r="J22" s="45"/>
    </row>
    <row r="23" spans="1:12" ht="15" thickBot="1" x14ac:dyDescent="0.2">
      <c r="A23" s="2"/>
      <c r="B23" s="7" t="s">
        <v>14</v>
      </c>
      <c r="C23" s="7" t="s">
        <v>4</v>
      </c>
      <c r="D23" s="7" t="s">
        <v>5</v>
      </c>
      <c r="G23" s="2"/>
      <c r="H23" s="7" t="s">
        <v>14</v>
      </c>
      <c r="I23" s="7" t="s">
        <v>4</v>
      </c>
      <c r="J23" s="7" t="s">
        <v>5</v>
      </c>
      <c r="L23" s="1"/>
    </row>
    <row r="24" spans="1:12" ht="15" thickTop="1" x14ac:dyDescent="0.15">
      <c r="A24" s="10" t="s">
        <v>0</v>
      </c>
      <c r="B24" s="11">
        <v>120000</v>
      </c>
      <c r="C24" s="12">
        <v>120000</v>
      </c>
      <c r="D24" s="13">
        <f>(C24/B24)*100</f>
        <v>100</v>
      </c>
      <c r="G24" s="10" t="s">
        <v>0</v>
      </c>
      <c r="H24" s="11"/>
      <c r="I24" s="12"/>
      <c r="J24" s="13" t="e">
        <f>(I24/H24)*100</f>
        <v>#DIV/0!</v>
      </c>
      <c r="L24" s="1"/>
    </row>
    <row r="25" spans="1:12" x14ac:dyDescent="0.15">
      <c r="A25" s="14" t="s">
        <v>1</v>
      </c>
      <c r="B25" s="15">
        <v>30000</v>
      </c>
      <c r="C25" s="16">
        <v>30000</v>
      </c>
      <c r="D25" s="13">
        <f t="shared" ref="D25:D26" si="0">(C25/B25)*100</f>
        <v>100</v>
      </c>
      <c r="G25" s="14" t="s">
        <v>1</v>
      </c>
      <c r="H25" s="15"/>
      <c r="I25" s="16"/>
      <c r="J25" s="13" t="e">
        <f>(I25/H25)*100</f>
        <v>#DIV/0!</v>
      </c>
    </row>
    <row r="26" spans="1:12" x14ac:dyDescent="0.15">
      <c r="A26" s="14" t="s">
        <v>2</v>
      </c>
      <c r="B26" s="15">
        <v>100000</v>
      </c>
      <c r="C26" s="16">
        <v>100000</v>
      </c>
      <c r="D26" s="13">
        <f t="shared" si="0"/>
        <v>100</v>
      </c>
      <c r="G26" s="14" t="s">
        <v>2</v>
      </c>
      <c r="H26" s="15"/>
      <c r="I26" s="16"/>
      <c r="J26" s="13" t="e">
        <f t="shared" ref="J26" si="1">(I26/H26)*100</f>
        <v>#DIV/0!</v>
      </c>
    </row>
    <row r="27" spans="1:12" ht="15" thickBot="1" x14ac:dyDescent="0.2">
      <c r="A27" s="14" t="s">
        <v>3</v>
      </c>
      <c r="B27" s="15">
        <v>200000</v>
      </c>
      <c r="C27" s="17">
        <v>200000</v>
      </c>
      <c r="D27" s="13">
        <f>(C27/B27)*100</f>
        <v>100</v>
      </c>
      <c r="G27" s="14" t="s">
        <v>3</v>
      </c>
      <c r="H27" s="15"/>
      <c r="I27" s="17"/>
      <c r="J27" s="13" t="e">
        <f>(I27/H27)*100</f>
        <v>#DIV/0!</v>
      </c>
    </row>
    <row r="28" spans="1:12" ht="15" thickTop="1" x14ac:dyDescent="0.15"/>
    <row r="29" spans="1:12" ht="16" customHeight="1" thickBot="1" x14ac:dyDescent="0.2">
      <c r="D29" s="51" t="s">
        <v>0</v>
      </c>
      <c r="E29" s="52"/>
      <c r="F29" s="51" t="s">
        <v>1</v>
      </c>
      <c r="G29" s="52"/>
      <c r="H29" s="51" t="s">
        <v>2</v>
      </c>
      <c r="I29" s="52"/>
      <c r="J29" s="51" t="s">
        <v>3</v>
      </c>
      <c r="K29" s="52"/>
    </row>
    <row r="30" spans="1:12" ht="39.75" customHeight="1" thickBot="1" x14ac:dyDescent="0.2">
      <c r="A30" s="34" t="s">
        <v>6</v>
      </c>
      <c r="B30" s="35" t="s">
        <v>8</v>
      </c>
      <c r="C30" s="35" t="s">
        <v>7</v>
      </c>
      <c r="D30" s="50" t="s">
        <v>17</v>
      </c>
      <c r="E30" s="50" t="s">
        <v>10</v>
      </c>
      <c r="F30" s="36" t="s">
        <v>18</v>
      </c>
      <c r="G30" s="36" t="s">
        <v>11</v>
      </c>
      <c r="H30" s="37" t="s">
        <v>19</v>
      </c>
      <c r="I30" s="37" t="s">
        <v>12</v>
      </c>
      <c r="J30" s="36" t="s">
        <v>20</v>
      </c>
      <c r="K30" s="36" t="s">
        <v>13</v>
      </c>
    </row>
    <row r="31" spans="1:12" ht="21" customHeight="1" thickBot="1" x14ac:dyDescent="0.2">
      <c r="A31" s="23"/>
      <c r="B31" s="19"/>
      <c r="C31" s="33" t="s">
        <v>21</v>
      </c>
      <c r="D31" s="41" cm="1">
        <f t="array" ref="D31">_xlfn.LET(_xlpm.Réalisé,_xlfn.XLOOKUP(D$29,$A$24:$A$27,$D$24:$D$27,0,0,1),
_xlpm.Ind,_xlfn.XMATCH($C31,$C$3:$E$3,0,1),
_xlpm.Prime,_xlfn.CHOOSECOLS(_xlfn.XLOOKUP(1,($A$4:$A$10&lt;=_xlpm.Réalisé)*($B$4:$B$10&gt;=_xlpm.Réalisé),$C$4:$E$10,0,0,1),_xlpm.Ind),
_xlpm.Prime)</f>
        <v>250</v>
      </c>
      <c r="E31" s="41" cm="1">
        <f t="array" ref="E31">_xlfn.LET(_xlpm.Réalisé,_xlfn.XLOOKUP(D$29,$A$24:$A$27,$D$24:$D$27,0,0,1),
_xlpm.Ind,_xlfn.XMATCH($C31,$C$12:$E$12,0,1),
_xlpm.Prime,_xlfn.CHOOSECOLS(_xlfn.XLOOKUP(1,($A$13:$A$19&lt;=_xlpm.Réalisé)*($B$13:$B$19&gt;=_xlpm.Réalisé),$C$13:$E$19,0,0,1),_xlpm.Ind),
_xlpm.Prime)</f>
        <v>160</v>
      </c>
      <c r="F31" s="41" cm="1">
        <f t="array" ref="F31">_xlfn.LET(_xlpm.Réalisé,_xlfn.XLOOKUP(F$29,$A$24:$A$27,$D$24:$D$27,0,0,1),
_xlpm.Ind,_xlfn.XMATCH($C31,$C$3:$E$3,0,1),
_xlpm.Prime,_xlfn.CHOOSECOLS(_xlfn.XLOOKUP(1,($A$4:$A$10&lt;=_xlpm.Réalisé)*($B$4:$B$10&gt;=_xlpm.Réalisé),$C$4:$E$10,0,0,1),_xlpm.Ind),
_xlpm.Prime)</f>
        <v>250</v>
      </c>
      <c r="G31" s="41" cm="1">
        <f t="array" ref="G31">_xlfn.LET(_xlpm.Réalisé,_xlfn.XLOOKUP(F$29,$A$24:$A$27,$D$24:$D$27,0,0,1),
_xlpm.Ind,_xlfn.XMATCH($C31,$C$12:$E$12,0,1),
_xlpm.Prime,_xlfn.CHOOSECOLS(_xlfn.XLOOKUP(1,($A$13:$A$19&lt;=_xlpm.Réalisé)*($B$13:$B$19&gt;=_xlpm.Réalisé),$C$13:$E$19,0,0,1),_xlpm.Ind),
_xlpm.Prime)</f>
        <v>160</v>
      </c>
      <c r="H31" s="41" cm="1">
        <f t="array" ref="H31">_xlfn.LET(_xlpm.Réalisé,_xlfn.XLOOKUP(H$29,$A$24:$A$27,$D$24:$D$27,0,0,1),
_xlpm.Ind,_xlfn.XMATCH($C31,$C$3:$E$3,0,1),
_xlpm.Prime,_xlfn.CHOOSECOLS(_xlfn.XLOOKUP(1,($A$4:$A$10&lt;=_xlpm.Réalisé)*($B$4:$B$10&gt;=_xlpm.Réalisé),$C$4:$E$10,0,0,1),_xlpm.Ind),
_xlpm.Prime)</f>
        <v>250</v>
      </c>
      <c r="I31" s="41" cm="1">
        <f t="array" ref="I31">_xlfn.LET(_xlpm.Réalisé,_xlfn.XLOOKUP(H$29,$A$24:$A$27,$D$24:$D$27,0,0,1),
_xlpm.Ind,_xlfn.XMATCH($C31,$C$12:$E$12,0,1),
_xlpm.Prime,_xlfn.CHOOSECOLS(_xlfn.XLOOKUP(1,($A$13:$A$19&lt;=_xlpm.Réalisé)*($B$13:$B$19&gt;=_xlpm.Réalisé),$C$13:$E$19,0,0,1),_xlpm.Ind),
_xlpm.Prime)</f>
        <v>160</v>
      </c>
      <c r="J31" s="41" cm="1">
        <f t="array" ref="J31">_xlfn.LET(_xlpm.Réalisé,_xlfn.XLOOKUP(J$29,$A$24:$A$27,$D$24:$D$27,0,0,1),
_xlpm.Ind,_xlfn.XMATCH($C31,$C$3:$E$3,0,1),
_xlpm.Prime,_xlfn.CHOOSECOLS(_xlfn.XLOOKUP(1,($A$4:$A$10&lt;=_xlpm.Réalisé)*($B$4:$B$10&gt;=_xlpm.Réalisé),$C$4:$E$10,0,0,1),_xlpm.Ind),
_xlpm.Prime)</f>
        <v>250</v>
      </c>
      <c r="K31" s="41" cm="1">
        <f t="array" ref="K31">_xlfn.LET(_xlpm.Réalisé,_xlfn.XLOOKUP(J$29,$A$24:$A$27,$D$24:$D$27,0,0,1),
_xlpm.Ind,_xlfn.XMATCH($C31,$C$12:$E$12,0,1),
_xlpm.Prime,_xlfn.CHOOSECOLS(_xlfn.XLOOKUP(1,($A$13:$A$19&lt;=_xlpm.Réalisé)*($B$13:$B$19&gt;=_xlpm.Réalisé),$C$13:$E$19,0,0,1),_xlpm.Ind),
_xlpm.Prime)</f>
        <v>160</v>
      </c>
    </row>
    <row r="32" spans="1:12" ht="21" customHeight="1" thickBot="1" x14ac:dyDescent="0.2">
      <c r="A32" s="24"/>
      <c r="B32" s="32"/>
      <c r="C32" s="20" t="s">
        <v>22</v>
      </c>
      <c r="D32" s="41" cm="1">
        <f t="array" ref="D32">_xlfn.LET(_xlpm.Réalisé,_xlfn.XLOOKUP(D$29,$A$24:$A$27,$D$24:$D$27,0,0,1),
_xlpm.Ind,_xlfn.XMATCH($C32,$C$3:$E$3,0,1),
_xlpm.Prime,_xlfn.CHOOSECOLS(_xlfn.XLOOKUP(1,($A$4:$A$10&lt;=_xlpm.Réalisé)*($B$4:$B$10&gt;=_xlpm.Réalisé),$C$4:$E$10,0,0,1),_xlpm.Ind),
_xlpm.Prime)</f>
        <v>250</v>
      </c>
      <c r="E32" s="41" cm="1">
        <f t="array" ref="E32">_xlfn.LET(_xlpm.Réalisé,_xlfn.XLOOKUP(D$29,$A$24:$A$27,$D$24:$D$27,0,0,1),
_xlpm.Ind,_xlfn.XMATCH($C32,$C$12:$E$12,0,1),
_xlpm.Prime,_xlfn.CHOOSECOLS(_xlfn.XLOOKUP(1,($A$13:$A$19&lt;=_xlpm.Réalisé)*($B$13:$B$19&gt;=_xlpm.Réalisé),$C$13:$E$19,0,0,1),_xlpm.Ind),
_xlpm.Prime)</f>
        <v>160</v>
      </c>
      <c r="F32" s="41" cm="1">
        <f t="array" ref="F32">_xlfn.LET(_xlpm.Réalisé,_xlfn.XLOOKUP(F$29,$A$24:$A$27,$D$24:$D$27,0,0,1),
_xlpm.Ind,_xlfn.XMATCH($C32,$C$3:$E$3,0,1),
_xlpm.Prime,_xlfn.CHOOSECOLS(_xlfn.XLOOKUP(1,($A$4:$A$10&lt;=_xlpm.Réalisé)*($B$4:$B$10&gt;=_xlpm.Réalisé),$C$4:$E$10,0,0,1),_xlpm.Ind),
_xlpm.Prime)</f>
        <v>250</v>
      </c>
      <c r="G32" s="41" cm="1">
        <f t="array" ref="G32">_xlfn.LET(_xlpm.Réalisé,_xlfn.XLOOKUP(F$29,$A$24:$A$27,$D$24:$D$27,0,0,1),
_xlpm.Ind,_xlfn.XMATCH($C32,$C$12:$E$12,0,1),
_xlpm.Prime,_xlfn.CHOOSECOLS(_xlfn.XLOOKUP(1,($A$13:$A$19&lt;=_xlpm.Réalisé)*($B$13:$B$19&gt;=_xlpm.Réalisé),$C$13:$E$19,0,0,1),_xlpm.Ind),
_xlpm.Prime)</f>
        <v>160</v>
      </c>
      <c r="H32" s="41" cm="1">
        <f t="array" ref="H32">_xlfn.LET(_xlpm.Réalisé,_xlfn.XLOOKUP(H$29,$A$24:$A$27,$D$24:$D$27,0,0,1),
_xlpm.Ind,_xlfn.XMATCH($C32,$C$3:$E$3,0,1),
_xlpm.Prime,_xlfn.CHOOSECOLS(_xlfn.XLOOKUP(1,($A$4:$A$10&lt;=_xlpm.Réalisé)*($B$4:$B$10&gt;=_xlpm.Réalisé),$C$4:$E$10,0,0,1),_xlpm.Ind),
_xlpm.Prime)</f>
        <v>250</v>
      </c>
      <c r="I32" s="41" cm="1">
        <f t="array" ref="I32">_xlfn.LET(_xlpm.Réalisé,_xlfn.XLOOKUP(H$29,$A$24:$A$27,$D$24:$D$27,0,0,1),
_xlpm.Ind,_xlfn.XMATCH($C32,$C$12:$E$12,0,1),
_xlpm.Prime,_xlfn.CHOOSECOLS(_xlfn.XLOOKUP(1,($A$13:$A$19&lt;=_xlpm.Réalisé)*($B$13:$B$19&gt;=_xlpm.Réalisé),$C$13:$E$19,0,0,1),_xlpm.Ind),
_xlpm.Prime)</f>
        <v>160</v>
      </c>
      <c r="J32" s="41" cm="1">
        <f t="array" ref="J32">_xlfn.LET(_xlpm.Réalisé,_xlfn.XLOOKUP(J$29,$A$24:$A$27,$D$24:$D$27,0,0,1),
_xlpm.Ind,_xlfn.XMATCH($C32,$C$3:$E$3,0,1),
_xlpm.Prime,_xlfn.CHOOSECOLS(_xlfn.XLOOKUP(1,($A$4:$A$10&lt;=_xlpm.Réalisé)*($B$4:$B$10&gt;=_xlpm.Réalisé),$C$4:$E$10,0,0,1),_xlpm.Ind),
_xlpm.Prime)</f>
        <v>250</v>
      </c>
      <c r="K32" s="41" cm="1">
        <f t="array" ref="K32">_xlfn.LET(_xlpm.Réalisé,_xlfn.XLOOKUP(J$29,$A$24:$A$27,$D$24:$D$27,0,0,1),
_xlpm.Ind,_xlfn.XMATCH($C32,$C$12:$E$12,0,1),
_xlpm.Prime,_xlfn.CHOOSECOLS(_xlfn.XLOOKUP(1,($A$13:$A$19&lt;=_xlpm.Réalisé)*($B$13:$B$19&gt;=_xlpm.Réalisé),$C$13:$E$19,0,0,1),_xlpm.Ind),
_xlpm.Prime)</f>
        <v>160</v>
      </c>
    </row>
    <row r="33" spans="1:11" ht="21" customHeight="1" x14ac:dyDescent="0.15">
      <c r="A33" s="25"/>
      <c r="B33" s="25"/>
      <c r="C33" s="21" t="s">
        <v>23</v>
      </c>
      <c r="D33" s="41" cm="1">
        <f t="array" ref="D33">_xlfn.LET(_xlpm.Réalisé,_xlfn.XLOOKUP(D$29,$A$24:$A$27,$D$24:$D$27,0,0,1),
_xlpm.Ind,_xlfn.XMATCH($C33,$C$3:$E$3,0,1),
_xlpm.Prime,_xlfn.CHOOSECOLS(_xlfn.XLOOKUP(1,($A$4:$A$10&lt;=_xlpm.Réalisé)*($B$4:$B$10&gt;=_xlpm.Réalisé),$C$4:$E$10,0,0,1),_xlpm.Ind),
_xlpm.Prime)</f>
        <v>1200</v>
      </c>
      <c r="E33" s="41" cm="1">
        <f t="array" ref="E33">_xlfn.LET(_xlpm.Réalisé,_xlfn.XLOOKUP(D$29,$A$24:$A$27,$D$24:$D$27,0,0,1),
_xlpm.Ind,_xlfn.XMATCH($C33,$C$12:$E$12,0,1),
_xlpm.Prime,_xlfn.CHOOSECOLS(_xlfn.XLOOKUP(1,($A$13:$A$19&lt;=_xlpm.Réalisé)*($B$13:$B$19&gt;=_xlpm.Réalisé),$C$13:$E$19,0,0,1),_xlpm.Ind),
_xlpm.Prime)</f>
        <v>1200</v>
      </c>
      <c r="F33" s="41" cm="1">
        <f t="array" ref="F33">_xlfn.LET(_xlpm.Réalisé,_xlfn.XLOOKUP(F$29,$A$24:$A$27,$D$24:$D$27,0,0,1),
_xlpm.Ind,_xlfn.XMATCH($C33,$C$3:$E$3,0,1),
_xlpm.Prime,_xlfn.CHOOSECOLS(_xlfn.XLOOKUP(1,($A$4:$A$10&lt;=_xlpm.Réalisé)*($B$4:$B$10&gt;=_xlpm.Réalisé),$C$4:$E$10,0,0,1),_xlpm.Ind),
_xlpm.Prime)</f>
        <v>1200</v>
      </c>
      <c r="G33" s="41" cm="1">
        <f t="array" ref="G33">_xlfn.LET(_xlpm.Réalisé,_xlfn.XLOOKUP(F$29,$A$24:$A$27,$D$24:$D$27,0,0,1),
_xlpm.Ind,_xlfn.XMATCH($C33,$C$12:$E$12,0,1),
_xlpm.Prime,_xlfn.CHOOSECOLS(_xlfn.XLOOKUP(1,($A$13:$A$19&lt;=_xlpm.Réalisé)*($B$13:$B$19&gt;=_xlpm.Réalisé),$C$13:$E$19,0,0,1),_xlpm.Ind),
_xlpm.Prime)</f>
        <v>1200</v>
      </c>
      <c r="H33" s="41" cm="1">
        <f t="array" ref="H33">_xlfn.LET(_xlpm.Réalisé,_xlfn.XLOOKUP(H$29,$A$24:$A$27,$D$24:$D$27,0,0,1),
_xlpm.Ind,_xlfn.XMATCH($C33,$C$3:$E$3,0,1),
_xlpm.Prime,_xlfn.CHOOSECOLS(_xlfn.XLOOKUP(1,($A$4:$A$10&lt;=_xlpm.Réalisé)*($B$4:$B$10&gt;=_xlpm.Réalisé),$C$4:$E$10,0,0,1),_xlpm.Ind),
_xlpm.Prime)</f>
        <v>1200</v>
      </c>
      <c r="I33" s="41" cm="1">
        <f t="array" ref="I33">_xlfn.LET(_xlpm.Réalisé,_xlfn.XLOOKUP(H$29,$A$24:$A$27,$D$24:$D$27,0,0,1),
_xlpm.Ind,_xlfn.XMATCH($C33,$C$12:$E$12,0,1),
_xlpm.Prime,_xlfn.CHOOSECOLS(_xlfn.XLOOKUP(1,($A$13:$A$19&lt;=_xlpm.Réalisé)*($B$13:$B$19&gt;=_xlpm.Réalisé),$C$13:$E$19,0,0,1),_xlpm.Ind),
_xlpm.Prime)</f>
        <v>1200</v>
      </c>
      <c r="J33" s="41" cm="1">
        <f t="array" ref="J33">_xlfn.LET(_xlpm.Réalisé,_xlfn.XLOOKUP(J$29,$A$24:$A$27,$D$24:$D$27,0,0,1),
_xlpm.Ind,_xlfn.XMATCH($C33,$C$3:$E$3,0,1),
_xlpm.Prime,_xlfn.CHOOSECOLS(_xlfn.XLOOKUP(1,($A$4:$A$10&lt;=_xlpm.Réalisé)*($B$4:$B$10&gt;=_xlpm.Réalisé),$C$4:$E$10,0,0,1),_xlpm.Ind),
_xlpm.Prime)</f>
        <v>1200</v>
      </c>
      <c r="K33" s="41" cm="1">
        <f t="array" ref="K33">_xlfn.LET(_xlpm.Réalisé,_xlfn.XLOOKUP(J$29,$A$24:$A$27,$D$24:$D$27,0,0,1),
_xlpm.Ind,_xlfn.XMATCH($C33,$C$12:$E$12,0,1),
_xlpm.Prime,_xlfn.CHOOSECOLS(_xlfn.XLOOKUP(1,($A$13:$A$19&lt;=_xlpm.Réalisé)*($B$13:$B$19&gt;=_xlpm.Réalisé),$C$13:$E$19,0,0,1),_xlpm.Ind),
_xlpm.Prime)</f>
        <v>1200</v>
      </c>
    </row>
    <row r="34" spans="1:11" ht="21" customHeight="1" x14ac:dyDescent="0.15">
      <c r="A34" s="24"/>
      <c r="B34" s="24"/>
      <c r="C34" s="20"/>
      <c r="D34" s="27"/>
      <c r="E34" s="27"/>
      <c r="F34" s="22"/>
      <c r="G34" s="27"/>
      <c r="H34" s="22"/>
      <c r="I34" s="27"/>
      <c r="J34" s="22"/>
      <c r="K34" s="27"/>
    </row>
    <row r="35" spans="1:11" ht="21" customHeight="1" x14ac:dyDescent="0.15">
      <c r="A35" s="25"/>
      <c r="B35" s="25"/>
      <c r="C35" s="21"/>
      <c r="D35" s="28"/>
      <c r="E35" s="28"/>
      <c r="F35" s="18"/>
      <c r="G35" s="28"/>
      <c r="H35" s="18"/>
      <c r="I35" s="28"/>
      <c r="J35" s="18"/>
      <c r="K35" s="28"/>
    </row>
    <row r="36" spans="1:11" ht="21" customHeight="1" x14ac:dyDescent="0.15">
      <c r="A36" s="24"/>
      <c r="B36" s="24"/>
      <c r="C36" s="20"/>
      <c r="D36" s="27"/>
      <c r="E36" s="27"/>
      <c r="F36" s="22"/>
      <c r="G36" s="27"/>
      <c r="H36" s="22"/>
      <c r="I36" s="27"/>
      <c r="J36" s="22"/>
      <c r="K36" s="27"/>
    </row>
    <row r="37" spans="1:11" ht="21" customHeight="1" x14ac:dyDescent="0.15">
      <c r="A37" s="25"/>
      <c r="B37" s="25"/>
      <c r="C37" s="21"/>
      <c r="D37" s="28"/>
      <c r="E37" s="28"/>
      <c r="F37" s="18"/>
      <c r="G37" s="28"/>
      <c r="H37" s="18"/>
      <c r="I37" s="28"/>
      <c r="J37" s="18"/>
      <c r="K37" s="28"/>
    </row>
    <row r="38" spans="1:11" ht="21" customHeight="1" thickBot="1" x14ac:dyDescent="0.2">
      <c r="A38" s="26"/>
      <c r="B38" s="26"/>
      <c r="C38" s="30"/>
      <c r="D38" s="29"/>
      <c r="E38" s="29"/>
      <c r="F38" s="31"/>
      <c r="G38" s="29"/>
      <c r="H38" s="31"/>
      <c r="I38" s="29"/>
      <c r="J38" s="31"/>
      <c r="K38" s="29"/>
    </row>
  </sheetData>
  <mergeCells count="10">
    <mergeCell ref="D29:E29"/>
    <mergeCell ref="F29:G29"/>
    <mergeCell ref="H29:I29"/>
    <mergeCell ref="J29:K29"/>
    <mergeCell ref="A20:G20"/>
    <mergeCell ref="B22:D22"/>
    <mergeCell ref="H22:J22"/>
    <mergeCell ref="A12:B12"/>
    <mergeCell ref="A1:L1"/>
    <mergeCell ref="A3:B3"/>
  </mergeCells>
  <dataValidations count="1">
    <dataValidation type="list" allowBlank="1" showInputMessage="1" showErrorMessage="1" sqref="C31:C38" xr:uid="{D862FD21-4AA1-4875-8965-8C832FD34A7F}">
      <formula1>"Chargé(e) de clientèle, Adjoint, District Manager"</formula1>
    </dataValidation>
  </dataValidations>
  <pageMargins left="0.7" right="0.7" top="0.75" bottom="0.75" header="0.3" footer="0.3"/>
  <pageSetup paperSize="9" scale="32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TM16400571</Templat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VIERGE</vt:lpstr>
      <vt:lpstr>VIERGE!Print_Area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2022-12-15T20:48:04Z</dcterms:created>
  <dcterms:modified xsi:type="dcterms:W3CDTF">2026-02-17T16:27:37Z</dcterms:modified>
</cp:coreProperties>
</file>