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8"/>
  <workbookPr codeName="ThisWorkbook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F80482EC-8A42-E84E-8E86-3C8CE0186C19}" xr6:coauthVersionLast="47" xr6:coauthVersionMax="47" xr10:uidLastSave="{00000000-0000-0000-0000-000000000000}"/>
  <bookViews>
    <workbookView xWindow="-38400" yWindow="-1660" windowWidth="38400" windowHeight="21000" activeTab="1" xr2:uid="{00000000-000D-0000-FFFF-FFFF00000000}"/>
  </bookViews>
  <sheets>
    <sheet name="BASE PRODUITS" sheetId="2" r:id="rId1"/>
    <sheet name="JOURNAL STOCKS" sheetId="1" r:id="rId2"/>
    <sheet name="ETAT DES STOCKS (2)" sheetId="5" r:id="rId3"/>
    <sheet name="ETAT DES STOCKS" sheetId="3" r:id="rId4"/>
    <sheet name="Feuil1" sheetId="4" r:id="rId5"/>
  </sheets>
  <definedNames>
    <definedName name="_xlnm._FilterDatabase" localSheetId="3" hidden="1">'ETAT DES STOCKS'!$A$5:$G$155</definedName>
    <definedName name="_xlnm._FilterDatabase" localSheetId="2" hidden="1">'ETAT DES STOCKS (2)'!$A$5:$G$155</definedName>
    <definedName name="_xlnm._FilterDatabase" localSheetId="1" hidden="1">'JOURNAL STOCKS'!$A$6:$F$199</definedName>
    <definedName name="Machines" localSheetId="2">listes[Machines]</definedName>
    <definedName name="Machines">listes[Machines]</definedName>
    <definedName name="MACHINEStest">'JOURNAL STOCKS'!$I$19:$I$43</definedName>
    <definedName name="machinetest">'JOURNAL STOCKS'!$I$19:$I$43</definedName>
    <definedName name="Nproduits" localSheetId="2">listes[Nom produits]</definedName>
    <definedName name="Nproduits">listes[Nom produits]</definedName>
    <definedName name="pieces">'JOURNAL STOCKS'!$J$19:$J$43</definedName>
    <definedName name="_xlnm.Print_Area" localSheetId="0">'BASE PRODUITS'!$A$1:$E$155</definedName>
    <definedName name="_xlnm.Print_Area" localSheetId="3">'ETAT DES STOCKS'!$A$1:$G$155</definedName>
    <definedName name="_xlnm.Print_Area" localSheetId="2">'ETAT DES STOCKS (2)'!$A$1:$G$155</definedName>
    <definedName name="_xlnm.Print_Area" localSheetId="1">'JOURNAL STOCKS'!$A$1:$G$199</definedName>
    <definedName name="Référence_pièce" localSheetId="2">listes[Référence  pièce]</definedName>
    <definedName name="Référence_pièce">listes[Référence  pièce]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C2" i="4" s="1" a="1"/>
  <c r="C2" i="4" s="1"/>
  <c r="E26" i="5"/>
  <c r="F26" i="5"/>
  <c r="E27" i="5"/>
  <c r="F27" i="5"/>
  <c r="E28" i="5"/>
  <c r="F28" i="5"/>
  <c r="E29" i="5"/>
  <c r="F29" i="5"/>
  <c r="E30" i="5"/>
  <c r="F30" i="5"/>
  <c r="E31" i="5"/>
  <c r="F31" i="5"/>
  <c r="E32" i="5"/>
  <c r="F32" i="5"/>
  <c r="G32" i="5" s="1"/>
  <c r="E33" i="5"/>
  <c r="F33" i="5"/>
  <c r="E34" i="5"/>
  <c r="F34" i="5"/>
  <c r="E35" i="5"/>
  <c r="F35" i="5"/>
  <c r="E36" i="5"/>
  <c r="F36" i="5"/>
  <c r="E37" i="5"/>
  <c r="F37" i="5"/>
  <c r="E38" i="5"/>
  <c r="F38" i="5"/>
  <c r="E39" i="5"/>
  <c r="F39" i="5"/>
  <c r="E40" i="5"/>
  <c r="F40" i="5"/>
  <c r="E41" i="5"/>
  <c r="F41" i="5"/>
  <c r="E42" i="5"/>
  <c r="F42" i="5"/>
  <c r="E43" i="5"/>
  <c r="F43" i="5"/>
  <c r="E44" i="5"/>
  <c r="F44" i="5"/>
  <c r="E45" i="5"/>
  <c r="F45" i="5"/>
  <c r="E46" i="5"/>
  <c r="F46" i="5"/>
  <c r="E47" i="5"/>
  <c r="F47" i="5"/>
  <c r="E48" i="5"/>
  <c r="F48" i="5"/>
  <c r="E49" i="5"/>
  <c r="F49" i="5"/>
  <c r="E50" i="5"/>
  <c r="F50" i="5"/>
  <c r="E51" i="5"/>
  <c r="F51" i="5"/>
  <c r="E52" i="5"/>
  <c r="F52" i="5"/>
  <c r="G52" i="5"/>
  <c r="E53" i="5"/>
  <c r="F53" i="5"/>
  <c r="E54" i="5"/>
  <c r="F54" i="5"/>
  <c r="E55" i="5"/>
  <c r="F55" i="5"/>
  <c r="E56" i="5"/>
  <c r="F56" i="5"/>
  <c r="E57" i="5"/>
  <c r="F57" i="5"/>
  <c r="E58" i="5"/>
  <c r="F58" i="5"/>
  <c r="E59" i="5"/>
  <c r="F59" i="5"/>
  <c r="E60" i="5"/>
  <c r="F60" i="5"/>
  <c r="E61" i="5"/>
  <c r="F61" i="5"/>
  <c r="E62" i="5"/>
  <c r="F62" i="5"/>
  <c r="E63" i="5"/>
  <c r="F63" i="5"/>
  <c r="E64" i="5"/>
  <c r="F64" i="5"/>
  <c r="E65" i="5"/>
  <c r="F65" i="5"/>
  <c r="E66" i="5"/>
  <c r="F66" i="5"/>
  <c r="E67" i="5"/>
  <c r="F67" i="5"/>
  <c r="E68" i="5"/>
  <c r="F68" i="5"/>
  <c r="E69" i="5"/>
  <c r="F69" i="5"/>
  <c r="E70" i="5"/>
  <c r="F70" i="5"/>
  <c r="E71" i="5"/>
  <c r="F71" i="5"/>
  <c r="E72" i="5"/>
  <c r="F72" i="5"/>
  <c r="E73" i="5"/>
  <c r="F73" i="5"/>
  <c r="E74" i="5"/>
  <c r="F74" i="5"/>
  <c r="E75" i="5"/>
  <c r="F75" i="5"/>
  <c r="E76" i="5"/>
  <c r="F76" i="5"/>
  <c r="E77" i="5"/>
  <c r="F77" i="5"/>
  <c r="E78" i="5"/>
  <c r="F78" i="5"/>
  <c r="E79" i="5"/>
  <c r="F79" i="5"/>
  <c r="E80" i="5"/>
  <c r="F80" i="5"/>
  <c r="E81" i="5"/>
  <c r="F81" i="5"/>
  <c r="E82" i="5"/>
  <c r="F82" i="5"/>
  <c r="E83" i="5"/>
  <c r="F83" i="5"/>
  <c r="E84" i="5"/>
  <c r="F84" i="5"/>
  <c r="E85" i="5"/>
  <c r="F85" i="5"/>
  <c r="E86" i="5"/>
  <c r="F86" i="5"/>
  <c r="G86" i="5"/>
  <c r="E87" i="5"/>
  <c r="F87" i="5"/>
  <c r="E88" i="5"/>
  <c r="F88" i="5"/>
  <c r="E89" i="5"/>
  <c r="F89" i="5"/>
  <c r="E90" i="5"/>
  <c r="F90" i="5"/>
  <c r="E91" i="5"/>
  <c r="F91" i="5"/>
  <c r="E92" i="5"/>
  <c r="F92" i="5"/>
  <c r="E93" i="5"/>
  <c r="F93" i="5"/>
  <c r="E94" i="5"/>
  <c r="F94" i="5"/>
  <c r="E95" i="5"/>
  <c r="F95" i="5"/>
  <c r="E96" i="5"/>
  <c r="F96" i="5"/>
  <c r="E97" i="5"/>
  <c r="F97" i="5"/>
  <c r="E98" i="5"/>
  <c r="F98" i="5"/>
  <c r="E99" i="5"/>
  <c r="F99" i="5"/>
  <c r="E100" i="5"/>
  <c r="F100" i="5"/>
  <c r="E101" i="5"/>
  <c r="F101" i="5"/>
  <c r="E102" i="5"/>
  <c r="F102" i="5"/>
  <c r="E103" i="5"/>
  <c r="F103" i="5"/>
  <c r="E104" i="5"/>
  <c r="F104" i="5"/>
  <c r="E105" i="5"/>
  <c r="F105" i="5"/>
  <c r="G105" i="5" s="1"/>
  <c r="E106" i="5"/>
  <c r="F106" i="5"/>
  <c r="E107" i="5"/>
  <c r="F107" i="5"/>
  <c r="E108" i="5"/>
  <c r="F108" i="5"/>
  <c r="E109" i="5"/>
  <c r="F109" i="5"/>
  <c r="E110" i="5"/>
  <c r="F110" i="5"/>
  <c r="E111" i="5"/>
  <c r="F111" i="5"/>
  <c r="E112" i="5"/>
  <c r="F112" i="5"/>
  <c r="E113" i="5"/>
  <c r="F113" i="5"/>
  <c r="E114" i="5"/>
  <c r="F114" i="5"/>
  <c r="E115" i="5"/>
  <c r="F115" i="5"/>
  <c r="E116" i="5"/>
  <c r="F116" i="5"/>
  <c r="E117" i="5"/>
  <c r="F117" i="5"/>
  <c r="E118" i="5"/>
  <c r="F118" i="5"/>
  <c r="E119" i="5"/>
  <c r="F119" i="5"/>
  <c r="E120" i="5"/>
  <c r="F120" i="5"/>
  <c r="E121" i="5"/>
  <c r="F121" i="5"/>
  <c r="E122" i="5"/>
  <c r="F122" i="5"/>
  <c r="E123" i="5"/>
  <c r="F123" i="5"/>
  <c r="E124" i="5"/>
  <c r="F124" i="5"/>
  <c r="E125" i="5"/>
  <c r="F125" i="5"/>
  <c r="E126" i="5"/>
  <c r="F126" i="5"/>
  <c r="E127" i="5"/>
  <c r="F127" i="5"/>
  <c r="E128" i="5"/>
  <c r="F128" i="5"/>
  <c r="E129" i="5"/>
  <c r="F129" i="5"/>
  <c r="E130" i="5"/>
  <c r="F130" i="5"/>
  <c r="E131" i="5"/>
  <c r="F131" i="5"/>
  <c r="E132" i="5"/>
  <c r="F132" i="5"/>
  <c r="E133" i="5"/>
  <c r="F133" i="5"/>
  <c r="E134" i="5"/>
  <c r="F134" i="5"/>
  <c r="E135" i="5"/>
  <c r="F135" i="5"/>
  <c r="G135" i="5" s="1"/>
  <c r="E136" i="5"/>
  <c r="F136" i="5"/>
  <c r="E137" i="5"/>
  <c r="F137" i="5"/>
  <c r="E138" i="5"/>
  <c r="F138" i="5"/>
  <c r="E139" i="5"/>
  <c r="F139" i="5"/>
  <c r="E140" i="5"/>
  <c r="F140" i="5"/>
  <c r="E141" i="5"/>
  <c r="F141" i="5"/>
  <c r="E142" i="5"/>
  <c r="F142" i="5"/>
  <c r="E143" i="5"/>
  <c r="F143" i="5"/>
  <c r="E144" i="5"/>
  <c r="F144" i="5"/>
  <c r="E145" i="5"/>
  <c r="F145" i="5"/>
  <c r="E146" i="5"/>
  <c r="F146" i="5"/>
  <c r="E147" i="5"/>
  <c r="F147" i="5"/>
  <c r="E148" i="5"/>
  <c r="F148" i="5"/>
  <c r="E149" i="5"/>
  <c r="F149" i="5"/>
  <c r="E150" i="5"/>
  <c r="F150" i="5"/>
  <c r="E151" i="5"/>
  <c r="F151" i="5"/>
  <c r="E152" i="5"/>
  <c r="F152" i="5"/>
  <c r="E153" i="5"/>
  <c r="F153" i="5"/>
  <c r="E154" i="5"/>
  <c r="F154" i="5"/>
  <c r="E155" i="5"/>
  <c r="F155" i="5"/>
  <c r="G155" i="5" s="1"/>
  <c r="A6" i="5" a="1"/>
  <c r="A6" i="5" s="1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C44" i="5"/>
  <c r="B44" i="5"/>
  <c r="C43" i="5"/>
  <c r="B43" i="5"/>
  <c r="C42" i="5"/>
  <c r="B42" i="5"/>
  <c r="C41" i="5"/>
  <c r="B41" i="5"/>
  <c r="C40" i="5"/>
  <c r="B40" i="5"/>
  <c r="C39" i="5"/>
  <c r="B39" i="5"/>
  <c r="C38" i="5"/>
  <c r="B38" i="5"/>
  <c r="C37" i="5"/>
  <c r="B37" i="5"/>
  <c r="C36" i="5"/>
  <c r="B36" i="5"/>
  <c r="C35" i="5"/>
  <c r="B35" i="5"/>
  <c r="C34" i="5"/>
  <c r="B34" i="5"/>
  <c r="C33" i="5"/>
  <c r="B33" i="5"/>
  <c r="C32" i="5"/>
  <c r="B32" i="5"/>
  <c r="C31" i="5"/>
  <c r="B31" i="5"/>
  <c r="C30" i="5"/>
  <c r="B30" i="5"/>
  <c r="C29" i="5"/>
  <c r="B29" i="5"/>
  <c r="C28" i="5"/>
  <c r="B28" i="5"/>
  <c r="C27" i="5"/>
  <c r="B27" i="5"/>
  <c r="C26" i="5"/>
  <c r="B26" i="5"/>
  <c r="D2" i="5"/>
  <c r="B26" i="3"/>
  <c r="A26" i="3"/>
  <c r="D2" i="4"/>
  <c r="G127" i="5" l="1"/>
  <c r="G122" i="5"/>
  <c r="G136" i="5"/>
  <c r="G26" i="5"/>
  <c r="G143" i="5"/>
  <c r="G114" i="5"/>
  <c r="G97" i="5"/>
  <c r="G77" i="5"/>
  <c r="G144" i="5"/>
  <c r="G106" i="5"/>
  <c r="G85" i="5"/>
  <c r="G75" i="5"/>
  <c r="G55" i="5"/>
  <c r="G147" i="5"/>
  <c r="G152" i="5"/>
  <c r="G132" i="5"/>
  <c r="G125" i="5"/>
  <c r="G102" i="5"/>
  <c r="G53" i="5"/>
  <c r="G115" i="5"/>
  <c r="G82" i="5"/>
  <c r="G43" i="5"/>
  <c r="G47" i="5"/>
  <c r="G42" i="5"/>
  <c r="G37" i="5"/>
  <c r="G27" i="5"/>
  <c r="G72" i="5"/>
  <c r="G28" i="5"/>
  <c r="G56" i="5"/>
  <c r="G103" i="5"/>
  <c r="G36" i="5"/>
  <c r="G64" i="5"/>
  <c r="G44" i="5"/>
  <c r="G76" i="5"/>
  <c r="G62" i="5"/>
  <c r="G94" i="5"/>
  <c r="G153" i="5"/>
  <c r="G126" i="5"/>
  <c r="G112" i="5"/>
  <c r="G93" i="5"/>
  <c r="G65" i="5"/>
  <c r="G92" i="5"/>
  <c r="G87" i="5"/>
  <c r="G78" i="5"/>
  <c r="G73" i="5"/>
  <c r="G142" i="5"/>
  <c r="G137" i="5"/>
  <c r="G128" i="5"/>
  <c r="G123" i="5"/>
  <c r="G35" i="5"/>
  <c r="G134" i="5"/>
  <c r="G84" i="5"/>
  <c r="G66" i="5"/>
  <c r="G34" i="5"/>
  <c r="G116" i="5"/>
  <c r="G124" i="5"/>
  <c r="G120" i="5"/>
  <c r="G74" i="5"/>
  <c r="G70" i="5"/>
  <c r="G46" i="5"/>
  <c r="G146" i="5"/>
  <c r="G141" i="5"/>
  <c r="G91" i="5"/>
  <c r="G41" i="5"/>
  <c r="G96" i="5"/>
  <c r="G154" i="5"/>
  <c r="G104" i="5"/>
  <c r="G54" i="5"/>
  <c r="G149" i="5"/>
  <c r="G99" i="5"/>
  <c r="G49" i="5"/>
  <c r="G117" i="5"/>
  <c r="G107" i="5"/>
  <c r="G67" i="5"/>
  <c r="G57" i="5"/>
  <c r="G150" i="5"/>
  <c r="G133" i="5"/>
  <c r="G129" i="5"/>
  <c r="G121" i="5"/>
  <c r="G108" i="5"/>
  <c r="G100" i="5"/>
  <c r="G83" i="5"/>
  <c r="G79" i="5"/>
  <c r="G71" i="5"/>
  <c r="G58" i="5"/>
  <c r="G50" i="5"/>
  <c r="G33" i="5"/>
  <c r="G29" i="5"/>
  <c r="G145" i="5"/>
  <c r="G95" i="5"/>
  <c r="G45" i="5"/>
  <c r="G90" i="5"/>
  <c r="G140" i="5"/>
  <c r="G111" i="5"/>
  <c r="G61" i="5"/>
  <c r="G48" i="5"/>
  <c r="G139" i="5"/>
  <c r="G131" i="5"/>
  <c r="G118" i="5"/>
  <c r="G110" i="5"/>
  <c r="G89" i="5"/>
  <c r="G81" i="5"/>
  <c r="G68" i="5"/>
  <c r="G60" i="5"/>
  <c r="G39" i="5"/>
  <c r="G31" i="5"/>
  <c r="G148" i="5"/>
  <c r="G119" i="5"/>
  <c r="G98" i="5"/>
  <c r="G69" i="5"/>
  <c r="G40" i="5"/>
  <c r="G151" i="5"/>
  <c r="G138" i="5"/>
  <c r="G130" i="5"/>
  <c r="G113" i="5"/>
  <c r="G109" i="5"/>
  <c r="G101" i="5"/>
  <c r="G88" i="5"/>
  <c r="G80" i="5"/>
  <c r="G63" i="5"/>
  <c r="G59" i="5"/>
  <c r="G51" i="5"/>
  <c r="G38" i="5"/>
  <c r="G30" i="5"/>
  <c r="A2" i="4" a="1"/>
  <c r="A2" i="4" s="1"/>
  <c r="D8" i="1" l="1"/>
  <c r="D9" i="1"/>
  <c r="D10" i="1"/>
  <c r="D11" i="1"/>
  <c r="E11" i="5" l="1"/>
  <c r="F11" i="5"/>
  <c r="F16" i="5"/>
  <c r="F21" i="5"/>
  <c r="F14" i="5"/>
  <c r="E16" i="5"/>
  <c r="E7" i="5"/>
  <c r="E12" i="5"/>
  <c r="E17" i="5"/>
  <c r="E22" i="5"/>
  <c r="F12" i="5"/>
  <c r="F17" i="5"/>
  <c r="F22" i="5"/>
  <c r="E13" i="5"/>
  <c r="E18" i="5"/>
  <c r="E23" i="5"/>
  <c r="F13" i="5"/>
  <c r="F18" i="5"/>
  <c r="F23" i="5"/>
  <c r="E14" i="5"/>
  <c r="E19" i="5"/>
  <c r="E24" i="5"/>
  <c r="F19" i="5"/>
  <c r="F24" i="5"/>
  <c r="F25" i="5"/>
  <c r="E6" i="5"/>
  <c r="E21" i="5"/>
  <c r="F7" i="5"/>
  <c r="E8" i="5"/>
  <c r="F8" i="5"/>
  <c r="E9" i="5"/>
  <c r="F9" i="5"/>
  <c r="E10" i="5"/>
  <c r="E15" i="5"/>
  <c r="E20" i="5"/>
  <c r="E25" i="5"/>
  <c r="F6" i="5"/>
  <c r="F15" i="5"/>
  <c r="F20" i="5"/>
  <c r="F10" i="5"/>
  <c r="C14" i="3"/>
  <c r="B14" i="3"/>
  <c r="A14" i="3"/>
  <c r="C7" i="3"/>
  <c r="C8" i="3"/>
  <c r="C9" i="3"/>
  <c r="C10" i="3"/>
  <c r="C11" i="3"/>
  <c r="C12" i="3"/>
  <c r="C13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6" i="3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7" i="1"/>
  <c r="D2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B6" i="3"/>
  <c r="A6" i="3"/>
  <c r="G21" i="5" l="1"/>
  <c r="G14" i="5"/>
  <c r="G22" i="5"/>
  <c r="G25" i="5"/>
  <c r="G13" i="5"/>
  <c r="G17" i="5"/>
  <c r="G7" i="5"/>
  <c r="G16" i="5"/>
  <c r="G15" i="5"/>
  <c r="G19" i="5"/>
  <c r="G11" i="5"/>
  <c r="G12" i="5"/>
  <c r="G6" i="5"/>
  <c r="G23" i="5"/>
  <c r="G8" i="5"/>
  <c r="G20" i="5"/>
  <c r="G18" i="5"/>
  <c r="G10" i="5"/>
  <c r="G24" i="5"/>
  <c r="G9" i="5"/>
  <c r="F152" i="3"/>
  <c r="F138" i="3"/>
  <c r="F124" i="3"/>
  <c r="F96" i="3"/>
  <c r="F54" i="3"/>
  <c r="F122" i="3"/>
  <c r="F22" i="3"/>
  <c r="F136" i="3"/>
  <c r="F108" i="3"/>
  <c r="F8" i="3"/>
  <c r="F110" i="3"/>
  <c r="F82" i="3"/>
  <c r="F68" i="3"/>
  <c r="F26" i="3"/>
  <c r="F150" i="3"/>
  <c r="F40" i="3"/>
  <c r="F7" i="3"/>
  <c r="F14" i="3"/>
  <c r="F10" i="3"/>
  <c r="F94" i="3"/>
  <c r="F80" i="3"/>
  <c r="F66" i="3"/>
  <c r="F52" i="3"/>
  <c r="F38" i="3"/>
  <c r="F24" i="3"/>
  <c r="F58" i="3"/>
  <c r="F44" i="3"/>
  <c r="F30" i="3"/>
  <c r="F148" i="3"/>
  <c r="F134" i="3"/>
  <c r="F120" i="3"/>
  <c r="F106" i="3"/>
  <c r="F92" i="3"/>
  <c r="F78" i="3"/>
  <c r="F64" i="3"/>
  <c r="F36" i="3"/>
  <c r="F50" i="3"/>
  <c r="F133" i="3"/>
  <c r="F84" i="3"/>
  <c r="F49" i="3"/>
  <c r="F42" i="3"/>
  <c r="F35" i="3"/>
  <c r="F21" i="3"/>
  <c r="F154" i="3"/>
  <c r="F147" i="3"/>
  <c r="F140" i="3"/>
  <c r="F126" i="3"/>
  <c r="F119" i="3"/>
  <c r="F112" i="3"/>
  <c r="F105" i="3"/>
  <c r="F98" i="3"/>
  <c r="F91" i="3"/>
  <c r="F77" i="3"/>
  <c r="F70" i="3"/>
  <c r="F63" i="3"/>
  <c r="F56" i="3"/>
  <c r="F28" i="3"/>
  <c r="F12" i="3"/>
  <c r="E152" i="3"/>
  <c r="E84" i="3"/>
  <c r="E91" i="3"/>
  <c r="E21" i="3"/>
  <c r="E155" i="3"/>
  <c r="E141" i="3"/>
  <c r="E134" i="3"/>
  <c r="E120" i="3"/>
  <c r="E113" i="3"/>
  <c r="E99" i="3"/>
  <c r="E92" i="3"/>
  <c r="E85" i="3"/>
  <c r="E78" i="3"/>
  <c r="E71" i="3"/>
  <c r="E64" i="3"/>
  <c r="E57" i="3"/>
  <c r="E50" i="3"/>
  <c r="E43" i="3"/>
  <c r="E36" i="3"/>
  <c r="E29" i="3"/>
  <c r="E22" i="3"/>
  <c r="E15" i="3"/>
  <c r="E106" i="3"/>
  <c r="E127" i="3"/>
  <c r="E119" i="3"/>
  <c r="E148" i="3"/>
  <c r="E54" i="3"/>
  <c r="E112" i="3"/>
  <c r="E82" i="3"/>
  <c r="E14" i="3"/>
  <c r="E147" i="3"/>
  <c r="E49" i="3"/>
  <c r="E153" i="3"/>
  <c r="E146" i="3"/>
  <c r="E139" i="3"/>
  <c r="E132" i="3"/>
  <c r="E125" i="3"/>
  <c r="E118" i="3"/>
  <c r="E111" i="3"/>
  <c r="E104" i="3"/>
  <c r="E97" i="3"/>
  <c r="E90" i="3"/>
  <c r="E83" i="3"/>
  <c r="E76" i="3"/>
  <c r="E69" i="3"/>
  <c r="E62" i="3"/>
  <c r="E55" i="3"/>
  <c r="E48" i="3"/>
  <c r="E41" i="3"/>
  <c r="E34" i="3"/>
  <c r="E27" i="3"/>
  <c r="E20" i="3"/>
  <c r="E13" i="3"/>
  <c r="E140" i="3"/>
  <c r="E110" i="3"/>
  <c r="E42" i="3"/>
  <c r="E12" i="3"/>
  <c r="E77" i="3"/>
  <c r="E117" i="3"/>
  <c r="E75" i="3"/>
  <c r="E33" i="3"/>
  <c r="E10" i="3"/>
  <c r="E70" i="3"/>
  <c r="E40" i="3"/>
  <c r="E8" i="3"/>
  <c r="E105" i="3"/>
  <c r="E151" i="3"/>
  <c r="E144" i="3"/>
  <c r="E137" i="3"/>
  <c r="E130" i="3"/>
  <c r="E123" i="3"/>
  <c r="E116" i="3"/>
  <c r="E109" i="3"/>
  <c r="E102" i="3"/>
  <c r="E95" i="3"/>
  <c r="E88" i="3"/>
  <c r="E81" i="3"/>
  <c r="E74" i="3"/>
  <c r="E67" i="3"/>
  <c r="E60" i="3"/>
  <c r="E53" i="3"/>
  <c r="E46" i="3"/>
  <c r="E39" i="3"/>
  <c r="E32" i="3"/>
  <c r="E25" i="3"/>
  <c r="E18" i="3"/>
  <c r="E11" i="3"/>
  <c r="E98" i="3"/>
  <c r="E68" i="3"/>
  <c r="E145" i="3"/>
  <c r="E131" i="3"/>
  <c r="E103" i="3"/>
  <c r="E89" i="3"/>
  <c r="E61" i="3"/>
  <c r="E47" i="3"/>
  <c r="E19" i="3"/>
  <c r="E133" i="3"/>
  <c r="E35" i="3"/>
  <c r="E143" i="3"/>
  <c r="E129" i="3"/>
  <c r="E115" i="3"/>
  <c r="E101" i="3"/>
  <c r="E87" i="3"/>
  <c r="E73" i="3"/>
  <c r="E59" i="3"/>
  <c r="E45" i="3"/>
  <c r="E31" i="3"/>
  <c r="E17" i="3"/>
  <c r="E7" i="3"/>
  <c r="E126" i="3"/>
  <c r="E96" i="3"/>
  <c r="E28" i="3"/>
  <c r="E6" i="3"/>
  <c r="E63" i="3"/>
  <c r="E138" i="3"/>
  <c r="E149" i="3"/>
  <c r="E135" i="3"/>
  <c r="E121" i="3"/>
  <c r="E107" i="3"/>
  <c r="E93" i="3"/>
  <c r="E79" i="3"/>
  <c r="E65" i="3"/>
  <c r="E16" i="3"/>
  <c r="E124" i="3"/>
  <c r="E26" i="3"/>
  <c r="E142" i="3"/>
  <c r="E128" i="3"/>
  <c r="E114" i="3"/>
  <c r="E100" i="3"/>
  <c r="E86" i="3"/>
  <c r="E72" i="3"/>
  <c r="E51" i="3"/>
  <c r="E37" i="3"/>
  <c r="E23" i="3"/>
  <c r="E9" i="3"/>
  <c r="E154" i="3"/>
  <c r="E56" i="3"/>
  <c r="F100" i="3"/>
  <c r="F72" i="3"/>
  <c r="E150" i="3"/>
  <c r="F145" i="3"/>
  <c r="E136" i="3"/>
  <c r="F131" i="3"/>
  <c r="E122" i="3"/>
  <c r="F117" i="3"/>
  <c r="E108" i="3"/>
  <c r="F103" i="3"/>
  <c r="E94" i="3"/>
  <c r="F89" i="3"/>
  <c r="E80" i="3"/>
  <c r="F75" i="3"/>
  <c r="E66" i="3"/>
  <c r="F61" i="3"/>
  <c r="E52" i="3"/>
  <c r="F47" i="3"/>
  <c r="E38" i="3"/>
  <c r="F33" i="3"/>
  <c r="E24" i="3"/>
  <c r="F19" i="3"/>
  <c r="F6" i="3"/>
  <c r="F135" i="3"/>
  <c r="F107" i="3"/>
  <c r="F93" i="3"/>
  <c r="F65" i="3"/>
  <c r="F37" i="3"/>
  <c r="F23" i="3"/>
  <c r="F149" i="3"/>
  <c r="F121" i="3"/>
  <c r="F79" i="3"/>
  <c r="F51" i="3"/>
  <c r="F9" i="3"/>
  <c r="F144" i="3"/>
  <c r="F130" i="3"/>
  <c r="F116" i="3"/>
  <c r="F102" i="3"/>
  <c r="F88" i="3"/>
  <c r="F74" i="3"/>
  <c r="F60" i="3"/>
  <c r="F46" i="3"/>
  <c r="F32" i="3"/>
  <c r="F18" i="3"/>
  <c r="F153" i="3"/>
  <c r="F139" i="3"/>
  <c r="F125" i="3"/>
  <c r="F111" i="3"/>
  <c r="F97" i="3"/>
  <c r="F83" i="3"/>
  <c r="F69" i="3"/>
  <c r="F55" i="3"/>
  <c r="F41" i="3"/>
  <c r="F27" i="3"/>
  <c r="F13" i="3"/>
  <c r="F143" i="3"/>
  <c r="F129" i="3"/>
  <c r="F115" i="3"/>
  <c r="F101" i="3"/>
  <c r="F87" i="3"/>
  <c r="F73" i="3"/>
  <c r="F59" i="3"/>
  <c r="F45" i="3"/>
  <c r="F31" i="3"/>
  <c r="F17" i="3"/>
  <c r="F142" i="3"/>
  <c r="F114" i="3"/>
  <c r="F86" i="3"/>
  <c r="F16" i="3"/>
  <c r="F128" i="3"/>
  <c r="F151" i="3"/>
  <c r="F137" i="3"/>
  <c r="F123" i="3"/>
  <c r="F109" i="3"/>
  <c r="F95" i="3"/>
  <c r="F81" i="3"/>
  <c r="F67" i="3"/>
  <c r="E58" i="3"/>
  <c r="F53" i="3"/>
  <c r="E44" i="3"/>
  <c r="F39" i="3"/>
  <c r="E30" i="3"/>
  <c r="F25" i="3"/>
  <c r="F11" i="3"/>
  <c r="F146" i="3"/>
  <c r="F132" i="3"/>
  <c r="F118" i="3"/>
  <c r="F104" i="3"/>
  <c r="F90" i="3"/>
  <c r="F76" i="3"/>
  <c r="F62" i="3"/>
  <c r="F48" i="3"/>
  <c r="F34" i="3"/>
  <c r="F20" i="3"/>
  <c r="F155" i="3"/>
  <c r="F141" i="3"/>
  <c r="F127" i="3"/>
  <c r="F113" i="3"/>
  <c r="F99" i="3"/>
  <c r="F85" i="3"/>
  <c r="F71" i="3"/>
  <c r="F57" i="3"/>
  <c r="F43" i="3"/>
  <c r="F29" i="3"/>
  <c r="F15" i="3"/>
  <c r="G152" i="3" l="1"/>
  <c r="G124" i="3"/>
  <c r="G94" i="3"/>
  <c r="G147" i="3"/>
  <c r="G96" i="3"/>
  <c r="G138" i="3"/>
  <c r="G80" i="3"/>
  <c r="G122" i="3"/>
  <c r="G66" i="3"/>
  <c r="G68" i="3"/>
  <c r="G54" i="3"/>
  <c r="G136" i="3"/>
  <c r="G78" i="3"/>
  <c r="G119" i="3"/>
  <c r="G38" i="3"/>
  <c r="G22" i="3"/>
  <c r="G110" i="3"/>
  <c r="G40" i="3"/>
  <c r="G7" i="3"/>
  <c r="G126" i="3"/>
  <c r="G150" i="3"/>
  <c r="G14" i="3"/>
  <c r="G82" i="3"/>
  <c r="G26" i="3"/>
  <c r="G8" i="3"/>
  <c r="G108" i="3"/>
  <c r="G105" i="3"/>
  <c r="G92" i="3"/>
  <c r="G50" i="3"/>
  <c r="G91" i="3"/>
  <c r="G52" i="3"/>
  <c r="G42" i="3"/>
  <c r="G112" i="3"/>
  <c r="G64" i="3"/>
  <c r="G10" i="3"/>
  <c r="G133" i="3"/>
  <c r="G35" i="3"/>
  <c r="G148" i="3"/>
  <c r="G24" i="3"/>
  <c r="G98" i="3"/>
  <c r="G49" i="3"/>
  <c r="G36" i="3"/>
  <c r="G28" i="3"/>
  <c r="G21" i="3"/>
  <c r="G154" i="3"/>
  <c r="G63" i="3"/>
  <c r="G77" i="3"/>
  <c r="G12" i="3"/>
  <c r="G84" i="3"/>
  <c r="G30" i="3"/>
  <c r="G140" i="3"/>
  <c r="G106" i="3"/>
  <c r="G70" i="3"/>
  <c r="G134" i="3"/>
  <c r="G56" i="3"/>
  <c r="G44" i="3"/>
  <c r="G120" i="3"/>
  <c r="G58" i="3"/>
  <c r="G43" i="3"/>
  <c r="G29" i="3"/>
  <c r="G46" i="3"/>
  <c r="G15" i="3"/>
  <c r="G151" i="3"/>
  <c r="G61" i="3"/>
  <c r="G23" i="3"/>
  <c r="G141" i="3"/>
  <c r="G113" i="3"/>
  <c r="G99" i="3"/>
  <c r="G127" i="3"/>
  <c r="G155" i="3"/>
  <c r="G71" i="3"/>
  <c r="G85" i="3"/>
  <c r="G117" i="3"/>
  <c r="G57" i="3"/>
  <c r="G60" i="3"/>
  <c r="G137" i="3"/>
  <c r="G65" i="3"/>
  <c r="G89" i="3"/>
  <c r="G20" i="3"/>
  <c r="G39" i="3"/>
  <c r="G17" i="3"/>
  <c r="G31" i="3"/>
  <c r="G53" i="3"/>
  <c r="G144" i="3"/>
  <c r="G135" i="3"/>
  <c r="G48" i="3"/>
  <c r="G75" i="3"/>
  <c r="G146" i="3"/>
  <c r="G11" i="3"/>
  <c r="G128" i="3"/>
  <c r="G149" i="3"/>
  <c r="G100" i="3"/>
  <c r="G32" i="3"/>
  <c r="G62" i="3"/>
  <c r="G97" i="3"/>
  <c r="G76" i="3"/>
  <c r="G9" i="3"/>
  <c r="G90" i="3"/>
  <c r="G37" i="3"/>
  <c r="G104" i="3"/>
  <c r="G87" i="3"/>
  <c r="G79" i="3"/>
  <c r="G47" i="3"/>
  <c r="G131" i="3"/>
  <c r="G132" i="3"/>
  <c r="G72" i="3"/>
  <c r="G121" i="3"/>
  <c r="G145" i="3"/>
  <c r="G139" i="3"/>
  <c r="G129" i="3"/>
  <c r="G143" i="3"/>
  <c r="G18" i="3"/>
  <c r="G81" i="3"/>
  <c r="G107" i="3"/>
  <c r="G88" i="3"/>
  <c r="G55" i="3"/>
  <c r="G41" i="3"/>
  <c r="G116" i="3"/>
  <c r="G125" i="3"/>
  <c r="G123" i="3"/>
  <c r="G114" i="3"/>
  <c r="G142" i="3"/>
  <c r="G102" i="3"/>
  <c r="G34" i="3"/>
  <c r="G69" i="3"/>
  <c r="G6" i="3"/>
  <c r="G83" i="3"/>
  <c r="G19" i="3"/>
  <c r="G130" i="3"/>
  <c r="G45" i="3"/>
  <c r="G59" i="3"/>
  <c r="G111" i="3"/>
  <c r="G33" i="3"/>
  <c r="G67" i="3"/>
  <c r="G51" i="3"/>
  <c r="G73" i="3"/>
  <c r="G103" i="3"/>
  <c r="G95" i="3"/>
  <c r="G109" i="3"/>
  <c r="G153" i="3"/>
  <c r="G115" i="3"/>
  <c r="G101" i="3"/>
  <c r="G25" i="3"/>
  <c r="G16" i="3"/>
  <c r="G13" i="3"/>
  <c r="G118" i="3"/>
  <c r="G86" i="3"/>
  <c r="G27" i="3"/>
  <c r="G74" i="3"/>
  <c r="G93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<sst xmlns="http://schemas.openxmlformats.org/spreadsheetml/2006/main" count="93" uniqueCount="62">
  <si>
    <t>Journal des entrées et sorties de stock</t>
  </si>
  <si>
    <t>Référence produit</t>
  </si>
  <si>
    <t>Stock initial</t>
  </si>
  <si>
    <t>Entrées</t>
  </si>
  <si>
    <t>Stock Final</t>
  </si>
  <si>
    <t>Etat des stocks à jour au :</t>
  </si>
  <si>
    <t>Somme des entrées</t>
  </si>
  <si>
    <t>Somme des sorties</t>
  </si>
  <si>
    <t>Choisir référence du produit</t>
  </si>
  <si>
    <t>DENT Z90R</t>
  </si>
  <si>
    <t>PELLE R966</t>
  </si>
  <si>
    <t>CHAPEAU D'USURE</t>
  </si>
  <si>
    <t>BOUCLIER 278</t>
  </si>
  <si>
    <t>BOUCLIER 280</t>
  </si>
  <si>
    <t>BOUCLIER 281</t>
  </si>
  <si>
    <t>Nom produits</t>
  </si>
  <si>
    <t>Consommés</t>
  </si>
  <si>
    <t>PIECES D'USURES</t>
  </si>
  <si>
    <t>Saisir dans les cases bleues uniquement</t>
  </si>
  <si>
    <t>Nom de la machine</t>
  </si>
  <si>
    <t>Référence pièce</t>
  </si>
  <si>
    <t>Référence  pièce</t>
  </si>
  <si>
    <t>Machines</t>
  </si>
  <si>
    <t>406*966 / 406*634</t>
  </si>
  <si>
    <t>LAMES 966M XE</t>
  </si>
  <si>
    <t>LAMES L586</t>
  </si>
  <si>
    <t>L586</t>
  </si>
  <si>
    <t>406*1029 / 406*686</t>
  </si>
  <si>
    <t>LAMES 972M XE</t>
  </si>
  <si>
    <t>972M XE</t>
  </si>
  <si>
    <t>966M XE</t>
  </si>
  <si>
    <t>406*757 / 406*848</t>
  </si>
  <si>
    <t>EJECTEURS</t>
  </si>
  <si>
    <t>MAG'IMPACT</t>
  </si>
  <si>
    <t>QCA313</t>
  </si>
  <si>
    <t>ENCLUMES</t>
  </si>
  <si>
    <t>QCA213</t>
  </si>
  <si>
    <t>ASSIETTE CENTRALE</t>
  </si>
  <si>
    <t>QCA122</t>
  </si>
  <si>
    <t>PLAQUES DE TABLE</t>
  </si>
  <si>
    <t>QCA322</t>
  </si>
  <si>
    <t>ECRAN PERIPHERIQUE</t>
  </si>
  <si>
    <t>QCA297</t>
  </si>
  <si>
    <t>ETOILE</t>
  </si>
  <si>
    <t>TUBE SUPERIEUR</t>
  </si>
  <si>
    <t>TUBE INTERMEDIAIRE</t>
  </si>
  <si>
    <t>TUBE INFERIEUR</t>
  </si>
  <si>
    <t>MOYEU SUPPORT DE TABLE</t>
  </si>
  <si>
    <t>QMY324A0A</t>
  </si>
  <si>
    <t>TABLE 5 EJECTEURS</t>
  </si>
  <si>
    <t>QTB067A0A</t>
  </si>
  <si>
    <t>QTB069A0A</t>
  </si>
  <si>
    <t>QCA325A0A</t>
  </si>
  <si>
    <t>QCA324A0AB</t>
  </si>
  <si>
    <t>QCA327A0A</t>
  </si>
  <si>
    <t>BAGUE RECHARGEE</t>
  </si>
  <si>
    <t>QMY024A0A</t>
  </si>
  <si>
    <r>
      <t xml:space="preserve">Date du mouvement </t>
    </r>
    <r>
      <rPr>
        <i/>
        <sz val="12"/>
        <rFont val="Calibri"/>
        <family val="2"/>
        <scheme val="minor"/>
      </rPr>
      <t>(Ctrl + touche ;)</t>
    </r>
  </si>
  <si>
    <t>B2 DOIT rester que que la formule fonctionne!</t>
  </si>
  <si>
    <t>Machine</t>
  </si>
  <si>
    <t>Référence du produit</t>
  </si>
  <si>
    <t>J'ai entrée cette formule dans "JOURNAL STOCKS" dans la colonne "Choisir référence du produit" pour une liste contextuelle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</si>
</sst>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8"/>
      <color theme="4" tint="-0.499984740745262"/>
      <name val="Calibri"/>
      <family val="2"/>
      <scheme val="minor"/>
    </font>
    <font>
      <b/>
      <i/>
      <sz val="14"/>
      <color theme="4" tint="0.3999755851924192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0" xfId="0" applyFont="1" applyAlignment="1">
      <alignment vertical="center"/>
    </xf>
    <xf numFmtId="0" fontId="1" fillId="2" borderId="2" xfId="0" applyFont="1" applyFill="1" applyBorder="1" applyAlignment="1">
      <alignment vertical="center" wrapText="1"/>
    </xf>
    <xf numFmtId="0" fontId="0" fillId="0" borderId="3" xfId="0" applyBorder="1" applyAlignment="1">
      <alignment horizontal="left" vertical="center" inden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1" fillId="0" borderId="0" xfId="0" applyFont="1"/>
    <xf numFmtId="0" fontId="0" fillId="0" borderId="4" xfId="0" applyBorder="1"/>
    <xf numFmtId="0" fontId="4" fillId="0" borderId="0" xfId="0" applyFont="1"/>
    <xf numFmtId="0" fontId="5" fillId="0" borderId="0" xfId="0" applyFont="1" applyAlignment="1">
      <alignment vertical="center"/>
    </xf>
    <xf numFmtId="0" fontId="0" fillId="3" borderId="3" xfId="0" applyFill="1" applyBorder="1" applyProtection="1">
      <protection locked="0"/>
    </xf>
    <xf numFmtId="0" fontId="6" fillId="0" borderId="0" xfId="0" applyFont="1" applyAlignment="1">
      <alignment vertical="center"/>
    </xf>
    <xf numFmtId="0" fontId="0" fillId="3" borderId="4" xfId="0" applyFill="1" applyBorder="1" applyProtection="1">
      <protection locked="0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1" fillId="2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7" fillId="2" borderId="9" xfId="0" applyFont="1" applyFill="1" applyBorder="1" applyAlignment="1">
      <alignment horizontal="right" vertical="center" wrapText="1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1" fillId="2" borderId="1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 wrapText="1"/>
    </xf>
    <xf numFmtId="0" fontId="0" fillId="0" borderId="3" xfId="0" applyBorder="1" applyAlignment="1" applyProtection="1">
      <alignment vertical="center"/>
      <protection locked="0"/>
    </xf>
    <xf numFmtId="0" fontId="0" fillId="0" borderId="0" xfId="0" applyAlignment="1">
      <alignment horizontal="right"/>
    </xf>
    <xf numFmtId="0" fontId="0" fillId="4" borderId="13" xfId="0" applyFill="1" applyBorder="1" applyAlignment="1">
      <alignment horizontal="left" vertical="center" indent="1"/>
    </xf>
    <xf numFmtId="0" fontId="0" fillId="0" borderId="13" xfId="0" applyBorder="1" applyAlignment="1">
      <alignment horizontal="left" vertical="center" indent="1"/>
    </xf>
    <xf numFmtId="0" fontId="0" fillId="5" borderId="0" xfId="0" applyFill="1"/>
    <xf numFmtId="0" fontId="0" fillId="6" borderId="0" xfId="0" applyFill="1" applyAlignment="1">
      <alignment vertical="center"/>
    </xf>
    <xf numFmtId="0" fontId="0" fillId="6" borderId="0" xfId="0" applyFill="1" applyAlignment="1">
      <alignment horizontal="left" vertical="center" indent="1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left" vertical="center" indent="1"/>
    </xf>
    <xf numFmtId="14" fontId="0" fillId="0" borderId="1" xfId="0" applyNumberFormat="1" applyBorder="1" applyAlignment="1" applyProtection="1">
      <alignment horizontal="left"/>
      <protection locked="0"/>
    </xf>
    <xf numFmtId="0" fontId="0" fillId="0" borderId="3" xfId="0" applyBorder="1" applyProtection="1">
      <protection locked="0"/>
    </xf>
    <xf numFmtId="0" fontId="0" fillId="7" borderId="0" xfId="0" applyFill="1"/>
    <xf numFmtId="0" fontId="2" fillId="7" borderId="0" xfId="0" applyFont="1" applyFill="1" applyAlignment="1">
      <alignment vertical="center"/>
    </xf>
    <xf numFmtId="0" fontId="9" fillId="2" borderId="1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1" fillId="7" borderId="0" xfId="0" applyFont="1" applyFill="1"/>
    <xf numFmtId="0" fontId="5" fillId="0" borderId="0" xfId="0" applyFont="1"/>
    <xf numFmtId="14" fontId="5" fillId="0" borderId="5" xfId="0" applyNumberFormat="1" applyFont="1" applyBorder="1"/>
    <xf numFmtId="0" fontId="0" fillId="0" borderId="4" xfId="0" applyBorder="1" applyAlignment="1">
      <alignment horizontal="right"/>
    </xf>
    <xf numFmtId="0" fontId="8" fillId="0" borderId="14" xfId="0" applyFont="1" applyBorder="1" applyAlignment="1">
      <alignment horizontal="center"/>
    </xf>
    <xf numFmtId="0" fontId="11" fillId="0" borderId="0" xfId="0" applyFont="1"/>
    <xf numFmtId="0" fontId="11" fillId="0" borderId="11" xfId="0" applyFont="1" applyBorder="1"/>
    <xf numFmtId="0" fontId="11" fillId="0" borderId="15" xfId="0" applyFont="1" applyBorder="1"/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border outline="0"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15DB45-C5EC-4E2C-BB96-48B3A6249823}" name="listes" displayName="listes" ref="A5:C155" totalsRowShown="0" tableBorderDxfId="12">
  <autoFilter ref="A5:C155" xr:uid="{D915DB45-C5EC-4E2C-BB96-48B3A6249823}"/>
  <sortState xmlns:xlrd2="http://schemas.microsoft.com/office/spreadsheetml/2017/richdata2" ref="A6:C155">
    <sortCondition ref="A5:A155"/>
  </sortState>
  <tableColumns count="3">
    <tableColumn id="1" xr3:uid="{BE08D59F-1D34-438E-80B7-BCDEBE4B9630}" name="Nom produits" dataDxfId="11"/>
    <tableColumn id="2" xr3:uid="{D4665963-0085-44CE-83DC-2E2E4033A533}" name="Machines" dataDxfId="10"/>
    <tableColumn id="3" xr3:uid="{8001A352-27F7-47D4-A63F-1246715E04F9}" name="Référence  pièce" dataDxfId="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DE43C8-8D01-42E6-A558-394F90E3A6F5}" name="Tableau3" displayName="Tableau3" ref="A6:F4273" totalsRowShown="0" headerRowDxfId="8" dataDxfId="7" tableBorderDxfId="6">
  <autoFilter ref="A6:F4273" xr:uid="{64DE43C8-8D01-42E6-A558-394F90E3A6F5}"/>
  <tableColumns count="6">
    <tableColumn id="1" xr3:uid="{564C4CE1-D169-4439-9DB6-8897E8542D2E}" name="Date du mouvement (Ctrl + touche ;)" dataDxfId="5"/>
    <tableColumn id="2" xr3:uid="{BE2B7DB3-F42F-459C-A78A-5FDE3D38E93B}" name="Choisir référence du produit" dataDxfId="4"/>
    <tableColumn id="3" xr3:uid="{6EB08D68-430B-4DC2-808D-057D17E3CD3D}" name="Machines" dataDxfId="3"/>
    <tableColumn id="4" xr3:uid="{AAE7DB0A-B85F-4ADB-A79C-DCE7B6DA24DD}" name="Référence pièce" dataDxfId="2"/>
    <tableColumn id="5" xr3:uid="{A586D4E0-9CAD-44BA-ABC9-9D856FF0E481}" name="Entrées" dataDxfId="1"/>
    <tableColumn id="6" xr3:uid="{94834144-5033-402D-9B6A-2E06480E7B6C}" name="Consomm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M155"/>
  <sheetViews>
    <sheetView showGridLines="0" zoomScale="130" zoomScaleNormal="130" workbookViewId="0">
      <pane ySplit="5" topLeftCell="A6" activePane="bottomLeft" state="frozen"/>
      <selection pane="bottomLeft" activeCell="A6" sqref="A6"/>
    </sheetView>
  </sheetViews>
  <sheetFormatPr baseColWidth="10" defaultRowHeight="15" x14ac:dyDescent="0.2"/>
  <cols>
    <col min="1" max="1" width="31.5" customWidth="1"/>
    <col min="2" max="2" width="42.5" customWidth="1"/>
    <col min="3" max="3" width="20.5" customWidth="1"/>
    <col min="4" max="4" width="3" customWidth="1"/>
  </cols>
  <sheetData>
    <row r="1" spans="1:13" ht="13.5" customHeight="1" x14ac:dyDescent="0.2">
      <c r="A1" s="35"/>
      <c r="B1" s="34"/>
      <c r="C1" s="34"/>
      <c r="D1" s="34"/>
    </row>
    <row r="2" spans="1:13" x14ac:dyDescent="0.2">
      <c r="D2" s="34"/>
      <c r="G2" s="8"/>
    </row>
    <row r="3" spans="1:13" ht="21.75" customHeight="1" x14ac:dyDescent="0.2">
      <c r="A3" s="1"/>
      <c r="B3" s="9" t="s">
        <v>17</v>
      </c>
      <c r="D3" s="34"/>
      <c r="G3" s="27"/>
      <c r="H3" s="27"/>
      <c r="I3" s="27"/>
      <c r="J3" s="27"/>
      <c r="K3" s="27"/>
      <c r="L3" s="27"/>
      <c r="M3" s="27"/>
    </row>
    <row r="4" spans="1:13" ht="11.25" customHeight="1" x14ac:dyDescent="0.2">
      <c r="A4" s="1"/>
      <c r="D4" s="34"/>
      <c r="G4" s="27"/>
      <c r="H4" s="27"/>
      <c r="I4" s="27"/>
      <c r="J4" s="27"/>
      <c r="K4" s="27"/>
      <c r="L4" s="27"/>
      <c r="M4" s="27"/>
    </row>
    <row r="5" spans="1:13" ht="26.25" customHeight="1" x14ac:dyDescent="0.2">
      <c r="A5" s="21" t="s">
        <v>15</v>
      </c>
      <c r="B5" s="22" t="s">
        <v>22</v>
      </c>
      <c r="C5" s="22" t="s">
        <v>21</v>
      </c>
      <c r="D5" s="34"/>
      <c r="G5" s="27"/>
      <c r="H5" s="27"/>
      <c r="I5" s="27"/>
      <c r="J5" s="27"/>
      <c r="K5" s="27"/>
      <c r="L5" s="28"/>
      <c r="M5" s="27"/>
    </row>
    <row r="6" spans="1:13" x14ac:dyDescent="0.2">
      <c r="A6" s="25" t="s">
        <v>37</v>
      </c>
      <c r="B6" s="23" t="s">
        <v>33</v>
      </c>
      <c r="C6" s="24" t="s">
        <v>38</v>
      </c>
      <c r="D6" s="34"/>
      <c r="G6" s="27"/>
      <c r="H6" s="29"/>
      <c r="I6" s="27"/>
      <c r="J6" s="27"/>
      <c r="K6" s="27"/>
      <c r="L6" s="30"/>
      <c r="M6" s="27"/>
    </row>
    <row r="7" spans="1:13" x14ac:dyDescent="0.2">
      <c r="A7" s="26" t="s">
        <v>55</v>
      </c>
      <c r="B7" s="23" t="s">
        <v>33</v>
      </c>
      <c r="C7" s="24" t="s">
        <v>56</v>
      </c>
      <c r="D7" s="34"/>
      <c r="G7" s="27"/>
      <c r="H7" s="31"/>
      <c r="I7" s="27"/>
      <c r="J7" s="27"/>
      <c r="K7" s="27"/>
      <c r="L7" s="28"/>
      <c r="M7" s="27"/>
    </row>
    <row r="8" spans="1:13" x14ac:dyDescent="0.2">
      <c r="A8" s="25" t="s">
        <v>12</v>
      </c>
      <c r="B8" s="23" t="s">
        <v>10</v>
      </c>
      <c r="C8" s="24">
        <v>11081278</v>
      </c>
      <c r="D8" s="34"/>
      <c r="G8" s="27"/>
      <c r="H8" s="29"/>
      <c r="I8" s="27"/>
      <c r="J8" s="27"/>
      <c r="K8" s="27"/>
      <c r="L8" s="30"/>
      <c r="M8" s="27"/>
    </row>
    <row r="9" spans="1:13" x14ac:dyDescent="0.2">
      <c r="A9" s="26" t="s">
        <v>13</v>
      </c>
      <c r="B9" s="23" t="s">
        <v>10</v>
      </c>
      <c r="C9" s="24">
        <v>11081280</v>
      </c>
      <c r="D9" s="34"/>
      <c r="G9" s="27"/>
      <c r="H9" s="31"/>
      <c r="I9" s="27"/>
      <c r="J9" s="27"/>
      <c r="K9" s="27"/>
      <c r="L9" s="28"/>
      <c r="M9" s="27"/>
    </row>
    <row r="10" spans="1:13" x14ac:dyDescent="0.2">
      <c r="A10" s="25" t="s">
        <v>14</v>
      </c>
      <c r="B10" s="23" t="s">
        <v>10</v>
      </c>
      <c r="C10" s="24">
        <v>11081281</v>
      </c>
      <c r="D10" s="34"/>
      <c r="G10" s="27"/>
      <c r="H10" s="29"/>
      <c r="I10" s="27"/>
      <c r="J10" s="27"/>
      <c r="K10" s="27"/>
      <c r="L10" s="30"/>
      <c r="M10" s="27"/>
    </row>
    <row r="11" spans="1:13" x14ac:dyDescent="0.2">
      <c r="A11" s="26" t="s">
        <v>11</v>
      </c>
      <c r="B11" s="23" t="s">
        <v>10</v>
      </c>
      <c r="C11" s="24">
        <v>10451152</v>
      </c>
      <c r="D11" s="34"/>
      <c r="G11" s="27"/>
      <c r="H11" s="31"/>
      <c r="I11" s="27"/>
      <c r="J11" s="27"/>
      <c r="K11" s="27"/>
      <c r="L11" s="28"/>
      <c r="M11" s="27"/>
    </row>
    <row r="12" spans="1:13" x14ac:dyDescent="0.2">
      <c r="A12" s="25" t="s">
        <v>9</v>
      </c>
      <c r="B12" s="23" t="s">
        <v>10</v>
      </c>
      <c r="C12" s="24">
        <v>10451156</v>
      </c>
      <c r="D12" s="34"/>
      <c r="G12" s="27"/>
      <c r="H12" s="29"/>
      <c r="I12" s="27"/>
      <c r="J12" s="27"/>
      <c r="K12" s="27"/>
      <c r="L12" s="30"/>
      <c r="M12" s="27"/>
    </row>
    <row r="13" spans="1:13" x14ac:dyDescent="0.2">
      <c r="A13" s="25" t="s">
        <v>41</v>
      </c>
      <c r="B13" s="23" t="s">
        <v>33</v>
      </c>
      <c r="C13" s="24" t="s">
        <v>42</v>
      </c>
      <c r="D13" s="34"/>
      <c r="G13" s="27"/>
      <c r="H13" s="31"/>
      <c r="I13" s="27"/>
      <c r="J13" s="27"/>
      <c r="K13" s="27"/>
      <c r="L13" s="28"/>
      <c r="M13" s="27"/>
    </row>
    <row r="14" spans="1:13" x14ac:dyDescent="0.2">
      <c r="A14" s="25" t="s">
        <v>32</v>
      </c>
      <c r="B14" s="23" t="s">
        <v>33</v>
      </c>
      <c r="C14" s="24" t="s">
        <v>34</v>
      </c>
      <c r="D14" s="34"/>
      <c r="G14" s="27"/>
      <c r="H14" s="29"/>
      <c r="I14" s="27"/>
      <c r="J14" s="27"/>
      <c r="K14" s="27"/>
      <c r="L14" s="30"/>
      <c r="M14" s="27"/>
    </row>
    <row r="15" spans="1:13" x14ac:dyDescent="0.2">
      <c r="A15" s="26" t="s">
        <v>35</v>
      </c>
      <c r="B15" s="23" t="s">
        <v>33</v>
      </c>
      <c r="C15" s="24" t="s">
        <v>36</v>
      </c>
      <c r="D15" s="34"/>
      <c r="G15" s="27"/>
      <c r="H15" s="31"/>
      <c r="I15" s="27"/>
      <c r="J15" s="27"/>
      <c r="K15" s="27"/>
      <c r="L15" s="28"/>
      <c r="M15" s="27"/>
    </row>
    <row r="16" spans="1:13" x14ac:dyDescent="0.2">
      <c r="A16" s="26" t="s">
        <v>43</v>
      </c>
      <c r="B16" s="23" t="s">
        <v>33</v>
      </c>
      <c r="C16" s="24" t="s">
        <v>51</v>
      </c>
      <c r="D16" s="34"/>
      <c r="G16" s="27"/>
      <c r="H16" s="29"/>
      <c r="I16" s="27"/>
      <c r="J16" s="27"/>
      <c r="K16" s="27"/>
      <c r="L16" s="30"/>
      <c r="M16" s="27"/>
    </row>
    <row r="17" spans="1:13" x14ac:dyDescent="0.2">
      <c r="A17" s="26" t="s">
        <v>24</v>
      </c>
      <c r="B17" s="23" t="s">
        <v>30</v>
      </c>
      <c r="C17" s="24" t="s">
        <v>23</v>
      </c>
      <c r="D17" s="34"/>
      <c r="G17" s="27"/>
      <c r="H17" s="31"/>
      <c r="I17" s="27"/>
      <c r="J17" s="27"/>
      <c r="K17" s="27"/>
      <c r="L17" s="28"/>
      <c r="M17" s="27"/>
    </row>
    <row r="18" spans="1:13" x14ac:dyDescent="0.2">
      <c r="A18" s="26" t="s">
        <v>28</v>
      </c>
      <c r="B18" s="23" t="s">
        <v>29</v>
      </c>
      <c r="C18" s="24" t="s">
        <v>31</v>
      </c>
      <c r="D18" s="34"/>
      <c r="G18" s="27"/>
      <c r="H18" s="29"/>
      <c r="I18" s="27"/>
      <c r="J18" s="27"/>
      <c r="K18" s="27"/>
      <c r="L18" s="30"/>
      <c r="M18" s="27"/>
    </row>
    <row r="19" spans="1:13" x14ac:dyDescent="0.2">
      <c r="A19" s="25" t="s">
        <v>25</v>
      </c>
      <c r="B19" s="23" t="s">
        <v>26</v>
      </c>
      <c r="C19" s="24" t="s">
        <v>27</v>
      </c>
      <c r="D19" s="34"/>
      <c r="G19" s="27"/>
      <c r="H19" s="31"/>
      <c r="I19" s="27"/>
      <c r="J19" s="27"/>
      <c r="K19" s="27"/>
      <c r="L19" s="28"/>
      <c r="M19" s="27"/>
    </row>
    <row r="20" spans="1:13" x14ac:dyDescent="0.2">
      <c r="A20" s="26" t="s">
        <v>47</v>
      </c>
      <c r="B20" s="23" t="s">
        <v>33</v>
      </c>
      <c r="C20" s="24" t="s">
        <v>48</v>
      </c>
      <c r="D20" s="34"/>
      <c r="G20" s="27"/>
      <c r="H20" s="29"/>
      <c r="I20" s="27"/>
      <c r="J20" s="27"/>
      <c r="K20" s="27"/>
      <c r="L20" s="30"/>
      <c r="M20" s="27"/>
    </row>
    <row r="21" spans="1:13" x14ac:dyDescent="0.2">
      <c r="A21" s="26" t="s">
        <v>39</v>
      </c>
      <c r="B21" s="23" t="s">
        <v>33</v>
      </c>
      <c r="C21" s="24" t="s">
        <v>40</v>
      </c>
      <c r="D21" s="34"/>
      <c r="G21" s="27"/>
      <c r="H21" s="31"/>
      <c r="I21" s="27"/>
      <c r="J21" s="27"/>
      <c r="K21" s="27"/>
      <c r="L21" s="28"/>
      <c r="M21" s="27"/>
    </row>
    <row r="22" spans="1:13" x14ac:dyDescent="0.2">
      <c r="A22" s="25" t="s">
        <v>49</v>
      </c>
      <c r="B22" s="23" t="s">
        <v>33</v>
      </c>
      <c r="C22" s="24" t="s">
        <v>50</v>
      </c>
      <c r="D22" s="34"/>
      <c r="G22" s="27"/>
      <c r="H22" s="29"/>
      <c r="I22" s="27"/>
      <c r="J22" s="27"/>
      <c r="K22" s="27"/>
      <c r="L22" s="30"/>
      <c r="M22" s="27"/>
    </row>
    <row r="23" spans="1:13" x14ac:dyDescent="0.2">
      <c r="A23" s="25" t="s">
        <v>46</v>
      </c>
      <c r="B23" s="23" t="s">
        <v>33</v>
      </c>
      <c r="C23" s="24" t="s">
        <v>54</v>
      </c>
      <c r="D23" s="34"/>
      <c r="G23" s="27"/>
      <c r="H23" s="31"/>
      <c r="I23" s="27"/>
      <c r="J23" s="27"/>
      <c r="K23" s="27"/>
      <c r="L23" s="28"/>
      <c r="M23" s="27"/>
    </row>
    <row r="24" spans="1:13" x14ac:dyDescent="0.2">
      <c r="A24" s="26" t="s">
        <v>45</v>
      </c>
      <c r="B24" s="23" t="s">
        <v>33</v>
      </c>
      <c r="C24" s="24" t="s">
        <v>53</v>
      </c>
      <c r="D24" s="34"/>
      <c r="G24" s="27"/>
      <c r="H24" s="29"/>
      <c r="I24" s="27"/>
      <c r="J24" s="27"/>
      <c r="K24" s="27"/>
      <c r="L24" s="30"/>
      <c r="M24" s="27"/>
    </row>
    <row r="25" spans="1:13" x14ac:dyDescent="0.2">
      <c r="A25" s="25" t="s">
        <v>44</v>
      </c>
      <c r="B25" s="23" t="s">
        <v>33</v>
      </c>
      <c r="C25" s="24" t="s">
        <v>52</v>
      </c>
      <c r="D25" s="34"/>
      <c r="G25" s="27"/>
      <c r="H25" s="31"/>
      <c r="I25" s="27"/>
      <c r="J25" s="27"/>
      <c r="K25" s="27"/>
      <c r="L25" s="27"/>
      <c r="M25" s="27"/>
    </row>
    <row r="26" spans="1:13" x14ac:dyDescent="0.2">
      <c r="A26" s="3"/>
      <c r="B26" s="23"/>
      <c r="C26" s="24"/>
      <c r="D26" s="34"/>
      <c r="G26" s="27"/>
      <c r="H26" s="27"/>
      <c r="I26" s="27"/>
      <c r="J26" s="27"/>
      <c r="K26" s="27"/>
      <c r="L26" s="27"/>
      <c r="M26" s="27"/>
    </row>
    <row r="27" spans="1:13" x14ac:dyDescent="0.2">
      <c r="A27" s="3"/>
      <c r="B27" s="23"/>
      <c r="C27" s="24"/>
      <c r="D27" s="34"/>
      <c r="G27" s="27"/>
      <c r="H27" s="27"/>
      <c r="I27" s="27"/>
      <c r="J27" s="27"/>
      <c r="K27" s="27"/>
      <c r="L27" s="27"/>
      <c r="M27" s="27"/>
    </row>
    <row r="28" spans="1:13" x14ac:dyDescent="0.2">
      <c r="A28" s="3"/>
      <c r="B28" s="23"/>
      <c r="C28" s="24"/>
      <c r="D28" s="34"/>
    </row>
    <row r="29" spans="1:13" x14ac:dyDescent="0.2">
      <c r="A29" s="3"/>
      <c r="B29" s="23"/>
      <c r="C29" s="24"/>
      <c r="D29" s="34"/>
    </row>
    <row r="30" spans="1:13" x14ac:dyDescent="0.2">
      <c r="A30" s="3"/>
      <c r="B30" s="23"/>
      <c r="C30" s="24"/>
      <c r="D30" s="34"/>
    </row>
    <row r="31" spans="1:13" x14ac:dyDescent="0.2">
      <c r="A31" s="3"/>
      <c r="B31" s="23"/>
      <c r="C31" s="24"/>
      <c r="D31" s="34"/>
    </row>
    <row r="32" spans="1:13" x14ac:dyDescent="0.2">
      <c r="A32" s="3"/>
      <c r="B32" s="23"/>
      <c r="C32" s="24"/>
      <c r="D32" s="34"/>
    </row>
    <row r="33" spans="1:4" x14ac:dyDescent="0.2">
      <c r="A33" s="3"/>
      <c r="B33" s="23"/>
      <c r="C33" s="24"/>
      <c r="D33" s="34"/>
    </row>
    <row r="34" spans="1:4" x14ac:dyDescent="0.2">
      <c r="A34" s="3"/>
      <c r="B34" s="23"/>
      <c r="C34" s="24"/>
      <c r="D34" s="34"/>
    </row>
    <row r="35" spans="1:4" x14ac:dyDescent="0.2">
      <c r="A35" s="3"/>
      <c r="B35" s="23"/>
      <c r="C35" s="24"/>
      <c r="D35" s="34"/>
    </row>
    <row r="36" spans="1:4" x14ac:dyDescent="0.2">
      <c r="A36" s="3"/>
      <c r="B36" s="23"/>
      <c r="C36" s="24"/>
      <c r="D36" s="34"/>
    </row>
    <row r="37" spans="1:4" x14ac:dyDescent="0.2">
      <c r="A37" s="3"/>
      <c r="B37" s="23"/>
      <c r="C37" s="24"/>
      <c r="D37" s="34"/>
    </row>
    <row r="38" spans="1:4" x14ac:dyDescent="0.2">
      <c r="A38" s="3"/>
      <c r="B38" s="23"/>
      <c r="C38" s="24"/>
      <c r="D38" s="34"/>
    </row>
    <row r="39" spans="1:4" x14ac:dyDescent="0.2">
      <c r="A39" s="3"/>
      <c r="B39" s="23"/>
      <c r="C39" s="24"/>
      <c r="D39" s="34"/>
    </row>
    <row r="40" spans="1:4" x14ac:dyDescent="0.2">
      <c r="A40" s="3"/>
      <c r="B40" s="23"/>
      <c r="C40" s="24"/>
      <c r="D40" s="34"/>
    </row>
    <row r="41" spans="1:4" x14ac:dyDescent="0.2">
      <c r="A41" s="3"/>
      <c r="B41" s="23"/>
      <c r="C41" s="24"/>
      <c r="D41" s="34"/>
    </row>
    <row r="42" spans="1:4" x14ac:dyDescent="0.2">
      <c r="A42" s="3"/>
      <c r="B42" s="23"/>
      <c r="C42" s="24"/>
      <c r="D42" s="34"/>
    </row>
    <row r="43" spans="1:4" x14ac:dyDescent="0.2">
      <c r="A43" s="3"/>
      <c r="B43" s="23"/>
      <c r="C43" s="24"/>
      <c r="D43" s="34"/>
    </row>
    <row r="44" spans="1:4" x14ac:dyDescent="0.2">
      <c r="A44" s="3"/>
      <c r="B44" s="23"/>
      <c r="C44" s="24"/>
      <c r="D44" s="34"/>
    </row>
    <row r="45" spans="1:4" x14ac:dyDescent="0.2">
      <c r="A45" s="3"/>
      <c r="B45" s="23"/>
      <c r="C45" s="24"/>
      <c r="D45" s="34"/>
    </row>
    <row r="46" spans="1:4" x14ac:dyDescent="0.2">
      <c r="A46" s="3"/>
      <c r="B46" s="23"/>
      <c r="C46" s="24"/>
      <c r="D46" s="34"/>
    </row>
    <row r="47" spans="1:4" x14ac:dyDescent="0.2">
      <c r="A47" s="3"/>
      <c r="B47" s="23"/>
      <c r="C47" s="24"/>
      <c r="D47" s="34"/>
    </row>
    <row r="48" spans="1:4" x14ac:dyDescent="0.2">
      <c r="A48" s="3"/>
      <c r="B48" s="23"/>
      <c r="C48" s="24"/>
      <c r="D48" s="34"/>
    </row>
    <row r="49" spans="1:4" x14ac:dyDescent="0.2">
      <c r="A49" s="3"/>
      <c r="B49" s="23"/>
      <c r="C49" s="24"/>
      <c r="D49" s="34"/>
    </row>
    <row r="50" spans="1:4" x14ac:dyDescent="0.2">
      <c r="A50" s="3"/>
      <c r="B50" s="23"/>
      <c r="C50" s="24"/>
      <c r="D50" s="34"/>
    </row>
    <row r="51" spans="1:4" x14ac:dyDescent="0.2">
      <c r="A51" s="3"/>
      <c r="B51" s="23"/>
      <c r="C51" s="24"/>
      <c r="D51" s="34"/>
    </row>
    <row r="52" spans="1:4" x14ac:dyDescent="0.2">
      <c r="A52" s="3"/>
      <c r="B52" s="23"/>
      <c r="C52" s="24"/>
      <c r="D52" s="34"/>
    </row>
    <row r="53" spans="1:4" x14ac:dyDescent="0.2">
      <c r="A53" s="3"/>
      <c r="B53" s="23"/>
      <c r="C53" s="24"/>
      <c r="D53" s="34"/>
    </row>
    <row r="54" spans="1:4" x14ac:dyDescent="0.2">
      <c r="A54" s="3"/>
      <c r="B54" s="23"/>
      <c r="C54" s="24"/>
      <c r="D54" s="34"/>
    </row>
    <row r="55" spans="1:4" x14ac:dyDescent="0.2">
      <c r="A55" s="3"/>
      <c r="B55" s="23"/>
      <c r="C55" s="24"/>
      <c r="D55" s="34"/>
    </row>
    <row r="56" spans="1:4" x14ac:dyDescent="0.2">
      <c r="A56" s="3"/>
      <c r="B56" s="23"/>
      <c r="C56" s="24"/>
      <c r="D56" s="34"/>
    </row>
    <row r="57" spans="1:4" x14ac:dyDescent="0.2">
      <c r="A57" s="3"/>
      <c r="B57" s="23"/>
      <c r="C57" s="24"/>
      <c r="D57" s="34"/>
    </row>
    <row r="58" spans="1:4" x14ac:dyDescent="0.2">
      <c r="A58" s="3"/>
      <c r="B58" s="23"/>
      <c r="C58" s="24"/>
      <c r="D58" s="34"/>
    </row>
    <row r="59" spans="1:4" x14ac:dyDescent="0.2">
      <c r="A59" s="3"/>
      <c r="B59" s="23"/>
      <c r="C59" s="24"/>
      <c r="D59" s="34"/>
    </row>
    <row r="60" spans="1:4" x14ac:dyDescent="0.2">
      <c r="A60" s="3"/>
      <c r="B60" s="23"/>
      <c r="C60" s="24"/>
      <c r="D60" s="34"/>
    </row>
    <row r="61" spans="1:4" x14ac:dyDescent="0.2">
      <c r="A61" s="3"/>
      <c r="B61" s="23"/>
      <c r="C61" s="24"/>
      <c r="D61" s="34"/>
    </row>
    <row r="62" spans="1:4" x14ac:dyDescent="0.2">
      <c r="A62" s="3"/>
      <c r="B62" s="23"/>
      <c r="C62" s="24"/>
      <c r="D62" s="34"/>
    </row>
    <row r="63" spans="1:4" x14ac:dyDescent="0.2">
      <c r="A63" s="3"/>
      <c r="B63" s="23"/>
      <c r="C63" s="24"/>
      <c r="D63" s="34"/>
    </row>
    <row r="64" spans="1:4" x14ac:dyDescent="0.2">
      <c r="A64" s="3"/>
      <c r="B64" s="23"/>
      <c r="C64" s="24"/>
      <c r="D64" s="34"/>
    </row>
    <row r="65" spans="1:4" x14ac:dyDescent="0.2">
      <c r="A65" s="3"/>
      <c r="B65" s="23"/>
      <c r="C65" s="24"/>
      <c r="D65" s="34"/>
    </row>
    <row r="66" spans="1:4" x14ac:dyDescent="0.2">
      <c r="A66" s="3"/>
      <c r="B66" s="23"/>
      <c r="C66" s="24"/>
      <c r="D66" s="34"/>
    </row>
    <row r="67" spans="1:4" x14ac:dyDescent="0.2">
      <c r="A67" s="3"/>
      <c r="B67" s="23"/>
      <c r="C67" s="24"/>
      <c r="D67" s="34"/>
    </row>
    <row r="68" spans="1:4" x14ac:dyDescent="0.2">
      <c r="A68" s="3"/>
      <c r="B68" s="23"/>
      <c r="C68" s="24"/>
      <c r="D68" s="34"/>
    </row>
    <row r="69" spans="1:4" x14ac:dyDescent="0.2">
      <c r="A69" s="3"/>
      <c r="B69" s="23"/>
      <c r="C69" s="24"/>
      <c r="D69" s="34"/>
    </row>
    <row r="70" spans="1:4" x14ac:dyDescent="0.2">
      <c r="A70" s="3"/>
      <c r="B70" s="23"/>
      <c r="C70" s="24"/>
      <c r="D70" s="34"/>
    </row>
    <row r="71" spans="1:4" x14ac:dyDescent="0.2">
      <c r="A71" s="3"/>
      <c r="B71" s="23"/>
      <c r="C71" s="24"/>
      <c r="D71" s="34"/>
    </row>
    <row r="72" spans="1:4" x14ac:dyDescent="0.2">
      <c r="A72" s="3"/>
      <c r="B72" s="23"/>
      <c r="C72" s="24"/>
      <c r="D72" s="34"/>
    </row>
    <row r="73" spans="1:4" x14ac:dyDescent="0.2">
      <c r="A73" s="3"/>
      <c r="B73" s="23"/>
      <c r="C73" s="24"/>
      <c r="D73" s="34"/>
    </row>
    <row r="74" spans="1:4" x14ac:dyDescent="0.2">
      <c r="A74" s="3"/>
      <c r="B74" s="23"/>
      <c r="C74" s="24"/>
      <c r="D74" s="34"/>
    </row>
    <row r="75" spans="1:4" x14ac:dyDescent="0.2">
      <c r="A75" s="3"/>
      <c r="B75" s="23"/>
      <c r="C75" s="24"/>
      <c r="D75" s="34"/>
    </row>
    <row r="76" spans="1:4" x14ac:dyDescent="0.2">
      <c r="A76" s="3"/>
      <c r="B76" s="23"/>
      <c r="C76" s="24"/>
      <c r="D76" s="34"/>
    </row>
    <row r="77" spans="1:4" x14ac:dyDescent="0.2">
      <c r="A77" s="3"/>
      <c r="B77" s="23"/>
      <c r="C77" s="24"/>
      <c r="D77" s="34"/>
    </row>
    <row r="78" spans="1:4" x14ac:dyDescent="0.2">
      <c r="A78" s="3"/>
      <c r="B78" s="23"/>
      <c r="C78" s="24"/>
      <c r="D78" s="34"/>
    </row>
    <row r="79" spans="1:4" x14ac:dyDescent="0.2">
      <c r="A79" s="3"/>
      <c r="B79" s="23"/>
      <c r="C79" s="24"/>
      <c r="D79" s="34"/>
    </row>
    <row r="80" spans="1:4" x14ac:dyDescent="0.2">
      <c r="A80" s="3"/>
      <c r="B80" s="23"/>
      <c r="C80" s="24"/>
      <c r="D80" s="34"/>
    </row>
    <row r="81" spans="1:4" x14ac:dyDescent="0.2">
      <c r="A81" s="3"/>
      <c r="B81" s="23"/>
      <c r="C81" s="24"/>
      <c r="D81" s="34"/>
    </row>
    <row r="82" spans="1:4" x14ac:dyDescent="0.2">
      <c r="A82" s="3"/>
      <c r="B82" s="23"/>
      <c r="C82" s="24"/>
    </row>
    <row r="83" spans="1:4" x14ac:dyDescent="0.2">
      <c r="A83" s="3"/>
      <c r="B83" s="23"/>
      <c r="C83" s="24"/>
    </row>
    <row r="84" spans="1:4" x14ac:dyDescent="0.2">
      <c r="A84" s="3"/>
      <c r="B84" s="23"/>
      <c r="C84" s="24"/>
    </row>
    <row r="85" spans="1:4" x14ac:dyDescent="0.2">
      <c r="A85" s="3"/>
      <c r="B85" s="23"/>
      <c r="C85" s="24"/>
    </row>
    <row r="86" spans="1:4" x14ac:dyDescent="0.2">
      <c r="A86" s="3"/>
      <c r="B86" s="23"/>
      <c r="C86" s="24"/>
    </row>
    <row r="87" spans="1:4" x14ac:dyDescent="0.2">
      <c r="A87" s="3"/>
      <c r="B87" s="23"/>
      <c r="C87" s="24"/>
    </row>
    <row r="88" spans="1:4" x14ac:dyDescent="0.2">
      <c r="A88" s="3"/>
      <c r="B88" s="23"/>
      <c r="C88" s="24"/>
    </row>
    <row r="89" spans="1:4" x14ac:dyDescent="0.2">
      <c r="A89" s="3"/>
      <c r="B89" s="23"/>
      <c r="C89" s="24"/>
    </row>
    <row r="90" spans="1:4" x14ac:dyDescent="0.2">
      <c r="A90" s="3"/>
      <c r="B90" s="23"/>
      <c r="C90" s="24"/>
    </row>
    <row r="91" spans="1:4" x14ac:dyDescent="0.2">
      <c r="A91" s="3"/>
      <c r="B91" s="23"/>
      <c r="C91" s="24"/>
    </row>
    <row r="92" spans="1:4" x14ac:dyDescent="0.2">
      <c r="A92" s="3"/>
      <c r="B92" s="23"/>
      <c r="C92" s="24"/>
    </row>
    <row r="93" spans="1:4" x14ac:dyDescent="0.2">
      <c r="A93" s="3"/>
      <c r="B93" s="23"/>
      <c r="C93" s="24"/>
    </row>
    <row r="94" spans="1:4" x14ac:dyDescent="0.2">
      <c r="A94" s="3"/>
      <c r="B94" s="23"/>
      <c r="C94" s="24"/>
    </row>
    <row r="95" spans="1:4" x14ac:dyDescent="0.2">
      <c r="A95" s="3"/>
      <c r="B95" s="23"/>
      <c r="C95" s="24"/>
    </row>
    <row r="96" spans="1:4" x14ac:dyDescent="0.2">
      <c r="A96" s="3"/>
      <c r="B96" s="23"/>
      <c r="C96" s="24"/>
    </row>
    <row r="97" spans="1:3" x14ac:dyDescent="0.2">
      <c r="A97" s="3"/>
      <c r="B97" s="23"/>
      <c r="C97" s="24"/>
    </row>
    <row r="98" spans="1:3" x14ac:dyDescent="0.2">
      <c r="A98" s="3"/>
      <c r="B98" s="23"/>
      <c r="C98" s="24"/>
    </row>
    <row r="99" spans="1:3" x14ac:dyDescent="0.2">
      <c r="A99" s="3"/>
      <c r="B99" s="23"/>
      <c r="C99" s="24"/>
    </row>
    <row r="100" spans="1:3" x14ac:dyDescent="0.2">
      <c r="A100" s="3"/>
      <c r="B100" s="23"/>
      <c r="C100" s="24"/>
    </row>
    <row r="101" spans="1:3" x14ac:dyDescent="0.2">
      <c r="A101" s="3"/>
      <c r="B101" s="23"/>
      <c r="C101" s="24"/>
    </row>
    <row r="102" spans="1:3" x14ac:dyDescent="0.2">
      <c r="A102" s="3"/>
      <c r="B102" s="23"/>
      <c r="C102" s="24"/>
    </row>
    <row r="103" spans="1:3" x14ac:dyDescent="0.2">
      <c r="A103" s="3"/>
      <c r="B103" s="23"/>
      <c r="C103" s="24"/>
    </row>
    <row r="104" spans="1:3" x14ac:dyDescent="0.2">
      <c r="A104" s="3"/>
      <c r="B104" s="23"/>
      <c r="C104" s="24"/>
    </row>
    <row r="105" spans="1:3" x14ac:dyDescent="0.2">
      <c r="A105" s="3"/>
      <c r="B105" s="23"/>
      <c r="C105" s="24"/>
    </row>
    <row r="106" spans="1:3" x14ac:dyDescent="0.2">
      <c r="A106" s="3"/>
      <c r="B106" s="23"/>
      <c r="C106" s="24"/>
    </row>
    <row r="107" spans="1:3" x14ac:dyDescent="0.2">
      <c r="A107" s="3"/>
      <c r="B107" s="23"/>
      <c r="C107" s="24"/>
    </row>
    <row r="108" spans="1:3" x14ac:dyDescent="0.2">
      <c r="A108" s="3"/>
      <c r="B108" s="23"/>
      <c r="C108" s="24"/>
    </row>
    <row r="109" spans="1:3" x14ac:dyDescent="0.2">
      <c r="A109" s="3"/>
      <c r="B109" s="23"/>
      <c r="C109" s="24"/>
    </row>
    <row r="110" spans="1:3" x14ac:dyDescent="0.2">
      <c r="A110" s="3"/>
      <c r="B110" s="23"/>
      <c r="C110" s="24"/>
    </row>
    <row r="111" spans="1:3" x14ac:dyDescent="0.2">
      <c r="A111" s="3"/>
      <c r="B111" s="23"/>
      <c r="C111" s="24"/>
    </row>
    <row r="112" spans="1:3" x14ac:dyDescent="0.2">
      <c r="A112" s="3"/>
      <c r="B112" s="23"/>
      <c r="C112" s="24"/>
    </row>
    <row r="113" spans="1:3" x14ac:dyDescent="0.2">
      <c r="A113" s="3"/>
      <c r="B113" s="23"/>
      <c r="C113" s="24"/>
    </row>
    <row r="114" spans="1:3" x14ac:dyDescent="0.2">
      <c r="A114" s="3"/>
      <c r="B114" s="23"/>
      <c r="C114" s="24"/>
    </row>
    <row r="115" spans="1:3" x14ac:dyDescent="0.2">
      <c r="A115" s="3"/>
      <c r="B115" s="23"/>
      <c r="C115" s="24"/>
    </row>
    <row r="116" spans="1:3" x14ac:dyDescent="0.2">
      <c r="A116" s="3"/>
      <c r="B116" s="23"/>
      <c r="C116" s="24"/>
    </row>
    <row r="117" spans="1:3" x14ac:dyDescent="0.2">
      <c r="A117" s="3"/>
      <c r="B117" s="23"/>
      <c r="C117" s="24"/>
    </row>
    <row r="118" spans="1:3" x14ac:dyDescent="0.2">
      <c r="A118" s="3"/>
      <c r="B118" s="23"/>
      <c r="C118" s="24"/>
    </row>
    <row r="119" spans="1:3" x14ac:dyDescent="0.2">
      <c r="A119" s="3"/>
      <c r="B119" s="23"/>
      <c r="C119" s="24"/>
    </row>
    <row r="120" spans="1:3" x14ac:dyDescent="0.2">
      <c r="A120" s="3"/>
      <c r="B120" s="23"/>
      <c r="C120" s="24"/>
    </row>
    <row r="121" spans="1:3" x14ac:dyDescent="0.2">
      <c r="A121" s="3"/>
      <c r="B121" s="23"/>
      <c r="C121" s="24"/>
    </row>
    <row r="122" spans="1:3" x14ac:dyDescent="0.2">
      <c r="A122" s="3"/>
      <c r="B122" s="23"/>
      <c r="C122" s="24"/>
    </row>
    <row r="123" spans="1:3" x14ac:dyDescent="0.2">
      <c r="A123" s="3"/>
      <c r="B123" s="23"/>
      <c r="C123" s="24"/>
    </row>
    <row r="124" spans="1:3" x14ac:dyDescent="0.2">
      <c r="A124" s="3"/>
      <c r="B124" s="23"/>
      <c r="C124" s="24"/>
    </row>
    <row r="125" spans="1:3" x14ac:dyDescent="0.2">
      <c r="A125" s="3"/>
      <c r="B125" s="23"/>
      <c r="C125" s="24"/>
    </row>
    <row r="126" spans="1:3" x14ac:dyDescent="0.2">
      <c r="A126" s="3"/>
      <c r="B126" s="23"/>
      <c r="C126" s="24"/>
    </row>
    <row r="127" spans="1:3" x14ac:dyDescent="0.2">
      <c r="A127" s="3"/>
      <c r="B127" s="23"/>
      <c r="C127" s="24"/>
    </row>
    <row r="128" spans="1:3" x14ac:dyDescent="0.2">
      <c r="A128" s="3"/>
      <c r="B128" s="23"/>
      <c r="C128" s="24"/>
    </row>
    <row r="129" spans="1:3" x14ac:dyDescent="0.2">
      <c r="A129" s="3"/>
      <c r="B129" s="23"/>
      <c r="C129" s="24"/>
    </row>
    <row r="130" spans="1:3" x14ac:dyDescent="0.2">
      <c r="A130" s="3"/>
      <c r="B130" s="23"/>
      <c r="C130" s="24"/>
    </row>
    <row r="131" spans="1:3" x14ac:dyDescent="0.2">
      <c r="A131" s="3"/>
      <c r="B131" s="23"/>
      <c r="C131" s="24"/>
    </row>
    <row r="132" spans="1:3" x14ac:dyDescent="0.2">
      <c r="A132" s="3"/>
      <c r="B132" s="23"/>
      <c r="C132" s="24"/>
    </row>
    <row r="133" spans="1:3" x14ac:dyDescent="0.2">
      <c r="A133" s="3"/>
      <c r="B133" s="23"/>
      <c r="C133" s="24"/>
    </row>
    <row r="134" spans="1:3" x14ac:dyDescent="0.2">
      <c r="A134" s="3"/>
      <c r="B134" s="23"/>
      <c r="C134" s="24"/>
    </row>
    <row r="135" spans="1:3" x14ac:dyDescent="0.2">
      <c r="A135" s="3"/>
      <c r="B135" s="23"/>
      <c r="C135" s="24"/>
    </row>
    <row r="136" spans="1:3" x14ac:dyDescent="0.2">
      <c r="A136" s="3"/>
      <c r="B136" s="23"/>
      <c r="C136" s="24"/>
    </row>
    <row r="137" spans="1:3" x14ac:dyDescent="0.2">
      <c r="A137" s="3"/>
      <c r="B137" s="23"/>
      <c r="C137" s="24"/>
    </row>
    <row r="138" spans="1:3" x14ac:dyDescent="0.2">
      <c r="A138" s="3"/>
      <c r="B138" s="23"/>
      <c r="C138" s="24"/>
    </row>
    <row r="139" spans="1:3" x14ac:dyDescent="0.2">
      <c r="A139" s="3"/>
      <c r="B139" s="23"/>
      <c r="C139" s="24"/>
    </row>
    <row r="140" spans="1:3" x14ac:dyDescent="0.2">
      <c r="A140" s="3"/>
      <c r="B140" s="23"/>
      <c r="C140" s="24"/>
    </row>
    <row r="141" spans="1:3" x14ac:dyDescent="0.2">
      <c r="A141" s="3"/>
      <c r="B141" s="23"/>
      <c r="C141" s="24"/>
    </row>
    <row r="142" spans="1:3" x14ac:dyDescent="0.2">
      <c r="A142" s="3"/>
      <c r="B142" s="23"/>
      <c r="C142" s="24"/>
    </row>
    <row r="143" spans="1:3" x14ac:dyDescent="0.2">
      <c r="A143" s="3"/>
      <c r="B143" s="23"/>
      <c r="C143" s="24"/>
    </row>
    <row r="144" spans="1:3" x14ac:dyDescent="0.2">
      <c r="A144" s="3"/>
      <c r="B144" s="23"/>
      <c r="C144" s="24"/>
    </row>
    <row r="145" spans="1:3" x14ac:dyDescent="0.2">
      <c r="A145" s="3"/>
      <c r="B145" s="23"/>
      <c r="C145" s="24"/>
    </row>
    <row r="146" spans="1:3" x14ac:dyDescent="0.2">
      <c r="A146" s="3"/>
      <c r="B146" s="23"/>
      <c r="C146" s="24"/>
    </row>
    <row r="147" spans="1:3" x14ac:dyDescent="0.2">
      <c r="A147" s="3"/>
      <c r="B147" s="23"/>
      <c r="C147" s="24"/>
    </row>
    <row r="148" spans="1:3" x14ac:dyDescent="0.2">
      <c r="A148" s="3"/>
      <c r="B148" s="23"/>
      <c r="C148" s="24"/>
    </row>
    <row r="149" spans="1:3" x14ac:dyDescent="0.2">
      <c r="A149" s="3"/>
      <c r="B149" s="23"/>
      <c r="C149" s="24"/>
    </row>
    <row r="150" spans="1:3" x14ac:dyDescent="0.2">
      <c r="A150" s="3"/>
      <c r="B150" s="23"/>
      <c r="C150" s="24"/>
    </row>
    <row r="151" spans="1:3" x14ac:dyDescent="0.2">
      <c r="A151" s="3"/>
      <c r="B151" s="23"/>
      <c r="C151" s="24"/>
    </row>
    <row r="152" spans="1:3" x14ac:dyDescent="0.2">
      <c r="A152" s="3"/>
      <c r="B152" s="23"/>
      <c r="C152" s="24"/>
    </row>
    <row r="153" spans="1:3" x14ac:dyDescent="0.2">
      <c r="A153" s="3"/>
      <c r="B153" s="23"/>
      <c r="C153" s="24"/>
    </row>
    <row r="154" spans="1:3" x14ac:dyDescent="0.2">
      <c r="A154" s="3"/>
      <c r="B154" s="23"/>
      <c r="C154" s="24"/>
    </row>
    <row r="155" spans="1:3" x14ac:dyDescent="0.2">
      <c r="A155" s="3"/>
      <c r="B155" s="23"/>
      <c r="C155" s="24"/>
    </row>
  </sheetData>
  <pageMargins left="0.70866141732283472" right="0.70866141732283472" top="0.74803149606299213" bottom="0.74803149606299213" header="0.31496062992125984" footer="0.31496062992125984"/>
  <pageSetup paperSize="9" scale="80" fitToHeight="4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A1:J199"/>
  <sheetViews>
    <sheetView showGridLines="0" tabSelected="1" workbookViewId="0">
      <pane ySplit="6" topLeftCell="A7" activePane="bottomLeft" state="frozen"/>
      <selection pane="bottomLeft" activeCell="A5" sqref="A5"/>
    </sheetView>
  </sheetViews>
  <sheetFormatPr baseColWidth="10" defaultRowHeight="15" x14ac:dyDescent="0.2"/>
  <cols>
    <col min="1" max="1" width="38.5" customWidth="1"/>
    <col min="2" max="2" width="30.6640625" customWidth="1"/>
    <col min="3" max="3" width="27.33203125" customWidth="1"/>
    <col min="4" max="4" width="29.6640625" customWidth="1"/>
    <col min="5" max="5" width="14.5" customWidth="1"/>
    <col min="6" max="6" width="14.6640625" customWidth="1"/>
    <col min="9" max="9" width="13.83203125" bestFit="1" customWidth="1"/>
  </cols>
  <sheetData>
    <row r="1" spans="1:6" ht="25.5" customHeight="1" x14ac:dyDescent="0.2"/>
    <row r="2" spans="1:6" ht="14.25" customHeight="1" x14ac:dyDescent="0.2"/>
    <row r="3" spans="1:6" ht="24" x14ac:dyDescent="0.3">
      <c r="A3" s="40" t="s">
        <v>0</v>
      </c>
    </row>
    <row r="4" spans="1:6" ht="9.75" customHeight="1" x14ac:dyDescent="0.2">
      <c r="A4" s="11"/>
    </row>
    <row r="6" spans="1:6" ht="41.25" customHeight="1" x14ac:dyDescent="0.2">
      <c r="A6" s="36" t="s">
        <v>57</v>
      </c>
      <c r="B6" s="37" t="s">
        <v>8</v>
      </c>
      <c r="C6" s="37" t="s">
        <v>22</v>
      </c>
      <c r="D6" s="37" t="s">
        <v>20</v>
      </c>
      <c r="E6" s="38" t="s">
        <v>3</v>
      </c>
      <c r="F6" s="38" t="s">
        <v>16</v>
      </c>
    </row>
    <row r="7" spans="1:6" x14ac:dyDescent="0.2">
      <c r="A7" s="32">
        <v>46043</v>
      </c>
      <c r="B7" s="33" t="s">
        <v>55</v>
      </c>
      <c r="C7" s="5" t="s">
        <v>33</v>
      </c>
      <c r="D7" s="13" t="str">
        <f>IF(ISERROR(VLOOKUP(B7,'BASE PRODUITS'!$A$6:$C$155,3,0)),"",VLOOKUP(B7,'BASE PRODUITS'!$A$6:$C$155,3,0))</f>
        <v>QMY024A0A</v>
      </c>
      <c r="E7" s="33"/>
      <c r="F7" s="33"/>
    </row>
    <row r="8" spans="1:6" x14ac:dyDescent="0.2">
      <c r="A8" s="32">
        <v>46044</v>
      </c>
      <c r="B8" s="33" t="s">
        <v>13</v>
      </c>
      <c r="C8" s="5" t="s">
        <v>10</v>
      </c>
      <c r="D8" s="13">
        <f>IF(ISERROR(VLOOKUP(B8,'BASE PRODUITS'!$A$6:$C$155,3,0)),"",VLOOKUP(B8,'BASE PRODUITS'!$A$6:$C$155,3,0))</f>
        <v>11081280</v>
      </c>
      <c r="E8" s="33"/>
      <c r="F8" s="33"/>
    </row>
    <row r="9" spans="1:6" x14ac:dyDescent="0.2">
      <c r="A9" s="32">
        <v>46044</v>
      </c>
      <c r="B9" s="33"/>
      <c r="C9" s="5" t="s">
        <v>10</v>
      </c>
      <c r="D9" s="13" t="str">
        <f>IF(ISERROR(VLOOKUP(B9,'BASE PRODUITS'!$A$6:$C$155,3,0)),"",VLOOKUP(B9,'BASE PRODUITS'!$A$6:$C$155,3,0))</f>
        <v/>
      </c>
      <c r="E9" s="33"/>
      <c r="F9" s="33"/>
    </row>
    <row r="10" spans="1:6" x14ac:dyDescent="0.2">
      <c r="A10" s="32"/>
      <c r="B10" s="33"/>
      <c r="C10" s="5"/>
      <c r="D10" s="13" t="str">
        <f>IF(ISERROR(VLOOKUP(B10,'BASE PRODUITS'!$A$6:$C$155,3,0)),"",VLOOKUP(B10,'BASE PRODUITS'!$A$6:$C$155,3,0))</f>
        <v/>
      </c>
      <c r="E10" s="33"/>
      <c r="F10" s="33"/>
    </row>
    <row r="11" spans="1:6" x14ac:dyDescent="0.2">
      <c r="A11" s="32"/>
      <c r="B11" s="33"/>
      <c r="C11" s="5"/>
      <c r="D11" s="13" t="str">
        <f>IF(ISERROR(VLOOKUP(B11,'BASE PRODUITS'!$A$6:$C$155,3,0)),"",VLOOKUP(B11,'BASE PRODUITS'!$A$6:$C$155,3,0))</f>
        <v/>
      </c>
      <c r="E11" s="33"/>
      <c r="F11" s="33"/>
    </row>
    <row r="12" spans="1:6" x14ac:dyDescent="0.2">
      <c r="A12" s="32"/>
      <c r="B12" s="33"/>
      <c r="C12" s="5"/>
      <c r="D12" s="13" t="str">
        <f>IF(ISERROR(VLOOKUP(B12,'BASE PRODUITS'!$A$6:$C$155,3,0)),"",VLOOKUP(B12,'BASE PRODUITS'!$A$6:$C$155,3,0))</f>
        <v/>
      </c>
      <c r="E12" s="33"/>
      <c r="F12" s="33"/>
    </row>
    <row r="13" spans="1:6" x14ac:dyDescent="0.2">
      <c r="A13" s="32"/>
      <c r="B13" s="33"/>
      <c r="C13" s="5"/>
      <c r="D13" s="13" t="str">
        <f>IF(ISERROR(VLOOKUP(B13,'BASE PRODUITS'!$A$6:$C$155,3,0)),"",VLOOKUP(B13,'BASE PRODUITS'!$A$6:$C$155,3,0))</f>
        <v/>
      </c>
      <c r="E13" s="33"/>
      <c r="F13" s="33"/>
    </row>
    <row r="14" spans="1:6" x14ac:dyDescent="0.2">
      <c r="A14" s="32"/>
      <c r="B14" s="33"/>
      <c r="C14" s="5"/>
      <c r="D14" s="13" t="str">
        <f>IF(ISERROR(VLOOKUP(B14,'BASE PRODUITS'!$A$6:$C$155,3,0)),"",VLOOKUP(B14,'BASE PRODUITS'!$A$6:$C$155,3,0))</f>
        <v/>
      </c>
      <c r="E14" s="33"/>
      <c r="F14" s="33"/>
    </row>
    <row r="15" spans="1:6" x14ac:dyDescent="0.2">
      <c r="A15" s="32"/>
      <c r="B15" s="33"/>
      <c r="C15" s="5"/>
      <c r="D15" s="13" t="str">
        <f>IF(ISERROR(VLOOKUP(B15,'BASE PRODUITS'!$A$6:$C$155,3,0)),"",VLOOKUP(B15,'BASE PRODUITS'!$A$6:$C$155,3,0))</f>
        <v/>
      </c>
      <c r="E15" s="33"/>
      <c r="F15" s="33"/>
    </row>
    <row r="16" spans="1:6" x14ac:dyDescent="0.2">
      <c r="A16" s="32"/>
      <c r="B16" s="33"/>
      <c r="C16" s="5"/>
      <c r="D16" s="13" t="str">
        <f>IF(ISERROR(VLOOKUP(B16,'BASE PRODUITS'!$A$6:$C$155,3,0)),"",VLOOKUP(B16,'BASE PRODUITS'!$A$6:$C$155,3,0))</f>
        <v/>
      </c>
      <c r="E16" s="33"/>
      <c r="F16" s="33"/>
    </row>
    <row r="17" spans="1:10" x14ac:dyDescent="0.2">
      <c r="A17" s="32"/>
      <c r="B17" s="33"/>
      <c r="C17" s="5"/>
      <c r="D17" s="13" t="str">
        <f>IF(ISERROR(VLOOKUP(B17,'BASE PRODUITS'!$A$6:$C$155,3,0)),"",VLOOKUP(B17,'BASE PRODUITS'!$A$6:$C$155,3,0))</f>
        <v/>
      </c>
      <c r="E17" s="33"/>
      <c r="F17" s="33"/>
    </row>
    <row r="18" spans="1:10" x14ac:dyDescent="0.2">
      <c r="A18" s="32"/>
      <c r="B18" s="33"/>
      <c r="C18" s="5"/>
      <c r="D18" s="13" t="str">
        <f>IF(ISERROR(VLOOKUP(B18,'BASE PRODUITS'!$A$6:$C$155,3,0)),"",VLOOKUP(B18,'BASE PRODUITS'!$A$6:$C$155,3,0))</f>
        <v/>
      </c>
      <c r="E18" s="33"/>
      <c r="F18" s="33"/>
      <c r="J18" s="24"/>
    </row>
    <row r="19" spans="1:10" x14ac:dyDescent="0.2">
      <c r="A19" s="32"/>
      <c r="B19" s="33"/>
      <c r="C19" s="5"/>
      <c r="D19" s="13" t="str">
        <f>IF(ISERROR(VLOOKUP(B19,'BASE PRODUITS'!$A$6:$C$155,3,0)),"",VLOOKUP(B19,'BASE PRODUITS'!$A$6:$C$155,3,0))</f>
        <v/>
      </c>
      <c r="E19" s="33"/>
      <c r="F19" s="33"/>
      <c r="J19" s="24"/>
    </row>
    <row r="20" spans="1:10" x14ac:dyDescent="0.2">
      <c r="A20" s="32"/>
      <c r="B20" s="33"/>
      <c r="C20" s="5"/>
      <c r="D20" s="13" t="str">
        <f>IF(ISERROR(VLOOKUP(B20,'BASE PRODUITS'!$A$6:$C$155,3,0)),"",VLOOKUP(B20,'BASE PRODUITS'!$A$6:$C$155,3,0))</f>
        <v/>
      </c>
      <c r="E20" s="33"/>
      <c r="F20" s="33"/>
      <c r="J20" s="24"/>
    </row>
    <row r="21" spans="1:10" x14ac:dyDescent="0.2">
      <c r="A21" s="32"/>
      <c r="B21" s="33"/>
      <c r="C21" s="5"/>
      <c r="D21" s="13" t="str">
        <f>IF(ISERROR(VLOOKUP(B21,'BASE PRODUITS'!$A$6:$C$155,3,0)),"",VLOOKUP(B21,'BASE PRODUITS'!$A$6:$C$155,3,0))</f>
        <v/>
      </c>
      <c r="E21" s="33"/>
      <c r="F21" s="33"/>
      <c r="J21" s="24"/>
    </row>
    <row r="22" spans="1:10" x14ac:dyDescent="0.2">
      <c r="A22" s="32"/>
      <c r="B22" s="33"/>
      <c r="C22" s="5"/>
      <c r="D22" s="13" t="str">
        <f>IF(ISERROR(VLOOKUP(B22,'BASE PRODUITS'!$A$6:$C$155,3,0)),"",VLOOKUP(B22,'BASE PRODUITS'!$A$6:$C$155,3,0))</f>
        <v/>
      </c>
      <c r="E22" s="33"/>
      <c r="F22" s="33"/>
      <c r="J22" s="24"/>
    </row>
    <row r="23" spans="1:10" x14ac:dyDescent="0.2">
      <c r="A23" s="32"/>
      <c r="B23" s="33"/>
      <c r="C23" s="5"/>
      <c r="D23" s="13" t="str">
        <f>IF(ISERROR(VLOOKUP(B23,'BASE PRODUITS'!$A$6:$C$155,3,0)),"",VLOOKUP(B23,'BASE PRODUITS'!$A$6:$C$155,3,0))</f>
        <v/>
      </c>
      <c r="E23" s="33"/>
      <c r="F23" s="33"/>
      <c r="J23" s="24"/>
    </row>
    <row r="24" spans="1:10" x14ac:dyDescent="0.2">
      <c r="A24" s="32"/>
      <c r="B24" s="33"/>
      <c r="C24" s="5"/>
      <c r="D24" s="13" t="str">
        <f>IF(ISERROR(VLOOKUP(B24,'BASE PRODUITS'!$A$6:$C$155,3,0)),"",VLOOKUP(B24,'BASE PRODUITS'!$A$6:$C$155,3,0))</f>
        <v/>
      </c>
      <c r="E24" s="33"/>
      <c r="F24" s="33"/>
      <c r="J24" s="24"/>
    </row>
    <row r="25" spans="1:10" x14ac:dyDescent="0.2">
      <c r="A25" s="32"/>
      <c r="B25" s="33"/>
      <c r="C25" s="5"/>
      <c r="D25" s="13" t="str">
        <f>IF(ISERROR(VLOOKUP(B25,'BASE PRODUITS'!$A$6:$C$155,3,0)),"",VLOOKUP(B25,'BASE PRODUITS'!$A$6:$C$155,3,0))</f>
        <v/>
      </c>
      <c r="E25" s="33"/>
      <c r="F25" s="33"/>
    </row>
    <row r="26" spans="1:10" x14ac:dyDescent="0.2">
      <c r="A26" s="32"/>
      <c r="B26" s="33"/>
      <c r="C26" s="5"/>
      <c r="D26" s="13" t="str">
        <f>IF(ISERROR(VLOOKUP(B26,'BASE PRODUITS'!$A$6:$C$155,3,0)),"",VLOOKUP(B26,'BASE PRODUITS'!$A$6:$C$155,3,0))</f>
        <v/>
      </c>
      <c r="E26" s="33"/>
      <c r="F26" s="33"/>
    </row>
    <row r="27" spans="1:10" x14ac:dyDescent="0.2">
      <c r="A27" s="32"/>
      <c r="B27" s="33"/>
      <c r="C27" s="5"/>
      <c r="D27" s="13" t="str">
        <f>IF(ISERROR(VLOOKUP(B27,'BASE PRODUITS'!$A$6:$C$155,3,0)),"",VLOOKUP(B27,'BASE PRODUITS'!$A$6:$C$155,3,0))</f>
        <v/>
      </c>
      <c r="E27" s="33"/>
      <c r="F27" s="33"/>
    </row>
    <row r="28" spans="1:10" x14ac:dyDescent="0.2">
      <c r="A28" s="32"/>
      <c r="B28" s="33"/>
      <c r="C28" s="5"/>
      <c r="D28" s="13" t="str">
        <f>IF(ISERROR(VLOOKUP(B28,'BASE PRODUITS'!$A$6:$C$155,3,0)),"",VLOOKUP(B28,'BASE PRODUITS'!$A$6:$C$155,3,0))</f>
        <v/>
      </c>
      <c r="E28" s="33"/>
      <c r="F28" s="33"/>
    </row>
    <row r="29" spans="1:10" x14ac:dyDescent="0.2">
      <c r="A29" s="32"/>
      <c r="B29" s="33"/>
      <c r="C29" s="5"/>
      <c r="D29" s="13" t="str">
        <f>IF(ISERROR(VLOOKUP(B29,'BASE PRODUITS'!$A$6:$C$155,3,0)),"",VLOOKUP(B29,'BASE PRODUITS'!$A$6:$C$155,3,0))</f>
        <v/>
      </c>
      <c r="E29" s="33"/>
      <c r="F29" s="33"/>
    </row>
    <row r="30" spans="1:10" x14ac:dyDescent="0.2">
      <c r="A30" s="32"/>
      <c r="B30" s="33"/>
      <c r="C30" s="5"/>
      <c r="D30" s="13" t="str">
        <f>IF(ISERROR(VLOOKUP(B30,'BASE PRODUITS'!$A$6:$C$155,3,0)),"",VLOOKUP(B30,'BASE PRODUITS'!$A$6:$C$155,3,0))</f>
        <v/>
      </c>
      <c r="E30" s="33"/>
      <c r="F30" s="33"/>
    </row>
    <row r="31" spans="1:10" x14ac:dyDescent="0.2">
      <c r="A31" s="32"/>
      <c r="B31" s="33"/>
      <c r="C31" s="5"/>
      <c r="D31" s="13" t="str">
        <f>IF(ISERROR(VLOOKUP(B31,'BASE PRODUITS'!$A$6:$C$155,3,0)),"",VLOOKUP(B31,'BASE PRODUITS'!$A$6:$C$155,3,0))</f>
        <v/>
      </c>
      <c r="E31" s="33"/>
      <c r="F31" s="33"/>
    </row>
    <row r="32" spans="1:10" x14ac:dyDescent="0.2">
      <c r="A32" s="32"/>
      <c r="B32" s="33"/>
      <c r="C32" s="5"/>
      <c r="D32" s="13" t="str">
        <f>IF(ISERROR(VLOOKUP(B32,'BASE PRODUITS'!$A$6:$C$155,3,0)),"",VLOOKUP(B32,'BASE PRODUITS'!$A$6:$C$155,3,0))</f>
        <v/>
      </c>
      <c r="E32" s="33"/>
      <c r="F32" s="33"/>
    </row>
    <row r="33" spans="1:6" x14ac:dyDescent="0.2">
      <c r="A33" s="32"/>
      <c r="B33" s="33"/>
      <c r="C33" s="5"/>
      <c r="D33" s="13" t="str">
        <f>IF(ISERROR(VLOOKUP(B33,'BASE PRODUITS'!$A$6:$C$155,3,0)),"",VLOOKUP(B33,'BASE PRODUITS'!$A$6:$C$155,3,0))</f>
        <v/>
      </c>
      <c r="E33" s="33"/>
      <c r="F33" s="33"/>
    </row>
    <row r="34" spans="1:6" x14ac:dyDescent="0.2">
      <c r="A34" s="32"/>
      <c r="B34" s="33"/>
      <c r="C34" s="5"/>
      <c r="D34" s="13" t="str">
        <f>IF(ISERROR(VLOOKUP(B34,'BASE PRODUITS'!$A$6:$C$155,3,0)),"",VLOOKUP(B34,'BASE PRODUITS'!$A$6:$C$155,3,0))</f>
        <v/>
      </c>
      <c r="E34" s="33"/>
      <c r="F34" s="33"/>
    </row>
    <row r="35" spans="1:6" x14ac:dyDescent="0.2">
      <c r="A35" s="32"/>
      <c r="B35" s="33"/>
      <c r="C35" s="5"/>
      <c r="D35" s="13" t="str">
        <f>IF(ISERROR(VLOOKUP(B35,'BASE PRODUITS'!$A$6:$C$155,3,0)),"",VLOOKUP(B35,'BASE PRODUITS'!$A$6:$C$155,3,0))</f>
        <v/>
      </c>
      <c r="E35" s="33"/>
      <c r="F35" s="33"/>
    </row>
    <row r="36" spans="1:6" x14ac:dyDescent="0.2">
      <c r="A36" s="32"/>
      <c r="B36" s="33"/>
      <c r="C36" s="5"/>
      <c r="D36" s="13" t="str">
        <f>IF(ISERROR(VLOOKUP(B36,'BASE PRODUITS'!$A$6:$C$155,3,0)),"",VLOOKUP(B36,'BASE PRODUITS'!$A$6:$C$155,3,0))</f>
        <v/>
      </c>
      <c r="E36" s="33"/>
      <c r="F36" s="33"/>
    </row>
    <row r="37" spans="1:6" x14ac:dyDescent="0.2">
      <c r="A37" s="32"/>
      <c r="B37" s="33"/>
      <c r="C37" s="5"/>
      <c r="D37" s="13" t="str">
        <f>IF(ISERROR(VLOOKUP(B37,'BASE PRODUITS'!$A$6:$C$155,3,0)),"",VLOOKUP(B37,'BASE PRODUITS'!$A$6:$C$155,3,0))</f>
        <v/>
      </c>
      <c r="E37" s="33"/>
      <c r="F37" s="33"/>
    </row>
    <row r="38" spans="1:6" x14ac:dyDescent="0.2">
      <c r="A38" s="32"/>
      <c r="B38" s="33"/>
      <c r="C38" s="5"/>
      <c r="D38" s="13" t="str">
        <f>IF(ISERROR(VLOOKUP(B38,'BASE PRODUITS'!$A$6:$C$155,3,0)),"",VLOOKUP(B38,'BASE PRODUITS'!$A$6:$C$155,3,0))</f>
        <v/>
      </c>
      <c r="E38" s="33"/>
      <c r="F38" s="33"/>
    </row>
    <row r="39" spans="1:6" x14ac:dyDescent="0.2">
      <c r="A39" s="32"/>
      <c r="B39" s="33"/>
      <c r="C39" s="5"/>
      <c r="D39" s="13" t="str">
        <f>IF(ISERROR(VLOOKUP(B39,'BASE PRODUITS'!$A$6:$C$155,3,0)),"",VLOOKUP(B39,'BASE PRODUITS'!$A$6:$C$155,3,0))</f>
        <v/>
      </c>
      <c r="E39" s="33"/>
      <c r="F39" s="33"/>
    </row>
    <row r="40" spans="1:6" x14ac:dyDescent="0.2">
      <c r="A40" s="32"/>
      <c r="B40" s="33"/>
      <c r="C40" s="5"/>
      <c r="D40" s="13" t="str">
        <f>IF(ISERROR(VLOOKUP(B40,'BASE PRODUITS'!$A$6:$C$155,3,0)),"",VLOOKUP(B40,'BASE PRODUITS'!$A$6:$C$155,3,0))</f>
        <v/>
      </c>
      <c r="E40" s="33"/>
      <c r="F40" s="33"/>
    </row>
    <row r="41" spans="1:6" x14ac:dyDescent="0.2">
      <c r="A41" s="32"/>
      <c r="B41" s="33"/>
      <c r="C41" s="5"/>
      <c r="D41" s="13" t="str">
        <f>IF(ISERROR(VLOOKUP(B41,'BASE PRODUITS'!$A$6:$C$155,3,0)),"",VLOOKUP(B41,'BASE PRODUITS'!$A$6:$C$155,3,0))</f>
        <v/>
      </c>
      <c r="E41" s="33"/>
      <c r="F41" s="33"/>
    </row>
    <row r="42" spans="1:6" x14ac:dyDescent="0.2">
      <c r="A42" s="32"/>
      <c r="B42" s="33"/>
      <c r="C42" s="5"/>
      <c r="D42" s="13" t="str">
        <f>IF(ISERROR(VLOOKUP(B42,'BASE PRODUITS'!$A$6:$C$155,3,0)),"",VLOOKUP(B42,'BASE PRODUITS'!$A$6:$C$155,3,0))</f>
        <v/>
      </c>
      <c r="E42" s="33"/>
      <c r="F42" s="33"/>
    </row>
    <row r="43" spans="1:6" x14ac:dyDescent="0.2">
      <c r="A43" s="32"/>
      <c r="B43" s="33"/>
      <c r="C43" s="5"/>
      <c r="D43" s="13" t="str">
        <f>IF(ISERROR(VLOOKUP(B43,'BASE PRODUITS'!$A$6:$C$155,3,0)),"",VLOOKUP(B43,'BASE PRODUITS'!$A$6:$C$155,3,0))</f>
        <v/>
      </c>
      <c r="E43" s="33"/>
      <c r="F43" s="33"/>
    </row>
    <row r="44" spans="1:6" x14ac:dyDescent="0.2">
      <c r="A44" s="32"/>
      <c r="B44" s="33"/>
      <c r="C44" s="5"/>
      <c r="D44" s="13" t="str">
        <f>IF(ISERROR(VLOOKUP(B44,'BASE PRODUITS'!$A$6:$C$155,3,0)),"",VLOOKUP(B44,'BASE PRODUITS'!$A$6:$C$155,3,0))</f>
        <v/>
      </c>
      <c r="E44" s="33"/>
      <c r="F44" s="33"/>
    </row>
    <row r="45" spans="1:6" x14ac:dyDescent="0.2">
      <c r="A45" s="32"/>
      <c r="B45" s="33"/>
      <c r="C45" s="5"/>
      <c r="D45" s="13" t="str">
        <f>IF(ISERROR(VLOOKUP(B45,'BASE PRODUITS'!$A$6:$C$155,3,0)),"",VLOOKUP(B45,'BASE PRODUITS'!$A$6:$C$155,3,0))</f>
        <v/>
      </c>
      <c r="E45" s="33"/>
      <c r="F45" s="33"/>
    </row>
    <row r="46" spans="1:6" x14ac:dyDescent="0.2">
      <c r="A46" s="32"/>
      <c r="B46" s="33"/>
      <c r="C46" s="5"/>
      <c r="D46" s="13" t="str">
        <f>IF(ISERROR(VLOOKUP(B46,'BASE PRODUITS'!$A$6:$C$155,3,0)),"",VLOOKUP(B46,'BASE PRODUITS'!$A$6:$C$155,3,0))</f>
        <v/>
      </c>
      <c r="E46" s="33"/>
      <c r="F46" s="33"/>
    </row>
    <row r="47" spans="1:6" x14ac:dyDescent="0.2">
      <c r="A47" s="32"/>
      <c r="B47" s="33"/>
      <c r="C47" s="5"/>
      <c r="D47" s="13" t="str">
        <f>IF(ISERROR(VLOOKUP(B47,'BASE PRODUITS'!$A$6:$C$155,3,0)),"",VLOOKUP(B47,'BASE PRODUITS'!$A$6:$C$155,3,0))</f>
        <v/>
      </c>
      <c r="E47" s="33"/>
      <c r="F47" s="33"/>
    </row>
    <row r="48" spans="1:6" x14ac:dyDescent="0.2">
      <c r="A48" s="32"/>
      <c r="B48" s="33"/>
      <c r="C48" s="5"/>
      <c r="D48" s="13" t="str">
        <f>IF(ISERROR(VLOOKUP(B48,'BASE PRODUITS'!$A$6:$C$155,3,0)),"",VLOOKUP(B48,'BASE PRODUITS'!$A$6:$C$155,3,0))</f>
        <v/>
      </c>
      <c r="E48" s="33"/>
      <c r="F48" s="33"/>
    </row>
    <row r="49" spans="1:6" x14ac:dyDescent="0.2">
      <c r="A49" s="32"/>
      <c r="B49" s="33"/>
      <c r="C49" s="5"/>
      <c r="D49" s="13" t="str">
        <f>IF(ISERROR(VLOOKUP(B49,'BASE PRODUITS'!$A$6:$C$155,3,0)),"",VLOOKUP(B49,'BASE PRODUITS'!$A$6:$C$155,3,0))</f>
        <v/>
      </c>
      <c r="E49" s="33"/>
      <c r="F49" s="33"/>
    </row>
    <row r="50" spans="1:6" x14ac:dyDescent="0.2">
      <c r="A50" s="32"/>
      <c r="B50" s="33"/>
      <c r="C50" s="5"/>
      <c r="D50" s="13" t="str">
        <f>IF(ISERROR(VLOOKUP(B50,'BASE PRODUITS'!$A$6:$C$155,3,0)),"",VLOOKUP(B50,'BASE PRODUITS'!$A$6:$C$155,3,0))</f>
        <v/>
      </c>
      <c r="E50" s="33"/>
      <c r="F50" s="33"/>
    </row>
    <row r="51" spans="1:6" x14ac:dyDescent="0.2">
      <c r="A51" s="32"/>
      <c r="B51" s="33"/>
      <c r="C51" s="5"/>
      <c r="D51" s="13" t="str">
        <f>IF(ISERROR(VLOOKUP(B51,'BASE PRODUITS'!$A$6:$C$155,3,0)),"",VLOOKUP(B51,'BASE PRODUITS'!$A$6:$C$155,3,0))</f>
        <v/>
      </c>
      <c r="E51" s="33"/>
      <c r="F51" s="33"/>
    </row>
    <row r="52" spans="1:6" x14ac:dyDescent="0.2">
      <c r="A52" s="32"/>
      <c r="B52" s="33"/>
      <c r="C52" s="5"/>
      <c r="D52" s="13" t="str">
        <f>IF(ISERROR(VLOOKUP(B52,'BASE PRODUITS'!$A$6:$C$155,3,0)),"",VLOOKUP(B52,'BASE PRODUITS'!$A$6:$C$155,3,0))</f>
        <v/>
      </c>
      <c r="E52" s="33"/>
      <c r="F52" s="33"/>
    </row>
    <row r="53" spans="1:6" x14ac:dyDescent="0.2">
      <c r="A53" s="32"/>
      <c r="B53" s="33"/>
      <c r="C53" s="5"/>
      <c r="D53" s="13" t="str">
        <f>IF(ISERROR(VLOOKUP(B53,'BASE PRODUITS'!$A$6:$C$155,3,0)),"",VLOOKUP(B53,'BASE PRODUITS'!$A$6:$C$155,3,0))</f>
        <v/>
      </c>
      <c r="E53" s="33"/>
      <c r="F53" s="33"/>
    </row>
    <row r="54" spans="1:6" x14ac:dyDescent="0.2">
      <c r="A54" s="32"/>
      <c r="B54" s="33"/>
      <c r="C54" s="5"/>
      <c r="D54" s="13" t="str">
        <f>IF(ISERROR(VLOOKUP(B54,'BASE PRODUITS'!$A$6:$C$155,3,0)),"",VLOOKUP(B54,'BASE PRODUITS'!$A$6:$C$155,3,0))</f>
        <v/>
      </c>
      <c r="E54" s="33"/>
      <c r="F54" s="33"/>
    </row>
    <row r="55" spans="1:6" x14ac:dyDescent="0.2">
      <c r="A55" s="32"/>
      <c r="B55" s="33"/>
      <c r="C55" s="5"/>
      <c r="D55" s="13" t="str">
        <f>IF(ISERROR(VLOOKUP(B55,'BASE PRODUITS'!$A$6:$C$155,3,0)),"",VLOOKUP(B55,'BASE PRODUITS'!$A$6:$C$155,3,0))</f>
        <v/>
      </c>
      <c r="E55" s="33"/>
      <c r="F55" s="33"/>
    </row>
    <row r="56" spans="1:6" x14ac:dyDescent="0.2">
      <c r="A56" s="32"/>
      <c r="B56" s="33"/>
      <c r="C56" s="5"/>
      <c r="D56" s="13" t="str">
        <f>IF(ISERROR(VLOOKUP(B56,'BASE PRODUITS'!$A$6:$C$155,3,0)),"",VLOOKUP(B56,'BASE PRODUITS'!$A$6:$C$155,3,0))</f>
        <v/>
      </c>
      <c r="E56" s="33"/>
      <c r="F56" s="33"/>
    </row>
    <row r="57" spans="1:6" x14ac:dyDescent="0.2">
      <c r="A57" s="32"/>
      <c r="B57" s="33"/>
      <c r="C57" s="5"/>
      <c r="D57" s="13" t="str">
        <f>IF(ISERROR(VLOOKUP(B57,'BASE PRODUITS'!$A$6:$C$155,3,0)),"",VLOOKUP(B57,'BASE PRODUITS'!$A$6:$C$155,3,0))</f>
        <v/>
      </c>
      <c r="E57" s="33"/>
      <c r="F57" s="33"/>
    </row>
    <row r="58" spans="1:6" x14ac:dyDescent="0.2">
      <c r="A58" s="32"/>
      <c r="B58" s="33"/>
      <c r="C58" s="5"/>
      <c r="D58" s="13" t="str">
        <f>IF(ISERROR(VLOOKUP(B58,'BASE PRODUITS'!$A$6:$C$155,3,0)),"",VLOOKUP(B58,'BASE PRODUITS'!$A$6:$C$155,3,0))</f>
        <v/>
      </c>
      <c r="E58" s="33"/>
      <c r="F58" s="33"/>
    </row>
    <row r="59" spans="1:6" x14ac:dyDescent="0.2">
      <c r="A59" s="32"/>
      <c r="B59" s="33"/>
      <c r="C59" s="5"/>
      <c r="D59" s="13" t="str">
        <f>IF(ISERROR(VLOOKUP(B59,'BASE PRODUITS'!$A$6:$C$155,3,0)),"",VLOOKUP(B59,'BASE PRODUITS'!$A$6:$C$155,3,0))</f>
        <v/>
      </c>
      <c r="E59" s="33"/>
      <c r="F59" s="33"/>
    </row>
    <row r="60" spans="1:6" x14ac:dyDescent="0.2">
      <c r="A60" s="32"/>
      <c r="B60" s="33"/>
      <c r="C60" s="5"/>
      <c r="D60" s="13" t="str">
        <f>IF(ISERROR(VLOOKUP(B60,'BASE PRODUITS'!$A$6:$C$155,3,0)),"",VLOOKUP(B60,'BASE PRODUITS'!$A$6:$C$155,3,0))</f>
        <v/>
      </c>
      <c r="E60" s="33"/>
      <c r="F60" s="33"/>
    </row>
    <row r="61" spans="1:6" x14ac:dyDescent="0.2">
      <c r="A61" s="32"/>
      <c r="B61" s="33"/>
      <c r="C61" s="5"/>
      <c r="D61" s="13" t="str">
        <f>IF(ISERROR(VLOOKUP(B61,'BASE PRODUITS'!$A$6:$C$155,3,0)),"",VLOOKUP(B61,'BASE PRODUITS'!$A$6:$C$155,3,0))</f>
        <v/>
      </c>
      <c r="E61" s="33"/>
      <c r="F61" s="33"/>
    </row>
    <row r="62" spans="1:6" x14ac:dyDescent="0.2">
      <c r="A62" s="32"/>
      <c r="B62" s="33"/>
      <c r="C62" s="5"/>
      <c r="D62" s="13" t="str">
        <f>IF(ISERROR(VLOOKUP(B62,'BASE PRODUITS'!$A$6:$C$155,3,0)),"",VLOOKUP(B62,'BASE PRODUITS'!$A$6:$C$155,3,0))</f>
        <v/>
      </c>
      <c r="E62" s="33"/>
      <c r="F62" s="33"/>
    </row>
    <row r="63" spans="1:6" x14ac:dyDescent="0.2">
      <c r="A63" s="32"/>
      <c r="B63" s="33"/>
      <c r="C63" s="5"/>
      <c r="D63" s="13" t="str">
        <f>IF(ISERROR(VLOOKUP(B63,'BASE PRODUITS'!$A$6:$C$155,3,0)),"",VLOOKUP(B63,'BASE PRODUITS'!$A$6:$C$155,3,0))</f>
        <v/>
      </c>
      <c r="E63" s="33"/>
      <c r="F63" s="33"/>
    </row>
    <row r="64" spans="1:6" x14ac:dyDescent="0.2">
      <c r="A64" s="32"/>
      <c r="B64" s="33"/>
      <c r="C64" s="5"/>
      <c r="D64" s="13" t="str">
        <f>IF(ISERROR(VLOOKUP(B64,'BASE PRODUITS'!$A$6:$C$155,3,0)),"",VLOOKUP(B64,'BASE PRODUITS'!$A$6:$C$155,3,0))</f>
        <v/>
      </c>
      <c r="E64" s="33"/>
      <c r="F64" s="33"/>
    </row>
    <row r="65" spans="1:6" x14ac:dyDescent="0.2">
      <c r="A65" s="32"/>
      <c r="B65" s="33"/>
      <c r="C65" s="5"/>
      <c r="D65" s="13" t="str">
        <f>IF(ISERROR(VLOOKUP(B65,'BASE PRODUITS'!$A$6:$C$155,3,0)),"",VLOOKUP(B65,'BASE PRODUITS'!$A$6:$C$155,3,0))</f>
        <v/>
      </c>
      <c r="E65" s="33"/>
      <c r="F65" s="33"/>
    </row>
    <row r="66" spans="1:6" x14ac:dyDescent="0.2">
      <c r="A66" s="32"/>
      <c r="B66" s="33"/>
      <c r="C66" s="5"/>
      <c r="D66" s="13" t="str">
        <f>IF(ISERROR(VLOOKUP(B66,'BASE PRODUITS'!$A$6:$C$155,3,0)),"",VLOOKUP(B66,'BASE PRODUITS'!$A$6:$C$155,3,0))</f>
        <v/>
      </c>
      <c r="E66" s="33"/>
      <c r="F66" s="33"/>
    </row>
    <row r="67" spans="1:6" x14ac:dyDescent="0.2">
      <c r="A67" s="32"/>
      <c r="B67" s="33"/>
      <c r="C67" s="5"/>
      <c r="D67" s="13" t="str">
        <f>IF(ISERROR(VLOOKUP(B67,'BASE PRODUITS'!$A$6:$C$155,3,0)),"",VLOOKUP(B67,'BASE PRODUITS'!$A$6:$C$155,3,0))</f>
        <v/>
      </c>
      <c r="E67" s="33"/>
      <c r="F67" s="33"/>
    </row>
    <row r="68" spans="1:6" x14ac:dyDescent="0.2">
      <c r="A68" s="32"/>
      <c r="B68" s="33"/>
      <c r="C68" s="5"/>
      <c r="D68" s="13" t="str">
        <f>IF(ISERROR(VLOOKUP(B68,'BASE PRODUITS'!$A$6:$C$155,3,0)),"",VLOOKUP(B68,'BASE PRODUITS'!$A$6:$C$155,3,0))</f>
        <v/>
      </c>
      <c r="E68" s="33"/>
      <c r="F68" s="33"/>
    </row>
    <row r="69" spans="1:6" x14ac:dyDescent="0.2">
      <c r="A69" s="32"/>
      <c r="B69" s="33"/>
      <c r="C69" s="5"/>
      <c r="D69" s="13" t="str">
        <f>IF(ISERROR(VLOOKUP(B69,'BASE PRODUITS'!$A$6:$C$155,3,0)),"",VLOOKUP(B69,'BASE PRODUITS'!$A$6:$C$155,3,0))</f>
        <v/>
      </c>
      <c r="E69" s="33"/>
      <c r="F69" s="33"/>
    </row>
    <row r="70" spans="1:6" x14ac:dyDescent="0.2">
      <c r="A70" s="32"/>
      <c r="B70" s="33"/>
      <c r="C70" s="5"/>
      <c r="D70" s="13" t="str">
        <f>IF(ISERROR(VLOOKUP(B70,'BASE PRODUITS'!$A$6:$C$155,3,0)),"",VLOOKUP(B70,'BASE PRODUITS'!$A$6:$C$155,3,0))</f>
        <v/>
      </c>
      <c r="E70" s="33"/>
      <c r="F70" s="33"/>
    </row>
    <row r="71" spans="1:6" x14ac:dyDescent="0.2">
      <c r="A71" s="32"/>
      <c r="B71" s="33"/>
      <c r="C71" s="5"/>
      <c r="D71" s="13" t="str">
        <f>IF(ISERROR(VLOOKUP(B71,'BASE PRODUITS'!$A$6:$C$155,3,0)),"",VLOOKUP(B71,'BASE PRODUITS'!$A$6:$C$155,3,0))</f>
        <v/>
      </c>
      <c r="E71" s="33"/>
      <c r="F71" s="33"/>
    </row>
    <row r="72" spans="1:6" x14ac:dyDescent="0.2">
      <c r="A72" s="32"/>
      <c r="B72" s="33"/>
      <c r="C72" s="5"/>
      <c r="D72" s="13" t="str">
        <f>IF(ISERROR(VLOOKUP(B72,'BASE PRODUITS'!$A$6:$C$155,3,0)),"",VLOOKUP(B72,'BASE PRODUITS'!$A$6:$C$155,3,0))</f>
        <v/>
      </c>
      <c r="E72" s="33"/>
      <c r="F72" s="33"/>
    </row>
    <row r="73" spans="1:6" x14ac:dyDescent="0.2">
      <c r="A73" s="32"/>
      <c r="B73" s="33"/>
      <c r="C73" s="5"/>
      <c r="D73" s="13" t="str">
        <f>IF(ISERROR(VLOOKUP(B73,'BASE PRODUITS'!$A$6:$C$155,3,0)),"",VLOOKUP(B73,'BASE PRODUITS'!$A$6:$C$155,3,0))</f>
        <v/>
      </c>
      <c r="E73" s="33"/>
      <c r="F73" s="33"/>
    </row>
    <row r="74" spans="1:6" x14ac:dyDescent="0.2">
      <c r="A74" s="32"/>
      <c r="B74" s="33"/>
      <c r="C74" s="5"/>
      <c r="D74" s="13" t="str">
        <f>IF(ISERROR(VLOOKUP(B74,'BASE PRODUITS'!$A$6:$C$155,3,0)),"",VLOOKUP(B74,'BASE PRODUITS'!$A$6:$C$155,3,0))</f>
        <v/>
      </c>
      <c r="E74" s="33"/>
      <c r="F74" s="33"/>
    </row>
    <row r="75" spans="1:6" x14ac:dyDescent="0.2">
      <c r="A75" s="32"/>
      <c r="B75" s="33"/>
      <c r="C75" s="5"/>
      <c r="D75" s="13" t="str">
        <f>IF(ISERROR(VLOOKUP(B75,'BASE PRODUITS'!$A$6:$C$155,3,0)),"",VLOOKUP(B75,'BASE PRODUITS'!$A$6:$C$155,3,0))</f>
        <v/>
      </c>
      <c r="E75" s="33"/>
      <c r="F75" s="33"/>
    </row>
    <row r="76" spans="1:6" x14ac:dyDescent="0.2">
      <c r="A76" s="32"/>
      <c r="B76" s="33"/>
      <c r="C76" s="5"/>
      <c r="D76" s="13" t="str">
        <f>IF(ISERROR(VLOOKUP(B76,'BASE PRODUITS'!$A$6:$C$155,3,0)),"",VLOOKUP(B76,'BASE PRODUITS'!$A$6:$C$155,3,0))</f>
        <v/>
      </c>
      <c r="E76" s="33"/>
      <c r="F76" s="33"/>
    </row>
    <row r="77" spans="1:6" x14ac:dyDescent="0.2">
      <c r="A77" s="32"/>
      <c r="B77" s="33"/>
      <c r="C77" s="5"/>
      <c r="D77" s="13" t="str">
        <f>IF(ISERROR(VLOOKUP(B77,'BASE PRODUITS'!$A$6:$C$155,3,0)),"",VLOOKUP(B77,'BASE PRODUITS'!$A$6:$C$155,3,0))</f>
        <v/>
      </c>
      <c r="E77" s="33"/>
      <c r="F77" s="33"/>
    </row>
    <row r="78" spans="1:6" x14ac:dyDescent="0.2">
      <c r="A78" s="32"/>
      <c r="B78" s="33"/>
      <c r="C78" s="5"/>
      <c r="D78" s="13" t="str">
        <f>IF(ISERROR(VLOOKUP(B78,'BASE PRODUITS'!$A$6:$C$155,3,0)),"",VLOOKUP(B78,'BASE PRODUITS'!$A$6:$C$155,3,0))</f>
        <v/>
      </c>
      <c r="E78" s="33"/>
      <c r="F78" s="33"/>
    </row>
    <row r="79" spans="1:6" x14ac:dyDescent="0.2">
      <c r="A79" s="32"/>
      <c r="B79" s="33"/>
      <c r="C79" s="5"/>
      <c r="D79" s="13" t="str">
        <f>IF(ISERROR(VLOOKUP(B79,'BASE PRODUITS'!$A$6:$C$155,3,0)),"",VLOOKUP(B79,'BASE PRODUITS'!$A$6:$C$155,3,0))</f>
        <v/>
      </c>
      <c r="E79" s="33"/>
      <c r="F79" s="33"/>
    </row>
    <row r="80" spans="1:6" x14ac:dyDescent="0.2">
      <c r="A80" s="32"/>
      <c r="B80" s="33"/>
      <c r="C80" s="5"/>
      <c r="D80" s="13" t="str">
        <f>IF(ISERROR(VLOOKUP(B80,'BASE PRODUITS'!$A$6:$C$155,3,0)),"",VLOOKUP(B80,'BASE PRODUITS'!$A$6:$C$155,3,0))</f>
        <v/>
      </c>
      <c r="E80" s="33"/>
      <c r="F80" s="33"/>
    </row>
    <row r="81" spans="1:6" x14ac:dyDescent="0.2">
      <c r="A81" s="32"/>
      <c r="B81" s="33"/>
      <c r="C81" s="5"/>
      <c r="D81" s="13" t="str">
        <f>IF(ISERROR(VLOOKUP(B81,'BASE PRODUITS'!$A$6:$C$155,3,0)),"",VLOOKUP(B81,'BASE PRODUITS'!$A$6:$C$155,3,0))</f>
        <v/>
      </c>
      <c r="E81" s="33"/>
      <c r="F81" s="33"/>
    </row>
    <row r="82" spans="1:6" x14ac:dyDescent="0.2">
      <c r="A82" s="32"/>
      <c r="B82" s="33"/>
      <c r="C82" s="5"/>
      <c r="D82" s="13" t="str">
        <f>IF(ISERROR(VLOOKUP(B82,'BASE PRODUITS'!$A$6:$C$155,3,0)),"",VLOOKUP(B82,'BASE PRODUITS'!$A$6:$C$155,3,0))</f>
        <v/>
      </c>
      <c r="E82" s="33"/>
      <c r="F82" s="33"/>
    </row>
    <row r="83" spans="1:6" x14ac:dyDescent="0.2">
      <c r="A83" s="32"/>
      <c r="B83" s="33"/>
      <c r="C83" s="5"/>
      <c r="D83" s="13" t="str">
        <f>IF(ISERROR(VLOOKUP(B83,'BASE PRODUITS'!$A$6:$C$155,3,0)),"",VLOOKUP(B83,'BASE PRODUITS'!$A$6:$C$155,3,0))</f>
        <v/>
      </c>
      <c r="E83" s="33"/>
      <c r="F83" s="33"/>
    </row>
    <row r="84" spans="1:6" x14ac:dyDescent="0.2">
      <c r="A84" s="32"/>
      <c r="B84" s="33"/>
      <c r="C84" s="5"/>
      <c r="D84" s="13" t="str">
        <f>IF(ISERROR(VLOOKUP(B84,'BASE PRODUITS'!$A$6:$C$155,3,0)),"",VLOOKUP(B84,'BASE PRODUITS'!$A$6:$C$155,3,0))</f>
        <v/>
      </c>
      <c r="E84" s="33"/>
      <c r="F84" s="33"/>
    </row>
    <row r="85" spans="1:6" x14ac:dyDescent="0.2">
      <c r="A85" s="32"/>
      <c r="B85" s="33"/>
      <c r="C85" s="5"/>
      <c r="D85" s="13" t="str">
        <f>IF(ISERROR(VLOOKUP(B85,'BASE PRODUITS'!$A$6:$C$155,3,0)),"",VLOOKUP(B85,'BASE PRODUITS'!$A$6:$C$155,3,0))</f>
        <v/>
      </c>
      <c r="E85" s="33"/>
      <c r="F85" s="33"/>
    </row>
    <row r="86" spans="1:6" x14ac:dyDescent="0.2">
      <c r="A86" s="32"/>
      <c r="B86" s="33"/>
      <c r="C86" s="5"/>
      <c r="D86" s="13" t="str">
        <f>IF(ISERROR(VLOOKUP(B86,'BASE PRODUITS'!$A$6:$C$155,3,0)),"",VLOOKUP(B86,'BASE PRODUITS'!$A$6:$C$155,3,0))</f>
        <v/>
      </c>
      <c r="E86" s="33"/>
      <c r="F86" s="33"/>
    </row>
    <row r="87" spans="1:6" x14ac:dyDescent="0.2">
      <c r="A87" s="32"/>
      <c r="B87" s="33"/>
      <c r="C87" s="5"/>
      <c r="D87" s="13" t="str">
        <f>IF(ISERROR(VLOOKUP(B87,'BASE PRODUITS'!$A$6:$C$155,3,0)),"",VLOOKUP(B87,'BASE PRODUITS'!$A$6:$C$155,3,0))</f>
        <v/>
      </c>
      <c r="E87" s="33"/>
      <c r="F87" s="33"/>
    </row>
    <row r="88" spans="1:6" x14ac:dyDescent="0.2">
      <c r="A88" s="32"/>
      <c r="B88" s="33"/>
      <c r="C88" s="5"/>
      <c r="D88" s="13" t="str">
        <f>IF(ISERROR(VLOOKUP(B88,'BASE PRODUITS'!$A$6:$C$155,3,0)),"",VLOOKUP(B88,'BASE PRODUITS'!$A$6:$C$155,3,0))</f>
        <v/>
      </c>
      <c r="E88" s="33"/>
      <c r="F88" s="33"/>
    </row>
    <row r="89" spans="1:6" x14ac:dyDescent="0.2">
      <c r="A89" s="32"/>
      <c r="B89" s="33"/>
      <c r="C89" s="5"/>
      <c r="D89" s="13" t="str">
        <f>IF(ISERROR(VLOOKUP(B89,'BASE PRODUITS'!$A$6:$C$155,3,0)),"",VLOOKUP(B89,'BASE PRODUITS'!$A$6:$C$155,3,0))</f>
        <v/>
      </c>
      <c r="E89" s="33"/>
      <c r="F89" s="33"/>
    </row>
    <row r="90" spans="1:6" x14ac:dyDescent="0.2">
      <c r="A90" s="32"/>
      <c r="B90" s="33"/>
      <c r="C90" s="5"/>
      <c r="D90" s="13" t="str">
        <f>IF(ISERROR(VLOOKUP(B90,'BASE PRODUITS'!$A$6:$C$155,3,0)),"",VLOOKUP(B90,'BASE PRODUITS'!$A$6:$C$155,3,0))</f>
        <v/>
      </c>
      <c r="E90" s="33"/>
      <c r="F90" s="33"/>
    </row>
    <row r="91" spans="1:6" x14ac:dyDescent="0.2">
      <c r="A91" s="32"/>
      <c r="B91" s="33"/>
      <c r="C91" s="5"/>
      <c r="D91" s="13" t="str">
        <f>IF(ISERROR(VLOOKUP(B91,'BASE PRODUITS'!$A$6:$C$155,3,0)),"",VLOOKUP(B91,'BASE PRODUITS'!$A$6:$C$155,3,0))</f>
        <v/>
      </c>
      <c r="E91" s="33"/>
      <c r="F91" s="33"/>
    </row>
    <row r="92" spans="1:6" x14ac:dyDescent="0.2">
      <c r="A92" s="32"/>
      <c r="B92" s="33"/>
      <c r="C92" s="5"/>
      <c r="D92" s="13" t="str">
        <f>IF(ISERROR(VLOOKUP(B92,'BASE PRODUITS'!$A$6:$C$155,3,0)),"",VLOOKUP(B92,'BASE PRODUITS'!$A$6:$C$155,3,0))</f>
        <v/>
      </c>
      <c r="E92" s="33"/>
      <c r="F92" s="33"/>
    </row>
    <row r="93" spans="1:6" x14ac:dyDescent="0.2">
      <c r="A93" s="32"/>
      <c r="B93" s="33"/>
      <c r="C93" s="5"/>
      <c r="D93" s="13" t="str">
        <f>IF(ISERROR(VLOOKUP(B93,'BASE PRODUITS'!$A$6:$C$155,3,0)),"",VLOOKUP(B93,'BASE PRODUITS'!$A$6:$C$155,3,0))</f>
        <v/>
      </c>
      <c r="E93" s="33"/>
      <c r="F93" s="33"/>
    </row>
    <row r="94" spans="1:6" x14ac:dyDescent="0.2">
      <c r="A94" s="32"/>
      <c r="B94" s="33"/>
      <c r="C94" s="5"/>
      <c r="D94" s="13" t="str">
        <f>IF(ISERROR(VLOOKUP(B94,'BASE PRODUITS'!$A$6:$C$155,3,0)),"",VLOOKUP(B94,'BASE PRODUITS'!$A$6:$C$155,3,0))</f>
        <v/>
      </c>
      <c r="E94" s="33"/>
      <c r="F94" s="33"/>
    </row>
    <row r="95" spans="1:6" x14ac:dyDescent="0.2">
      <c r="A95" s="32"/>
      <c r="B95" s="33"/>
      <c r="C95" s="5"/>
      <c r="D95" s="13" t="str">
        <f>IF(ISERROR(VLOOKUP(B95,'BASE PRODUITS'!$A$6:$C$155,3,0)),"",VLOOKUP(B95,'BASE PRODUITS'!$A$6:$C$155,3,0))</f>
        <v/>
      </c>
      <c r="E95" s="33"/>
      <c r="F95" s="33"/>
    </row>
    <row r="96" spans="1:6" x14ac:dyDescent="0.2">
      <c r="A96" s="32"/>
      <c r="B96" s="33"/>
      <c r="C96" s="5"/>
      <c r="D96" s="13" t="str">
        <f>IF(ISERROR(VLOOKUP(B96,'BASE PRODUITS'!$A$6:$C$155,3,0)),"",VLOOKUP(B96,'BASE PRODUITS'!$A$6:$C$155,3,0))</f>
        <v/>
      </c>
      <c r="E96" s="33"/>
      <c r="F96" s="33"/>
    </row>
    <row r="97" spans="1:6" x14ac:dyDescent="0.2">
      <c r="A97" s="32"/>
      <c r="B97" s="33"/>
      <c r="C97" s="5"/>
      <c r="D97" s="13" t="str">
        <f>IF(ISERROR(VLOOKUP(B97,'BASE PRODUITS'!$A$6:$C$155,3,0)),"",VLOOKUP(B97,'BASE PRODUITS'!$A$6:$C$155,3,0))</f>
        <v/>
      </c>
      <c r="E97" s="33"/>
      <c r="F97" s="33"/>
    </row>
    <row r="98" spans="1:6" x14ac:dyDescent="0.2">
      <c r="A98" s="32"/>
      <c r="B98" s="33"/>
      <c r="C98" s="5"/>
      <c r="D98" s="13" t="str">
        <f>IF(ISERROR(VLOOKUP(B98,'BASE PRODUITS'!$A$6:$C$155,3,0)),"",VLOOKUP(B98,'BASE PRODUITS'!$A$6:$C$155,3,0))</f>
        <v/>
      </c>
      <c r="E98" s="33"/>
      <c r="F98" s="33"/>
    </row>
    <row r="99" spans="1:6" x14ac:dyDescent="0.2">
      <c r="A99" s="32"/>
      <c r="B99" s="33"/>
      <c r="C99" s="5"/>
      <c r="D99" s="13" t="str">
        <f>IF(ISERROR(VLOOKUP(B99,'BASE PRODUITS'!$A$6:$C$155,3,0)),"",VLOOKUP(B99,'BASE PRODUITS'!$A$6:$C$155,3,0))</f>
        <v/>
      </c>
      <c r="E99" s="33"/>
      <c r="F99" s="33"/>
    </row>
    <row r="100" spans="1:6" x14ac:dyDescent="0.2">
      <c r="A100" s="32"/>
      <c r="B100" s="33"/>
      <c r="C100" s="5"/>
      <c r="D100" s="13" t="str">
        <f>IF(ISERROR(VLOOKUP(B100,'BASE PRODUITS'!$A$6:$C$155,3,0)),"",VLOOKUP(B100,'BASE PRODUITS'!$A$6:$C$155,3,0))</f>
        <v/>
      </c>
      <c r="E100" s="33"/>
      <c r="F100" s="33"/>
    </row>
    <row r="101" spans="1:6" x14ac:dyDescent="0.2">
      <c r="A101" s="32"/>
      <c r="B101" s="33"/>
      <c r="C101" s="5"/>
      <c r="D101" s="13" t="str">
        <f>IF(ISERROR(VLOOKUP(B101,'BASE PRODUITS'!$A$6:$C$155,3,0)),"",VLOOKUP(B101,'BASE PRODUITS'!$A$6:$C$155,3,0))</f>
        <v/>
      </c>
      <c r="E101" s="33"/>
      <c r="F101" s="33"/>
    </row>
    <row r="102" spans="1:6" x14ac:dyDescent="0.2">
      <c r="A102" s="32"/>
      <c r="B102" s="33"/>
      <c r="C102" s="5"/>
      <c r="D102" s="13" t="str">
        <f>IF(ISERROR(VLOOKUP(B102,'BASE PRODUITS'!$A$6:$C$155,3,0)),"",VLOOKUP(B102,'BASE PRODUITS'!$A$6:$C$155,3,0))</f>
        <v/>
      </c>
      <c r="E102" s="33"/>
      <c r="F102" s="33"/>
    </row>
    <row r="103" spans="1:6" x14ac:dyDescent="0.2">
      <c r="A103" s="32"/>
      <c r="B103" s="33"/>
      <c r="C103" s="5"/>
      <c r="D103" s="13" t="str">
        <f>IF(ISERROR(VLOOKUP(B103,'BASE PRODUITS'!$A$6:$C$155,3,0)),"",VLOOKUP(B103,'BASE PRODUITS'!$A$6:$C$155,3,0))</f>
        <v/>
      </c>
      <c r="E103" s="33"/>
      <c r="F103" s="33"/>
    </row>
    <row r="104" spans="1:6" x14ac:dyDescent="0.2">
      <c r="A104" s="32"/>
      <c r="B104" s="33"/>
      <c r="C104" s="5"/>
      <c r="D104" s="13" t="str">
        <f>IF(ISERROR(VLOOKUP(B104,'BASE PRODUITS'!$A$6:$C$155,3,0)),"",VLOOKUP(B104,'BASE PRODUITS'!$A$6:$C$155,3,0))</f>
        <v/>
      </c>
      <c r="E104" s="33"/>
      <c r="F104" s="33"/>
    </row>
    <row r="105" spans="1:6" x14ac:dyDescent="0.2">
      <c r="A105" s="32"/>
      <c r="B105" s="33"/>
      <c r="C105" s="5"/>
      <c r="D105" s="13" t="str">
        <f>IF(ISERROR(VLOOKUP(B105,'BASE PRODUITS'!$A$6:$C$155,3,0)),"",VLOOKUP(B105,'BASE PRODUITS'!$A$6:$C$155,3,0))</f>
        <v/>
      </c>
      <c r="E105" s="33"/>
      <c r="F105" s="33"/>
    </row>
    <row r="106" spans="1:6" x14ac:dyDescent="0.2">
      <c r="A106" s="32"/>
      <c r="B106" s="33"/>
      <c r="C106" s="5"/>
      <c r="D106" s="13" t="str">
        <f>IF(ISERROR(VLOOKUP(B106,'BASE PRODUITS'!$A$6:$C$155,3,0)),"",VLOOKUP(B106,'BASE PRODUITS'!$A$6:$C$155,3,0))</f>
        <v/>
      </c>
      <c r="E106" s="33"/>
      <c r="F106" s="33"/>
    </row>
    <row r="107" spans="1:6" x14ac:dyDescent="0.2">
      <c r="A107" s="32"/>
      <c r="B107" s="33"/>
      <c r="C107" s="5"/>
      <c r="D107" s="13" t="str">
        <f>IF(ISERROR(VLOOKUP(B107,'BASE PRODUITS'!$A$6:$C$155,3,0)),"",VLOOKUP(B107,'BASE PRODUITS'!$A$6:$C$155,3,0))</f>
        <v/>
      </c>
      <c r="E107" s="33"/>
      <c r="F107" s="33"/>
    </row>
    <row r="108" spans="1:6" x14ac:dyDescent="0.2">
      <c r="A108" s="32"/>
      <c r="B108" s="33"/>
      <c r="C108" s="5"/>
      <c r="D108" s="13" t="str">
        <f>IF(ISERROR(VLOOKUP(B108,'BASE PRODUITS'!$A$6:$C$155,3,0)),"",VLOOKUP(B108,'BASE PRODUITS'!$A$6:$C$155,3,0))</f>
        <v/>
      </c>
      <c r="E108" s="33"/>
      <c r="F108" s="33"/>
    </row>
    <row r="109" spans="1:6" x14ac:dyDescent="0.2">
      <c r="A109" s="32"/>
      <c r="B109" s="33"/>
      <c r="C109" s="5"/>
      <c r="D109" s="13" t="str">
        <f>IF(ISERROR(VLOOKUP(B109,'BASE PRODUITS'!$A$6:$C$155,3,0)),"",VLOOKUP(B109,'BASE PRODUITS'!$A$6:$C$155,3,0))</f>
        <v/>
      </c>
      <c r="E109" s="33"/>
      <c r="F109" s="33"/>
    </row>
    <row r="110" spans="1:6" x14ac:dyDescent="0.2">
      <c r="A110" s="32"/>
      <c r="B110" s="33"/>
      <c r="C110" s="5"/>
      <c r="D110" s="13" t="str">
        <f>IF(ISERROR(VLOOKUP(B110,'BASE PRODUITS'!$A$6:$C$155,3,0)),"",VLOOKUP(B110,'BASE PRODUITS'!$A$6:$C$155,3,0))</f>
        <v/>
      </c>
      <c r="E110" s="33"/>
      <c r="F110" s="33"/>
    </row>
    <row r="111" spans="1:6" x14ac:dyDescent="0.2">
      <c r="A111" s="32"/>
      <c r="B111" s="33"/>
      <c r="C111" s="5"/>
      <c r="D111" s="13" t="str">
        <f>IF(ISERROR(VLOOKUP(B111,'BASE PRODUITS'!$A$6:$C$155,3,0)),"",VLOOKUP(B111,'BASE PRODUITS'!$A$6:$C$155,3,0))</f>
        <v/>
      </c>
      <c r="E111" s="33"/>
      <c r="F111" s="33"/>
    </row>
    <row r="112" spans="1:6" x14ac:dyDescent="0.2">
      <c r="A112" s="32"/>
      <c r="B112" s="33"/>
      <c r="C112" s="5"/>
      <c r="D112" s="13" t="str">
        <f>IF(ISERROR(VLOOKUP(B112,'BASE PRODUITS'!$A$6:$C$155,3,0)),"",VLOOKUP(B112,'BASE PRODUITS'!$A$6:$C$155,3,0))</f>
        <v/>
      </c>
      <c r="E112" s="33"/>
      <c r="F112" s="33"/>
    </row>
    <row r="113" spans="1:6" x14ac:dyDescent="0.2">
      <c r="A113" s="32"/>
      <c r="B113" s="33"/>
      <c r="C113" s="5"/>
      <c r="D113" s="13" t="str">
        <f>IF(ISERROR(VLOOKUP(B113,'BASE PRODUITS'!$A$6:$C$155,3,0)),"",VLOOKUP(B113,'BASE PRODUITS'!$A$6:$C$155,3,0))</f>
        <v/>
      </c>
      <c r="E113" s="33"/>
      <c r="F113" s="33"/>
    </row>
    <row r="114" spans="1:6" x14ac:dyDescent="0.2">
      <c r="A114" s="32"/>
      <c r="B114" s="33"/>
      <c r="C114" s="5"/>
      <c r="D114" s="13" t="str">
        <f>IF(ISERROR(VLOOKUP(B114,'BASE PRODUITS'!$A$6:$C$155,3,0)),"",VLOOKUP(B114,'BASE PRODUITS'!$A$6:$C$155,3,0))</f>
        <v/>
      </c>
      <c r="E114" s="33"/>
      <c r="F114" s="33"/>
    </row>
    <row r="115" spans="1:6" x14ac:dyDescent="0.2">
      <c r="A115" s="32"/>
      <c r="B115" s="33"/>
      <c r="C115" s="5"/>
      <c r="D115" s="13" t="str">
        <f>IF(ISERROR(VLOOKUP(B115,'BASE PRODUITS'!$A$6:$C$155,3,0)),"",VLOOKUP(B115,'BASE PRODUITS'!$A$6:$C$155,3,0))</f>
        <v/>
      </c>
      <c r="E115" s="33"/>
      <c r="F115" s="33"/>
    </row>
    <row r="116" spans="1:6" x14ac:dyDescent="0.2">
      <c r="A116" s="32"/>
      <c r="B116" s="33"/>
      <c r="C116" s="5"/>
      <c r="D116" s="13" t="str">
        <f>IF(ISERROR(VLOOKUP(B116,'BASE PRODUITS'!$A$6:$C$155,3,0)),"",VLOOKUP(B116,'BASE PRODUITS'!$A$6:$C$155,3,0))</f>
        <v/>
      </c>
      <c r="E116" s="33"/>
      <c r="F116" s="33"/>
    </row>
    <row r="117" spans="1:6" x14ac:dyDescent="0.2">
      <c r="A117" s="32"/>
      <c r="B117" s="33"/>
      <c r="C117" s="5"/>
      <c r="D117" s="13" t="str">
        <f>IF(ISERROR(VLOOKUP(B117,'BASE PRODUITS'!$A$6:$C$155,3,0)),"",VLOOKUP(B117,'BASE PRODUITS'!$A$6:$C$155,3,0))</f>
        <v/>
      </c>
      <c r="E117" s="33"/>
      <c r="F117" s="33"/>
    </row>
    <row r="118" spans="1:6" x14ac:dyDescent="0.2">
      <c r="A118" s="32"/>
      <c r="B118" s="33"/>
      <c r="C118" s="5"/>
      <c r="D118" s="13" t="str">
        <f>IF(ISERROR(VLOOKUP(B118,'BASE PRODUITS'!$A$6:$C$155,3,0)),"",VLOOKUP(B118,'BASE PRODUITS'!$A$6:$C$155,3,0))</f>
        <v/>
      </c>
      <c r="E118" s="33"/>
      <c r="F118" s="33"/>
    </row>
    <row r="119" spans="1:6" x14ac:dyDescent="0.2">
      <c r="A119" s="32"/>
      <c r="B119" s="33"/>
      <c r="C119" s="5"/>
      <c r="D119" s="13" t="str">
        <f>IF(ISERROR(VLOOKUP(B119,'BASE PRODUITS'!$A$6:$C$155,3,0)),"",VLOOKUP(B119,'BASE PRODUITS'!$A$6:$C$155,3,0))</f>
        <v/>
      </c>
      <c r="E119" s="33"/>
      <c r="F119" s="33"/>
    </row>
    <row r="120" spans="1:6" x14ac:dyDescent="0.2">
      <c r="A120" s="32"/>
      <c r="B120" s="33"/>
      <c r="C120" s="5"/>
      <c r="D120" s="13" t="str">
        <f>IF(ISERROR(VLOOKUP(B120,'BASE PRODUITS'!$A$6:$C$155,3,0)),"",VLOOKUP(B120,'BASE PRODUITS'!$A$6:$C$155,3,0))</f>
        <v/>
      </c>
      <c r="E120" s="33"/>
      <c r="F120" s="33"/>
    </row>
    <row r="121" spans="1:6" x14ac:dyDescent="0.2">
      <c r="A121" s="32"/>
      <c r="B121" s="33"/>
      <c r="C121" s="5"/>
      <c r="D121" s="13" t="str">
        <f>IF(ISERROR(VLOOKUP(B121,'BASE PRODUITS'!$A$6:$C$155,3,0)),"",VLOOKUP(B121,'BASE PRODUITS'!$A$6:$C$155,3,0))</f>
        <v/>
      </c>
      <c r="E121" s="33"/>
      <c r="F121" s="33"/>
    </row>
    <row r="122" spans="1:6" x14ac:dyDescent="0.2">
      <c r="A122" s="32"/>
      <c r="B122" s="33"/>
      <c r="C122" s="5"/>
      <c r="D122" s="13" t="str">
        <f>IF(ISERROR(VLOOKUP(B122,'BASE PRODUITS'!$A$6:$C$155,3,0)),"",VLOOKUP(B122,'BASE PRODUITS'!$A$6:$C$155,3,0))</f>
        <v/>
      </c>
      <c r="E122" s="33"/>
      <c r="F122" s="33"/>
    </row>
    <row r="123" spans="1:6" x14ac:dyDescent="0.2">
      <c r="A123" s="32"/>
      <c r="B123" s="33"/>
      <c r="C123" s="5"/>
      <c r="D123" s="13" t="str">
        <f>IF(ISERROR(VLOOKUP(B123,'BASE PRODUITS'!$A$6:$C$155,3,0)),"",VLOOKUP(B123,'BASE PRODUITS'!$A$6:$C$155,3,0))</f>
        <v/>
      </c>
      <c r="E123" s="33"/>
      <c r="F123" s="33"/>
    </row>
    <row r="124" spans="1:6" x14ac:dyDescent="0.2">
      <c r="A124" s="32"/>
      <c r="B124" s="33"/>
      <c r="C124" s="5"/>
      <c r="D124" s="13" t="str">
        <f>IF(ISERROR(VLOOKUP(B124,'BASE PRODUITS'!$A$6:$C$155,3,0)),"",VLOOKUP(B124,'BASE PRODUITS'!$A$6:$C$155,3,0))</f>
        <v/>
      </c>
      <c r="E124" s="33"/>
      <c r="F124" s="33"/>
    </row>
    <row r="125" spans="1:6" x14ac:dyDescent="0.2">
      <c r="A125" s="32"/>
      <c r="B125" s="33"/>
      <c r="C125" s="5"/>
      <c r="D125" s="13" t="str">
        <f>IF(ISERROR(VLOOKUP(B125,'BASE PRODUITS'!$A$6:$C$155,3,0)),"",VLOOKUP(B125,'BASE PRODUITS'!$A$6:$C$155,3,0))</f>
        <v/>
      </c>
      <c r="E125" s="33"/>
      <c r="F125" s="33"/>
    </row>
    <row r="126" spans="1:6" x14ac:dyDescent="0.2">
      <c r="A126" s="32"/>
      <c r="B126" s="33"/>
      <c r="C126" s="5"/>
      <c r="D126" s="13" t="str">
        <f>IF(ISERROR(VLOOKUP(B126,'BASE PRODUITS'!$A$6:$C$155,3,0)),"",VLOOKUP(B126,'BASE PRODUITS'!$A$6:$C$155,3,0))</f>
        <v/>
      </c>
      <c r="E126" s="33"/>
      <c r="F126" s="33"/>
    </row>
    <row r="127" spans="1:6" x14ac:dyDescent="0.2">
      <c r="A127" s="32"/>
      <c r="B127" s="33"/>
      <c r="C127" s="5"/>
      <c r="D127" s="13" t="str">
        <f>IF(ISERROR(VLOOKUP(B127,'BASE PRODUITS'!$A$6:$C$155,3,0)),"",VLOOKUP(B127,'BASE PRODUITS'!$A$6:$C$155,3,0))</f>
        <v/>
      </c>
      <c r="E127" s="33"/>
      <c r="F127" s="33"/>
    </row>
    <row r="128" spans="1:6" x14ac:dyDescent="0.2">
      <c r="A128" s="32"/>
      <c r="B128" s="33"/>
      <c r="C128" s="5"/>
      <c r="D128" s="13" t="str">
        <f>IF(ISERROR(VLOOKUP(B128,'BASE PRODUITS'!$A$6:$C$155,3,0)),"",VLOOKUP(B128,'BASE PRODUITS'!$A$6:$C$155,3,0))</f>
        <v/>
      </c>
      <c r="E128" s="33"/>
      <c r="F128" s="33"/>
    </row>
    <row r="129" spans="1:6" x14ac:dyDescent="0.2">
      <c r="A129" s="32"/>
      <c r="B129" s="33"/>
      <c r="C129" s="5"/>
      <c r="D129" s="13" t="str">
        <f>IF(ISERROR(VLOOKUP(B129,'BASE PRODUITS'!$A$6:$C$155,3,0)),"",VLOOKUP(B129,'BASE PRODUITS'!$A$6:$C$155,3,0))</f>
        <v/>
      </c>
      <c r="E129" s="33"/>
      <c r="F129" s="33"/>
    </row>
    <row r="130" spans="1:6" x14ac:dyDescent="0.2">
      <c r="A130" s="32"/>
      <c r="B130" s="33"/>
      <c r="C130" s="5"/>
      <c r="D130" s="13" t="str">
        <f>IF(ISERROR(VLOOKUP(B130,'BASE PRODUITS'!$A$6:$C$155,3,0)),"",VLOOKUP(B130,'BASE PRODUITS'!$A$6:$C$155,3,0))</f>
        <v/>
      </c>
      <c r="E130" s="33"/>
      <c r="F130" s="33"/>
    </row>
    <row r="131" spans="1:6" x14ac:dyDescent="0.2">
      <c r="A131" s="32"/>
      <c r="B131" s="33"/>
      <c r="C131" s="5"/>
      <c r="D131" s="13" t="str">
        <f>IF(ISERROR(VLOOKUP(B131,'BASE PRODUITS'!$A$6:$C$155,3,0)),"",VLOOKUP(B131,'BASE PRODUITS'!$A$6:$C$155,3,0))</f>
        <v/>
      </c>
      <c r="E131" s="33"/>
      <c r="F131" s="33"/>
    </row>
    <row r="132" spans="1:6" x14ac:dyDescent="0.2">
      <c r="A132" s="32"/>
      <c r="B132" s="33"/>
      <c r="C132" s="5"/>
      <c r="D132" s="13" t="str">
        <f>IF(ISERROR(VLOOKUP(B132,'BASE PRODUITS'!$A$6:$C$155,3,0)),"",VLOOKUP(B132,'BASE PRODUITS'!$A$6:$C$155,3,0))</f>
        <v/>
      </c>
      <c r="E132" s="33"/>
      <c r="F132" s="33"/>
    </row>
    <row r="133" spans="1:6" x14ac:dyDescent="0.2">
      <c r="A133" s="32"/>
      <c r="B133" s="33"/>
      <c r="C133" s="5"/>
      <c r="D133" s="13" t="str">
        <f>IF(ISERROR(VLOOKUP(B133,'BASE PRODUITS'!$A$6:$C$155,3,0)),"",VLOOKUP(B133,'BASE PRODUITS'!$A$6:$C$155,3,0))</f>
        <v/>
      </c>
      <c r="E133" s="33"/>
      <c r="F133" s="33"/>
    </row>
    <row r="134" spans="1:6" x14ac:dyDescent="0.2">
      <c r="A134" s="32"/>
      <c r="B134" s="33"/>
      <c r="C134" s="5"/>
      <c r="D134" s="13" t="str">
        <f>IF(ISERROR(VLOOKUP(B134,'BASE PRODUITS'!$A$6:$C$155,3,0)),"",VLOOKUP(B134,'BASE PRODUITS'!$A$6:$C$155,3,0))</f>
        <v/>
      </c>
      <c r="E134" s="33"/>
      <c r="F134" s="33"/>
    </row>
    <row r="135" spans="1:6" x14ac:dyDescent="0.2">
      <c r="A135" s="32"/>
      <c r="B135" s="33"/>
      <c r="C135" s="5"/>
      <c r="D135" s="13" t="str">
        <f>IF(ISERROR(VLOOKUP(B135,'BASE PRODUITS'!$A$6:$C$155,3,0)),"",VLOOKUP(B135,'BASE PRODUITS'!$A$6:$C$155,3,0))</f>
        <v/>
      </c>
      <c r="E135" s="33"/>
      <c r="F135" s="33"/>
    </row>
    <row r="136" spans="1:6" x14ac:dyDescent="0.2">
      <c r="A136" s="32"/>
      <c r="B136" s="33"/>
      <c r="C136" s="5"/>
      <c r="D136" s="13" t="str">
        <f>IF(ISERROR(VLOOKUP(B136,'BASE PRODUITS'!$A$6:$C$155,3,0)),"",VLOOKUP(B136,'BASE PRODUITS'!$A$6:$C$155,3,0))</f>
        <v/>
      </c>
      <c r="E136" s="33"/>
      <c r="F136" s="33"/>
    </row>
    <row r="137" spans="1:6" x14ac:dyDescent="0.2">
      <c r="A137" s="32"/>
      <c r="B137" s="33"/>
      <c r="C137" s="5"/>
      <c r="D137" s="13" t="str">
        <f>IF(ISERROR(VLOOKUP(B137,'BASE PRODUITS'!$A$6:$C$155,3,0)),"",VLOOKUP(B137,'BASE PRODUITS'!$A$6:$C$155,3,0))</f>
        <v/>
      </c>
      <c r="E137" s="33"/>
      <c r="F137" s="33"/>
    </row>
    <row r="138" spans="1:6" x14ac:dyDescent="0.2">
      <c r="A138" s="32"/>
      <c r="B138" s="33"/>
      <c r="C138" s="5"/>
      <c r="D138" s="13" t="str">
        <f>IF(ISERROR(VLOOKUP(B138,'BASE PRODUITS'!$A$6:$C$155,3,0)),"",VLOOKUP(B138,'BASE PRODUITS'!$A$6:$C$155,3,0))</f>
        <v/>
      </c>
      <c r="E138" s="33"/>
      <c r="F138" s="33"/>
    </row>
    <row r="139" spans="1:6" x14ac:dyDescent="0.2">
      <c r="A139" s="32"/>
      <c r="B139" s="33"/>
      <c r="C139" s="5"/>
      <c r="D139" s="13" t="str">
        <f>IF(ISERROR(VLOOKUP(B139,'BASE PRODUITS'!$A$6:$C$155,3,0)),"",VLOOKUP(B139,'BASE PRODUITS'!$A$6:$C$155,3,0))</f>
        <v/>
      </c>
      <c r="E139" s="33"/>
      <c r="F139" s="33"/>
    </row>
    <row r="140" spans="1:6" x14ac:dyDescent="0.2">
      <c r="A140" s="32"/>
      <c r="B140" s="33"/>
      <c r="C140" s="5"/>
      <c r="D140" s="13" t="str">
        <f>IF(ISERROR(VLOOKUP(B140,'BASE PRODUITS'!$A$6:$C$155,3,0)),"",VLOOKUP(B140,'BASE PRODUITS'!$A$6:$C$155,3,0))</f>
        <v/>
      </c>
      <c r="E140" s="33"/>
      <c r="F140" s="33"/>
    </row>
    <row r="141" spans="1:6" x14ac:dyDescent="0.2">
      <c r="A141" s="32"/>
      <c r="B141" s="33"/>
      <c r="C141" s="5"/>
      <c r="D141" s="13" t="str">
        <f>IF(ISERROR(VLOOKUP(B141,'BASE PRODUITS'!$A$6:$C$155,3,0)),"",VLOOKUP(B141,'BASE PRODUITS'!$A$6:$C$155,3,0))</f>
        <v/>
      </c>
      <c r="E141" s="33"/>
      <c r="F141" s="33"/>
    </row>
    <row r="142" spans="1:6" x14ac:dyDescent="0.2">
      <c r="A142" s="32"/>
      <c r="B142" s="33"/>
      <c r="C142" s="5"/>
      <c r="D142" s="13" t="str">
        <f>IF(ISERROR(VLOOKUP(B142,'BASE PRODUITS'!$A$6:$C$155,3,0)),"",VLOOKUP(B142,'BASE PRODUITS'!$A$6:$C$155,3,0))</f>
        <v/>
      </c>
      <c r="E142" s="33"/>
      <c r="F142" s="33"/>
    </row>
    <row r="143" spans="1:6" x14ac:dyDescent="0.2">
      <c r="A143" s="32"/>
      <c r="B143" s="33"/>
      <c r="C143" s="5"/>
      <c r="D143" s="13" t="str">
        <f>IF(ISERROR(VLOOKUP(B143,'BASE PRODUITS'!$A$6:$C$155,3,0)),"",VLOOKUP(B143,'BASE PRODUITS'!$A$6:$C$155,3,0))</f>
        <v/>
      </c>
      <c r="E143" s="33"/>
      <c r="F143" s="33"/>
    </row>
    <row r="144" spans="1:6" x14ac:dyDescent="0.2">
      <c r="A144" s="32"/>
      <c r="B144" s="33"/>
      <c r="C144" s="5"/>
      <c r="D144" s="13" t="str">
        <f>IF(ISERROR(VLOOKUP(B144,'BASE PRODUITS'!$A$6:$C$155,3,0)),"",VLOOKUP(B144,'BASE PRODUITS'!$A$6:$C$155,3,0))</f>
        <v/>
      </c>
      <c r="E144" s="33"/>
      <c r="F144" s="33"/>
    </row>
    <row r="145" spans="1:6" x14ac:dyDescent="0.2">
      <c r="A145" s="32"/>
      <c r="B145" s="33"/>
      <c r="C145" s="5"/>
      <c r="D145" s="13" t="str">
        <f>IF(ISERROR(VLOOKUP(B145,'BASE PRODUITS'!$A$6:$C$155,3,0)),"",VLOOKUP(B145,'BASE PRODUITS'!$A$6:$C$155,3,0))</f>
        <v/>
      </c>
      <c r="E145" s="33"/>
      <c r="F145" s="33"/>
    </row>
    <row r="146" spans="1:6" x14ac:dyDescent="0.2">
      <c r="A146" s="32"/>
      <c r="B146" s="33"/>
      <c r="C146" s="5"/>
      <c r="D146" s="13" t="str">
        <f>IF(ISERROR(VLOOKUP(B146,'BASE PRODUITS'!$A$6:$C$155,3,0)),"",VLOOKUP(B146,'BASE PRODUITS'!$A$6:$C$155,3,0))</f>
        <v/>
      </c>
      <c r="E146" s="33"/>
      <c r="F146" s="33"/>
    </row>
    <row r="147" spans="1:6" x14ac:dyDescent="0.2">
      <c r="A147" s="32"/>
      <c r="B147" s="33"/>
      <c r="C147" s="5"/>
      <c r="D147" s="13" t="str">
        <f>IF(ISERROR(VLOOKUP(B147,'BASE PRODUITS'!$A$6:$C$155,3,0)),"",VLOOKUP(B147,'BASE PRODUITS'!$A$6:$C$155,3,0))</f>
        <v/>
      </c>
      <c r="E147" s="33"/>
      <c r="F147" s="33"/>
    </row>
    <row r="148" spans="1:6" x14ac:dyDescent="0.2">
      <c r="A148" s="32"/>
      <c r="B148" s="33"/>
      <c r="C148" s="5"/>
      <c r="D148" s="13" t="str">
        <f>IF(ISERROR(VLOOKUP(B148,'BASE PRODUITS'!$A$6:$C$155,3,0)),"",VLOOKUP(B148,'BASE PRODUITS'!$A$6:$C$155,3,0))</f>
        <v/>
      </c>
      <c r="E148" s="33"/>
      <c r="F148" s="33"/>
    </row>
    <row r="149" spans="1:6" x14ac:dyDescent="0.2">
      <c r="A149" s="32"/>
      <c r="B149" s="33"/>
      <c r="C149" s="5"/>
      <c r="D149" s="13" t="str">
        <f>IF(ISERROR(VLOOKUP(B149,'BASE PRODUITS'!$A$6:$C$155,3,0)),"",VLOOKUP(B149,'BASE PRODUITS'!$A$6:$C$155,3,0))</f>
        <v/>
      </c>
      <c r="E149" s="33"/>
      <c r="F149" s="33"/>
    </row>
    <row r="150" spans="1:6" x14ac:dyDescent="0.2">
      <c r="A150" s="32"/>
      <c r="B150" s="33"/>
      <c r="C150" s="5"/>
      <c r="D150" s="13" t="str">
        <f>IF(ISERROR(VLOOKUP(B150,'BASE PRODUITS'!$A$6:$C$155,3,0)),"",VLOOKUP(B150,'BASE PRODUITS'!$A$6:$C$155,3,0))</f>
        <v/>
      </c>
      <c r="E150" s="33"/>
      <c r="F150" s="33"/>
    </row>
    <row r="151" spans="1:6" x14ac:dyDescent="0.2">
      <c r="A151" s="32"/>
      <c r="B151" s="33"/>
      <c r="C151" s="5"/>
      <c r="D151" s="13" t="str">
        <f>IF(ISERROR(VLOOKUP(B151,'BASE PRODUITS'!$A$6:$C$155,3,0)),"",VLOOKUP(B151,'BASE PRODUITS'!$A$6:$C$155,3,0))</f>
        <v/>
      </c>
      <c r="E151" s="33"/>
      <c r="F151" s="33"/>
    </row>
    <row r="152" spans="1:6" x14ac:dyDescent="0.2">
      <c r="A152" s="32"/>
      <c r="B152" s="33"/>
      <c r="C152" s="5"/>
      <c r="D152" s="13" t="str">
        <f>IF(ISERROR(VLOOKUP(B152,'BASE PRODUITS'!$A$6:$C$155,3,0)),"",VLOOKUP(B152,'BASE PRODUITS'!$A$6:$C$155,3,0))</f>
        <v/>
      </c>
      <c r="E152" s="33"/>
      <c r="F152" s="33"/>
    </row>
    <row r="153" spans="1:6" x14ac:dyDescent="0.2">
      <c r="A153" s="32"/>
      <c r="B153" s="33"/>
      <c r="C153" s="5"/>
      <c r="D153" s="13" t="str">
        <f>IF(ISERROR(VLOOKUP(B153,'BASE PRODUITS'!$A$6:$C$155,3,0)),"",VLOOKUP(B153,'BASE PRODUITS'!$A$6:$C$155,3,0))</f>
        <v/>
      </c>
      <c r="E153" s="33"/>
      <c r="F153" s="33"/>
    </row>
    <row r="154" spans="1:6" x14ac:dyDescent="0.2">
      <c r="A154" s="32"/>
      <c r="B154" s="33"/>
      <c r="C154" s="5"/>
      <c r="D154" s="13" t="str">
        <f>IF(ISERROR(VLOOKUP(B154,'BASE PRODUITS'!$A$6:$C$155,3,0)),"",VLOOKUP(B154,'BASE PRODUITS'!$A$6:$C$155,3,0))</f>
        <v/>
      </c>
      <c r="E154" s="33"/>
      <c r="F154" s="33"/>
    </row>
    <row r="155" spans="1:6" x14ac:dyDescent="0.2">
      <c r="A155" s="32"/>
      <c r="B155" s="33"/>
      <c r="C155" s="5"/>
      <c r="D155" s="13" t="str">
        <f>IF(ISERROR(VLOOKUP(B155,'BASE PRODUITS'!$A$6:$C$155,3,0)),"",VLOOKUP(B155,'BASE PRODUITS'!$A$6:$C$155,3,0))</f>
        <v/>
      </c>
      <c r="E155" s="33"/>
      <c r="F155" s="33"/>
    </row>
    <row r="156" spans="1:6" x14ac:dyDescent="0.2">
      <c r="A156" s="32"/>
      <c r="B156" s="33"/>
      <c r="C156" s="5"/>
      <c r="D156" s="13" t="str">
        <f>IF(ISERROR(VLOOKUP(B156,'BASE PRODUITS'!$A$6:$C$155,3,0)),"",VLOOKUP(B156,'BASE PRODUITS'!$A$6:$C$155,3,0))</f>
        <v/>
      </c>
      <c r="E156" s="33"/>
      <c r="F156" s="33"/>
    </row>
    <row r="157" spans="1:6" x14ac:dyDescent="0.2">
      <c r="A157" s="32"/>
      <c r="B157" s="33"/>
      <c r="C157" s="5"/>
      <c r="D157" s="13" t="str">
        <f>IF(ISERROR(VLOOKUP(B157,'BASE PRODUITS'!$A$6:$C$155,3,0)),"",VLOOKUP(B157,'BASE PRODUITS'!$A$6:$C$155,3,0))</f>
        <v/>
      </c>
      <c r="E157" s="33"/>
      <c r="F157" s="33"/>
    </row>
    <row r="158" spans="1:6" x14ac:dyDescent="0.2">
      <c r="A158" s="32"/>
      <c r="B158" s="33"/>
      <c r="C158" s="5"/>
      <c r="D158" s="13" t="str">
        <f>IF(ISERROR(VLOOKUP(B158,'BASE PRODUITS'!$A$6:$C$155,3,0)),"",VLOOKUP(B158,'BASE PRODUITS'!$A$6:$C$155,3,0))</f>
        <v/>
      </c>
      <c r="E158" s="33"/>
      <c r="F158" s="33"/>
    </row>
    <row r="159" spans="1:6" x14ac:dyDescent="0.2">
      <c r="A159" s="32"/>
      <c r="B159" s="33"/>
      <c r="C159" s="5"/>
      <c r="D159" s="13" t="str">
        <f>IF(ISERROR(VLOOKUP(B159,'BASE PRODUITS'!$A$6:$C$155,3,0)),"",VLOOKUP(B159,'BASE PRODUITS'!$A$6:$C$155,3,0))</f>
        <v/>
      </c>
      <c r="E159" s="33"/>
      <c r="F159" s="33"/>
    </row>
    <row r="160" spans="1:6" x14ac:dyDescent="0.2">
      <c r="A160" s="32"/>
      <c r="B160" s="33"/>
      <c r="C160" s="5"/>
      <c r="D160" s="13" t="str">
        <f>IF(ISERROR(VLOOKUP(B160,'BASE PRODUITS'!$A$6:$C$155,3,0)),"",VLOOKUP(B160,'BASE PRODUITS'!$A$6:$C$155,3,0))</f>
        <v/>
      </c>
      <c r="E160" s="33"/>
      <c r="F160" s="33"/>
    </row>
    <row r="161" spans="1:6" x14ac:dyDescent="0.2">
      <c r="A161" s="32"/>
      <c r="B161" s="33"/>
      <c r="C161" s="5"/>
      <c r="D161" s="13" t="str">
        <f>IF(ISERROR(VLOOKUP(B161,'BASE PRODUITS'!$A$6:$C$155,3,0)),"",VLOOKUP(B161,'BASE PRODUITS'!$A$6:$C$155,3,0))</f>
        <v/>
      </c>
      <c r="E161" s="33"/>
      <c r="F161" s="33"/>
    </row>
    <row r="162" spans="1:6" x14ac:dyDescent="0.2">
      <c r="A162" s="32"/>
      <c r="B162" s="33"/>
      <c r="C162" s="5"/>
      <c r="D162" s="13" t="str">
        <f>IF(ISERROR(VLOOKUP(B162,'BASE PRODUITS'!$A$6:$C$155,3,0)),"",VLOOKUP(B162,'BASE PRODUITS'!$A$6:$C$155,3,0))</f>
        <v/>
      </c>
      <c r="E162" s="33"/>
      <c r="F162" s="33"/>
    </row>
    <row r="163" spans="1:6" x14ac:dyDescent="0.2">
      <c r="A163" s="32"/>
      <c r="B163" s="33"/>
      <c r="C163" s="5"/>
      <c r="D163" s="13" t="str">
        <f>IF(ISERROR(VLOOKUP(B163,'BASE PRODUITS'!$A$6:$C$155,3,0)),"",VLOOKUP(B163,'BASE PRODUITS'!$A$6:$C$155,3,0))</f>
        <v/>
      </c>
      <c r="E163" s="33"/>
      <c r="F163" s="33"/>
    </row>
    <row r="164" spans="1:6" x14ac:dyDescent="0.2">
      <c r="A164" s="32"/>
      <c r="B164" s="33"/>
      <c r="C164" s="5"/>
      <c r="D164" s="13" t="str">
        <f>IF(ISERROR(VLOOKUP(B164,'BASE PRODUITS'!$A$6:$C$155,3,0)),"",VLOOKUP(B164,'BASE PRODUITS'!$A$6:$C$155,3,0))</f>
        <v/>
      </c>
      <c r="E164" s="33"/>
      <c r="F164" s="33"/>
    </row>
    <row r="165" spans="1:6" x14ac:dyDescent="0.2">
      <c r="A165" s="32"/>
      <c r="B165" s="33"/>
      <c r="C165" s="5"/>
      <c r="D165" s="13" t="str">
        <f>IF(ISERROR(VLOOKUP(B165,'BASE PRODUITS'!$A$6:$C$155,3,0)),"",VLOOKUP(B165,'BASE PRODUITS'!$A$6:$C$155,3,0))</f>
        <v/>
      </c>
      <c r="E165" s="33"/>
      <c r="F165" s="33"/>
    </row>
    <row r="166" spans="1:6" x14ac:dyDescent="0.2">
      <c r="A166" s="32"/>
      <c r="B166" s="33"/>
      <c r="C166" s="5"/>
      <c r="D166" s="13" t="str">
        <f>IF(ISERROR(VLOOKUP(B166,'BASE PRODUITS'!$A$6:$C$155,3,0)),"",VLOOKUP(B166,'BASE PRODUITS'!$A$6:$C$155,3,0))</f>
        <v/>
      </c>
      <c r="E166" s="33"/>
      <c r="F166" s="33"/>
    </row>
    <row r="167" spans="1:6" x14ac:dyDescent="0.2">
      <c r="A167" s="32"/>
      <c r="B167" s="33"/>
      <c r="C167" s="5"/>
      <c r="D167" s="13" t="str">
        <f>IF(ISERROR(VLOOKUP(B167,'BASE PRODUITS'!$A$6:$C$155,3,0)),"",VLOOKUP(B167,'BASE PRODUITS'!$A$6:$C$155,3,0))</f>
        <v/>
      </c>
      <c r="E167" s="33"/>
      <c r="F167" s="33"/>
    </row>
    <row r="168" spans="1:6" x14ac:dyDescent="0.2">
      <c r="A168" s="32"/>
      <c r="B168" s="33"/>
      <c r="C168" s="5"/>
      <c r="D168" s="13" t="str">
        <f>IF(ISERROR(VLOOKUP(B168,'BASE PRODUITS'!$A$6:$C$155,3,0)),"",VLOOKUP(B168,'BASE PRODUITS'!$A$6:$C$155,3,0))</f>
        <v/>
      </c>
      <c r="E168" s="33"/>
      <c r="F168" s="33"/>
    </row>
    <row r="169" spans="1:6" x14ac:dyDescent="0.2">
      <c r="A169" s="32"/>
      <c r="B169" s="33"/>
      <c r="C169" s="5"/>
      <c r="D169" s="13" t="str">
        <f>IF(ISERROR(VLOOKUP(B169,'BASE PRODUITS'!$A$6:$C$155,3,0)),"",VLOOKUP(B169,'BASE PRODUITS'!$A$6:$C$155,3,0))</f>
        <v/>
      </c>
      <c r="E169" s="33"/>
      <c r="F169" s="33"/>
    </row>
    <row r="170" spans="1:6" x14ac:dyDescent="0.2">
      <c r="A170" s="32"/>
      <c r="B170" s="33"/>
      <c r="C170" s="5"/>
      <c r="D170" s="13" t="str">
        <f>IF(ISERROR(VLOOKUP(B170,'BASE PRODUITS'!$A$6:$C$155,3,0)),"",VLOOKUP(B170,'BASE PRODUITS'!$A$6:$C$155,3,0))</f>
        <v/>
      </c>
      <c r="E170" s="33"/>
      <c r="F170" s="33"/>
    </row>
    <row r="171" spans="1:6" x14ac:dyDescent="0.2">
      <c r="A171" s="32"/>
      <c r="B171" s="33"/>
      <c r="C171" s="5"/>
      <c r="D171" s="13" t="str">
        <f>IF(ISERROR(VLOOKUP(B171,'BASE PRODUITS'!$A$6:$C$155,3,0)),"",VLOOKUP(B171,'BASE PRODUITS'!$A$6:$C$155,3,0))</f>
        <v/>
      </c>
      <c r="E171" s="33"/>
      <c r="F171" s="33"/>
    </row>
    <row r="172" spans="1:6" x14ac:dyDescent="0.2">
      <c r="A172" s="32"/>
      <c r="B172" s="33"/>
      <c r="C172" s="5"/>
      <c r="D172" s="13" t="str">
        <f>IF(ISERROR(VLOOKUP(B172,'BASE PRODUITS'!$A$6:$C$155,3,0)),"",VLOOKUP(B172,'BASE PRODUITS'!$A$6:$C$155,3,0))</f>
        <v/>
      </c>
      <c r="E172" s="33"/>
      <c r="F172" s="33"/>
    </row>
    <row r="173" spans="1:6" x14ac:dyDescent="0.2">
      <c r="A173" s="32"/>
      <c r="B173" s="33"/>
      <c r="C173" s="5"/>
      <c r="D173" s="13" t="str">
        <f>IF(ISERROR(VLOOKUP(B173,'BASE PRODUITS'!$A$6:$C$155,3,0)),"",VLOOKUP(B173,'BASE PRODUITS'!$A$6:$C$155,3,0))</f>
        <v/>
      </c>
      <c r="E173" s="33"/>
      <c r="F173" s="33"/>
    </row>
    <row r="174" spans="1:6" x14ac:dyDescent="0.2">
      <c r="A174" s="32"/>
      <c r="B174" s="33"/>
      <c r="C174" s="5"/>
      <c r="D174" s="13" t="str">
        <f>IF(ISERROR(VLOOKUP(B174,'BASE PRODUITS'!$A$6:$C$155,3,0)),"",VLOOKUP(B174,'BASE PRODUITS'!$A$6:$C$155,3,0))</f>
        <v/>
      </c>
      <c r="E174" s="33"/>
      <c r="F174" s="33"/>
    </row>
    <row r="175" spans="1:6" x14ac:dyDescent="0.2">
      <c r="A175" s="32"/>
      <c r="B175" s="33"/>
      <c r="C175" s="5"/>
      <c r="D175" s="13" t="str">
        <f>IF(ISERROR(VLOOKUP(B175,'BASE PRODUITS'!$A$6:$C$155,3,0)),"",VLOOKUP(B175,'BASE PRODUITS'!$A$6:$C$155,3,0))</f>
        <v/>
      </c>
      <c r="E175" s="33"/>
      <c r="F175" s="33"/>
    </row>
    <row r="176" spans="1:6" x14ac:dyDescent="0.2">
      <c r="A176" s="32"/>
      <c r="B176" s="33"/>
      <c r="C176" s="5"/>
      <c r="D176" s="13" t="str">
        <f>IF(ISERROR(VLOOKUP(B176,'BASE PRODUITS'!$A$6:$C$155,3,0)),"",VLOOKUP(B176,'BASE PRODUITS'!$A$6:$C$155,3,0))</f>
        <v/>
      </c>
      <c r="E176" s="33"/>
      <c r="F176" s="33"/>
    </row>
    <row r="177" spans="1:6" x14ac:dyDescent="0.2">
      <c r="A177" s="32"/>
      <c r="B177" s="33"/>
      <c r="C177" s="5"/>
      <c r="D177" s="13" t="str">
        <f>IF(ISERROR(VLOOKUP(B177,'BASE PRODUITS'!$A$6:$C$155,3,0)),"",VLOOKUP(B177,'BASE PRODUITS'!$A$6:$C$155,3,0))</f>
        <v/>
      </c>
      <c r="E177" s="33"/>
      <c r="F177" s="33"/>
    </row>
    <row r="178" spans="1:6" x14ac:dyDescent="0.2">
      <c r="A178" s="32"/>
      <c r="B178" s="33"/>
      <c r="C178" s="5"/>
      <c r="D178" s="13" t="str">
        <f>IF(ISERROR(VLOOKUP(B178,'BASE PRODUITS'!$A$6:$C$155,3,0)),"",VLOOKUP(B178,'BASE PRODUITS'!$A$6:$C$155,3,0))</f>
        <v/>
      </c>
      <c r="E178" s="33"/>
      <c r="F178" s="33"/>
    </row>
    <row r="179" spans="1:6" x14ac:dyDescent="0.2">
      <c r="A179" s="32"/>
      <c r="B179" s="33"/>
      <c r="C179" s="5"/>
      <c r="D179" s="13" t="str">
        <f>IF(ISERROR(VLOOKUP(B179,'BASE PRODUITS'!$A$6:$C$155,3,0)),"",VLOOKUP(B179,'BASE PRODUITS'!$A$6:$C$155,3,0))</f>
        <v/>
      </c>
      <c r="E179" s="33"/>
      <c r="F179" s="33"/>
    </row>
    <row r="180" spans="1:6" x14ac:dyDescent="0.2">
      <c r="A180" s="32"/>
      <c r="B180" s="33"/>
      <c r="C180" s="5"/>
      <c r="D180" s="13" t="str">
        <f>IF(ISERROR(VLOOKUP(B180,'BASE PRODUITS'!$A$6:$C$155,3,0)),"",VLOOKUP(B180,'BASE PRODUITS'!$A$6:$C$155,3,0))</f>
        <v/>
      </c>
      <c r="E180" s="33"/>
      <c r="F180" s="33"/>
    </row>
    <row r="181" spans="1:6" x14ac:dyDescent="0.2">
      <c r="A181" s="32"/>
      <c r="B181" s="33"/>
      <c r="C181" s="5"/>
      <c r="D181" s="13" t="str">
        <f>IF(ISERROR(VLOOKUP(B181,'BASE PRODUITS'!$A$6:$C$155,3,0)),"",VLOOKUP(B181,'BASE PRODUITS'!$A$6:$C$155,3,0))</f>
        <v/>
      </c>
      <c r="E181" s="33"/>
      <c r="F181" s="33"/>
    </row>
    <row r="182" spans="1:6" x14ac:dyDescent="0.2">
      <c r="A182" s="32"/>
      <c r="B182" s="33"/>
      <c r="C182" s="5"/>
      <c r="D182" s="13" t="str">
        <f>IF(ISERROR(VLOOKUP(B182,'BASE PRODUITS'!$A$6:$C$155,3,0)),"",VLOOKUP(B182,'BASE PRODUITS'!$A$6:$C$155,3,0))</f>
        <v/>
      </c>
      <c r="E182" s="33"/>
      <c r="F182" s="33"/>
    </row>
    <row r="183" spans="1:6" x14ac:dyDescent="0.2">
      <c r="A183" s="32"/>
      <c r="B183" s="33"/>
      <c r="C183" s="5"/>
      <c r="D183" s="13" t="str">
        <f>IF(ISERROR(VLOOKUP(B183,'BASE PRODUITS'!$A$6:$C$155,3,0)),"",VLOOKUP(B183,'BASE PRODUITS'!$A$6:$C$155,3,0))</f>
        <v/>
      </c>
      <c r="E183" s="33"/>
      <c r="F183" s="33"/>
    </row>
    <row r="184" spans="1:6" x14ac:dyDescent="0.2">
      <c r="A184" s="32"/>
      <c r="B184" s="33"/>
      <c r="C184" s="5"/>
      <c r="D184" s="13" t="str">
        <f>IF(ISERROR(VLOOKUP(B184,'BASE PRODUITS'!$A$6:$C$155,3,0)),"",VLOOKUP(B184,'BASE PRODUITS'!$A$6:$C$155,3,0))</f>
        <v/>
      </c>
      <c r="E184" s="33"/>
      <c r="F184" s="33"/>
    </row>
    <row r="185" spans="1:6" x14ac:dyDescent="0.2">
      <c r="A185" s="32"/>
      <c r="B185" s="33"/>
      <c r="C185" s="5"/>
      <c r="D185" s="13" t="str">
        <f>IF(ISERROR(VLOOKUP(B185,'BASE PRODUITS'!$A$6:$C$155,3,0)),"",VLOOKUP(B185,'BASE PRODUITS'!$A$6:$C$155,3,0))</f>
        <v/>
      </c>
      <c r="E185" s="33"/>
      <c r="F185" s="33"/>
    </row>
    <row r="186" spans="1:6" x14ac:dyDescent="0.2">
      <c r="A186" s="32"/>
      <c r="B186" s="33"/>
      <c r="C186" s="5"/>
      <c r="D186" s="13" t="str">
        <f>IF(ISERROR(VLOOKUP(B186,'BASE PRODUITS'!$A$6:$C$155,3,0)),"",VLOOKUP(B186,'BASE PRODUITS'!$A$6:$C$155,3,0))</f>
        <v/>
      </c>
      <c r="E186" s="33"/>
      <c r="F186" s="33"/>
    </row>
    <row r="187" spans="1:6" x14ac:dyDescent="0.2">
      <c r="A187" s="32"/>
      <c r="B187" s="33"/>
      <c r="C187" s="5"/>
      <c r="D187" s="13" t="str">
        <f>IF(ISERROR(VLOOKUP(B187,'BASE PRODUITS'!$A$6:$C$155,3,0)),"",VLOOKUP(B187,'BASE PRODUITS'!$A$6:$C$155,3,0))</f>
        <v/>
      </c>
      <c r="E187" s="33"/>
      <c r="F187" s="33"/>
    </row>
    <row r="188" spans="1:6" x14ac:dyDescent="0.2">
      <c r="A188" s="32"/>
      <c r="B188" s="33"/>
      <c r="C188" s="5"/>
      <c r="D188" s="13" t="str">
        <f>IF(ISERROR(VLOOKUP(B188,'BASE PRODUITS'!$A$6:$C$155,3,0)),"",VLOOKUP(B188,'BASE PRODUITS'!$A$6:$C$155,3,0))</f>
        <v/>
      </c>
      <c r="E188" s="33"/>
      <c r="F188" s="33"/>
    </row>
    <row r="189" spans="1:6" x14ac:dyDescent="0.2">
      <c r="A189" s="32"/>
      <c r="B189" s="33"/>
      <c r="C189" s="5"/>
      <c r="D189" s="13" t="str">
        <f>IF(ISERROR(VLOOKUP(B189,'BASE PRODUITS'!$A$6:$C$155,3,0)),"",VLOOKUP(B189,'BASE PRODUITS'!$A$6:$C$155,3,0))</f>
        <v/>
      </c>
      <c r="E189" s="33"/>
      <c r="F189" s="33"/>
    </row>
    <row r="190" spans="1:6" x14ac:dyDescent="0.2">
      <c r="A190" s="32"/>
      <c r="B190" s="33"/>
      <c r="C190" s="5"/>
      <c r="D190" s="13" t="str">
        <f>IF(ISERROR(VLOOKUP(B190,'BASE PRODUITS'!$A$6:$C$155,3,0)),"",VLOOKUP(B190,'BASE PRODUITS'!$A$6:$C$155,3,0))</f>
        <v/>
      </c>
      <c r="E190" s="33"/>
      <c r="F190" s="33"/>
    </row>
    <row r="191" spans="1:6" x14ac:dyDescent="0.2">
      <c r="A191" s="32"/>
      <c r="B191" s="33"/>
      <c r="C191" s="5"/>
      <c r="D191" s="13" t="str">
        <f>IF(ISERROR(VLOOKUP(B191,'BASE PRODUITS'!$A$6:$C$155,3,0)),"",VLOOKUP(B191,'BASE PRODUITS'!$A$6:$C$155,3,0))</f>
        <v/>
      </c>
      <c r="E191" s="33"/>
      <c r="F191" s="33"/>
    </row>
    <row r="192" spans="1:6" x14ac:dyDescent="0.2">
      <c r="A192" s="32"/>
      <c r="B192" s="33"/>
      <c r="C192" s="5"/>
      <c r="D192" s="13" t="str">
        <f>IF(ISERROR(VLOOKUP(B192,'BASE PRODUITS'!$A$6:$C$155,3,0)),"",VLOOKUP(B192,'BASE PRODUITS'!$A$6:$C$155,3,0))</f>
        <v/>
      </c>
      <c r="E192" s="33"/>
      <c r="F192" s="33"/>
    </row>
    <row r="193" spans="1:6" x14ac:dyDescent="0.2">
      <c r="A193" s="32"/>
      <c r="B193" s="33"/>
      <c r="C193" s="5"/>
      <c r="D193" s="13" t="str">
        <f>IF(ISERROR(VLOOKUP(B193,'BASE PRODUITS'!$A$6:$C$155,3,0)),"",VLOOKUP(B193,'BASE PRODUITS'!$A$6:$C$155,3,0))</f>
        <v/>
      </c>
      <c r="E193" s="33"/>
      <c r="F193" s="33"/>
    </row>
    <row r="194" spans="1:6" x14ac:dyDescent="0.2">
      <c r="A194" s="32"/>
      <c r="B194" s="33"/>
      <c r="C194" s="5"/>
      <c r="D194" s="13" t="str">
        <f>IF(ISERROR(VLOOKUP(B194,'BASE PRODUITS'!$A$6:$C$155,3,0)),"",VLOOKUP(B194,'BASE PRODUITS'!$A$6:$C$155,3,0))</f>
        <v/>
      </c>
      <c r="E194" s="33"/>
      <c r="F194" s="33"/>
    </row>
    <row r="195" spans="1:6" x14ac:dyDescent="0.2">
      <c r="A195" s="32"/>
      <c r="B195" s="33"/>
      <c r="C195" s="5"/>
      <c r="D195" s="13" t="str">
        <f>IF(ISERROR(VLOOKUP(B195,'BASE PRODUITS'!$A$6:$C$155,3,0)),"",VLOOKUP(B195,'BASE PRODUITS'!$A$6:$C$155,3,0))</f>
        <v/>
      </c>
      <c r="E195" s="33"/>
      <c r="F195" s="33"/>
    </row>
    <row r="196" spans="1:6" x14ac:dyDescent="0.2">
      <c r="A196" s="32"/>
      <c r="B196" s="33"/>
      <c r="C196" s="5"/>
      <c r="D196" s="13" t="str">
        <f>IF(ISERROR(VLOOKUP(B196,'BASE PRODUITS'!$A$6:$C$155,3,0)),"",VLOOKUP(B196,'BASE PRODUITS'!$A$6:$C$155,3,0))</f>
        <v/>
      </c>
      <c r="E196" s="33"/>
      <c r="F196" s="33"/>
    </row>
    <row r="197" spans="1:6" x14ac:dyDescent="0.2">
      <c r="A197" s="32"/>
      <c r="B197" s="33"/>
      <c r="C197" s="5"/>
      <c r="D197" s="13" t="str">
        <f>IF(ISERROR(VLOOKUP(B197,'BASE PRODUITS'!$A$6:$C$155,3,0)),"",VLOOKUP(B197,'BASE PRODUITS'!$A$6:$C$155,3,0))</f>
        <v/>
      </c>
      <c r="E197" s="33"/>
      <c r="F197" s="33"/>
    </row>
    <row r="198" spans="1:6" x14ac:dyDescent="0.2">
      <c r="A198" s="32"/>
      <c r="B198" s="33"/>
      <c r="C198" s="5"/>
      <c r="D198" s="13" t="str">
        <f>IF(ISERROR(VLOOKUP(B198,'BASE PRODUITS'!$A$6:$C$155,3,0)),"",VLOOKUP(B198,'BASE PRODUITS'!$A$6:$C$155,3,0))</f>
        <v/>
      </c>
      <c r="E198" s="33"/>
      <c r="F198" s="33"/>
    </row>
    <row r="199" spans="1:6" x14ac:dyDescent="0.2">
      <c r="A199" s="32"/>
      <c r="B199" s="33"/>
      <c r="C199" s="5"/>
      <c r="D199" s="13" t="str">
        <f>IF(ISERROR(VLOOKUP(B199,'BASE PRODUITS'!$A$6:$C$155,3,0)),"",VLOOKUP(B199,'BASE PRODUITS'!$A$6:$C$155,3,0))</f>
        <v/>
      </c>
      <c r="E199" s="33"/>
      <c r="F199" s="33"/>
    </row>
  </sheetData>
  <dataValidations count="1">
    <dataValidation type="list" allowBlank="1" showInputMessage="1" showErrorMessage="1" sqref="J8" xr:uid="{CE510B94-D513-47EF-BB7C-0968EE3D2ED2}">
      <formula1>Nproduits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52" fitToHeight="4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0E3F819-5B42-4CC5-A558-35F5BB6367B5}">
          <x14:formula1>
            <xm:f>'BASE PRODUITS'!$B$6:$B$155</xm:f>
          </x14:formula1>
          <xm:sqref>C7:C152</xm:sqref>
        </x14:dataValidation>
        <x14:dataValidation type="list" allowBlank="1" showInputMessage="1" showErrorMessage="1" xr:uid="{E3C611A4-B90C-FC43-B04D-EE977DEBB1C1}">
          <x14:formula1>
            <xm:f>OFFSET('BASE PRODUITS'!A6,MATCH(Feuil1!$B$2,'BASE PRODUITS'!B6:B155,0),0,COUNTIF('BASE PRODUITS'!$B$6:$B$155,Feuil1!$B$2))</xm:f>
          </x14:formula1>
          <xm:sqref>B7:B4273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5C49E-1FB0-6F4D-B017-ADC696DED8A7}">
  <sheetPr codeName="Sheet3">
    <pageSetUpPr fitToPage="1"/>
  </sheetPr>
  <dimension ref="A1:H155"/>
  <sheetViews>
    <sheetView showGridLines="0" workbookViewId="0">
      <selection activeCell="D137" sqref="D137"/>
    </sheetView>
  </sheetViews>
  <sheetFormatPr baseColWidth="10" defaultRowHeight="16" x14ac:dyDescent="0.2"/>
  <cols>
    <col min="1" max="1" width="27.6640625" customWidth="1"/>
    <col min="2" max="2" width="22.33203125" bestFit="1" customWidth="1"/>
    <col min="3" max="3" width="18.83203125" bestFit="1" customWidth="1"/>
    <col min="4" max="4" width="19.1640625" bestFit="1" customWidth="1"/>
    <col min="5" max="6" width="13.1640625" customWidth="1"/>
    <col min="7" max="7" width="14.33203125" style="6" customWidth="1"/>
    <col min="8" max="8" width="4.6640625" customWidth="1"/>
  </cols>
  <sheetData>
    <row r="1" spans="1:8" ht="18.75" customHeight="1" thickBot="1" x14ac:dyDescent="0.25">
      <c r="A1" s="34"/>
      <c r="B1" s="34"/>
      <c r="C1" s="34"/>
      <c r="D1" s="34"/>
      <c r="E1" s="34"/>
      <c r="F1" s="34"/>
      <c r="G1" s="39"/>
      <c r="H1" s="34"/>
    </row>
    <row r="2" spans="1:8" ht="25" thickBot="1" x14ac:dyDescent="0.35">
      <c r="A2" s="40" t="s">
        <v>5</v>
      </c>
      <c r="D2" s="41">
        <f ca="1">TODAY()</f>
        <v>46045</v>
      </c>
      <c r="H2" s="34"/>
    </row>
    <row r="3" spans="1:8" ht="19" x14ac:dyDescent="0.2">
      <c r="A3" s="11" t="s">
        <v>18</v>
      </c>
      <c r="H3" s="34"/>
    </row>
    <row r="4" spans="1:8" ht="17" thickBot="1" x14ac:dyDescent="0.25">
      <c r="H4" s="34"/>
    </row>
    <row r="5" spans="1:8" ht="44.25" customHeight="1" x14ac:dyDescent="0.2">
      <c r="A5" s="2" t="s">
        <v>1</v>
      </c>
      <c r="B5" s="2" t="s">
        <v>19</v>
      </c>
      <c r="C5" s="2" t="s">
        <v>20</v>
      </c>
      <c r="D5" s="4" t="s">
        <v>2</v>
      </c>
      <c r="E5" s="4" t="s">
        <v>6</v>
      </c>
      <c r="F5" s="15" t="s">
        <v>7</v>
      </c>
      <c r="G5" s="18" t="s">
        <v>4</v>
      </c>
      <c r="H5" s="34"/>
    </row>
    <row r="6" spans="1:8" x14ac:dyDescent="0.2">
      <c r="A6" s="5" t="str" cm="1">
        <f t="array" ref="A6:C25">_xlfn._xlws.FILTER(listes[],listes[Nom produits]&lt;&gt;"")</f>
        <v>ASSIETTE CENTRALE</v>
      </c>
      <c r="B6" s="14" t="str">
        <v>MAG'IMPACT</v>
      </c>
      <c r="C6" s="13" t="str">
        <v>QCA122</v>
      </c>
      <c r="D6" s="10">
        <v>41</v>
      </c>
      <c r="E6" s="5">
        <f ca="1">IF(A6="","",SUMIF('JOURNAL STOCKS'!$B$7:$F$199,'ETAT DES STOCKS (2)'!A6,'JOURNAL STOCKS'!$E$7:$E$199))</f>
        <v>0</v>
      </c>
      <c r="F6" s="16">
        <f ca="1">IF(A6="","",SUMIF('JOURNAL STOCKS'!$B$7:$F$199,'ETAT DES STOCKS (2)'!A6,'JOURNAL STOCKS'!$F$7:$F$199))</f>
        <v>0</v>
      </c>
      <c r="G6" s="19">
        <f ca="1">IF(AND(ISNUMBER(E6),ISNUMBER(F6)),D6+E6-F6,"")</f>
        <v>41</v>
      </c>
      <c r="H6" s="34"/>
    </row>
    <row r="7" spans="1:8" x14ac:dyDescent="0.2">
      <c r="A7" s="5" t="str">
        <v>BAGUE RECHARGEE</v>
      </c>
      <c r="B7" s="14" t="str">
        <v>MAG'IMPACT</v>
      </c>
      <c r="C7" s="13" t="str">
        <v>QMY024A0A</v>
      </c>
      <c r="D7" s="10">
        <v>41</v>
      </c>
      <c r="E7" s="5">
        <f ca="1">IF(A7="","",SUMIF('JOURNAL STOCKS'!$B$7:$F$199,'ETAT DES STOCKS (2)'!A7,'JOURNAL STOCKS'!$E$7:$E$199))</f>
        <v>0</v>
      </c>
      <c r="F7" s="16">
        <f ca="1">IF(A7="","",SUMIF('JOURNAL STOCKS'!$B$7:$F$199,'ETAT DES STOCKS (2)'!A7,'JOURNAL STOCKS'!$F$7:$F$199))</f>
        <v>0</v>
      </c>
      <c r="G7" s="19">
        <f t="shared" ref="G7:G70" ca="1" si="0">IF(AND(ISNUMBER(E7),ISNUMBER(F7)),D7+E7-F7,"")</f>
        <v>41</v>
      </c>
      <c r="H7" s="34"/>
    </row>
    <row r="8" spans="1:8" x14ac:dyDescent="0.2">
      <c r="A8" s="5" t="str">
        <v>BOUCLIER 278</v>
      </c>
      <c r="B8" s="14" t="str">
        <v>PELLE R966</v>
      </c>
      <c r="C8" s="13">
        <v>11081278</v>
      </c>
      <c r="D8" s="10">
        <v>3</v>
      </c>
      <c r="E8" s="5">
        <f ca="1">IF(A8="","",SUMIF('JOURNAL STOCKS'!$B$7:$F$199,'ETAT DES STOCKS (2)'!A8,'JOURNAL STOCKS'!$E$7:$E$199))</f>
        <v>0</v>
      </c>
      <c r="F8" s="16">
        <f ca="1">IF(A8="","",SUMIF('JOURNAL STOCKS'!$B$7:$F$199,'ETAT DES STOCKS (2)'!A8,'JOURNAL STOCKS'!$F$7:$F$199))</f>
        <v>0</v>
      </c>
      <c r="G8" s="19">
        <f t="shared" ca="1" si="0"/>
        <v>3</v>
      </c>
      <c r="H8" s="34"/>
    </row>
    <row r="9" spans="1:8" x14ac:dyDescent="0.2">
      <c r="A9" s="5" t="str">
        <v>BOUCLIER 280</v>
      </c>
      <c r="B9" s="14" t="str">
        <v>PELLE R966</v>
      </c>
      <c r="C9" s="13">
        <v>11081280</v>
      </c>
      <c r="D9" s="10">
        <v>3</v>
      </c>
      <c r="E9" s="5">
        <f ca="1">IF(A9="","",SUMIF('JOURNAL STOCKS'!$B$7:$F$199,'ETAT DES STOCKS (2)'!A9,'JOURNAL STOCKS'!$E$7:$E$199))</f>
        <v>0</v>
      </c>
      <c r="F9" s="16">
        <f ca="1">IF(A9="","",SUMIF('JOURNAL STOCKS'!$B$7:$F$199,'ETAT DES STOCKS (2)'!A9,'JOURNAL STOCKS'!$F$7:$F$199))</f>
        <v>0</v>
      </c>
      <c r="G9" s="19">
        <f t="shared" ca="1" si="0"/>
        <v>3</v>
      </c>
      <c r="H9" s="34"/>
    </row>
    <row r="10" spans="1:8" x14ac:dyDescent="0.2">
      <c r="A10" s="5" t="str">
        <v>BOUCLIER 281</v>
      </c>
      <c r="B10" s="14" t="str">
        <v>PELLE R966</v>
      </c>
      <c r="C10" s="13">
        <v>11081281</v>
      </c>
      <c r="D10" s="10">
        <v>3</v>
      </c>
      <c r="E10" s="5">
        <f ca="1">IF(A10="","",SUMIF('JOURNAL STOCKS'!$B$7:$F$199,'ETAT DES STOCKS (2)'!A10,'JOURNAL STOCKS'!$E$7:$E$199))</f>
        <v>0</v>
      </c>
      <c r="F10" s="16">
        <f ca="1">IF(A10="","",SUMIF('JOURNAL STOCKS'!$B$7:$F$199,'ETAT DES STOCKS (2)'!A10,'JOURNAL STOCKS'!$F$7:$F$199))</f>
        <v>0</v>
      </c>
      <c r="G10" s="19">
        <f t="shared" ca="1" si="0"/>
        <v>3</v>
      </c>
      <c r="H10" s="34"/>
    </row>
    <row r="11" spans="1:8" x14ac:dyDescent="0.2">
      <c r="A11" s="5" t="str">
        <v>CHAPEAU D'USURE</v>
      </c>
      <c r="B11" s="14" t="str">
        <v>PELLE R966</v>
      </c>
      <c r="C11" s="13">
        <v>10451152</v>
      </c>
      <c r="D11" s="10"/>
      <c r="E11" s="5">
        <f ca="1">IF(A11="","",SUMIF('JOURNAL STOCKS'!$B$7:$F$199,'ETAT DES STOCKS (2)'!A11,'JOURNAL STOCKS'!$E$7:$E$199))</f>
        <v>0</v>
      </c>
      <c r="F11" s="16">
        <f ca="1">IF(A11="","",SUMIF('JOURNAL STOCKS'!$B$7:$F$199,'ETAT DES STOCKS (2)'!A11,'JOURNAL STOCKS'!$F$7:$F$199))</f>
        <v>0</v>
      </c>
      <c r="G11" s="19">
        <f t="shared" ca="1" si="0"/>
        <v>0</v>
      </c>
      <c r="H11" s="34"/>
    </row>
    <row r="12" spans="1:8" x14ac:dyDescent="0.2">
      <c r="A12" s="5" t="str">
        <v>DENT Z90R</v>
      </c>
      <c r="B12" s="14" t="str">
        <v>PELLE R966</v>
      </c>
      <c r="C12" s="13">
        <v>10451156</v>
      </c>
      <c r="D12" s="10"/>
      <c r="E12" s="5">
        <f ca="1">IF(A12="","",SUMIF('JOURNAL STOCKS'!$B$7:$F$199,'ETAT DES STOCKS (2)'!A12,'JOURNAL STOCKS'!$E$7:$E$199))</f>
        <v>0</v>
      </c>
      <c r="F12" s="16">
        <f ca="1">IF(A12="","",SUMIF('JOURNAL STOCKS'!$B$7:$F$199,'ETAT DES STOCKS (2)'!A12,'JOURNAL STOCKS'!$F$7:$F$199))</f>
        <v>0</v>
      </c>
      <c r="G12" s="19">
        <f t="shared" ca="1" si="0"/>
        <v>0</v>
      </c>
      <c r="H12" s="34"/>
    </row>
    <row r="13" spans="1:8" x14ac:dyDescent="0.2">
      <c r="A13" s="5" t="str">
        <v>ECRAN PERIPHERIQUE</v>
      </c>
      <c r="B13" s="14" t="str">
        <v>MAG'IMPACT</v>
      </c>
      <c r="C13" s="13" t="str">
        <v>QCA297</v>
      </c>
      <c r="D13" s="10"/>
      <c r="E13" s="5">
        <f ca="1">IF(A13="","",SUMIF('JOURNAL STOCKS'!$B$7:$F$199,'ETAT DES STOCKS (2)'!A13,'JOURNAL STOCKS'!$E$7:$E$199))</f>
        <v>0</v>
      </c>
      <c r="F13" s="16">
        <f ca="1">IF(A13="","",SUMIF('JOURNAL STOCKS'!$B$7:$F$199,'ETAT DES STOCKS (2)'!A13,'JOURNAL STOCKS'!$F$7:$F$199))</f>
        <v>0</v>
      </c>
      <c r="G13" s="19">
        <f t="shared" ca="1" si="0"/>
        <v>0</v>
      </c>
      <c r="H13" s="34"/>
    </row>
    <row r="14" spans="1:8" x14ac:dyDescent="0.2">
      <c r="A14" s="5" t="str">
        <v>EJECTEURS</v>
      </c>
      <c r="B14" s="14" t="str">
        <v>MAG'IMPACT</v>
      </c>
      <c r="C14" s="13" t="str">
        <v>QCA313</v>
      </c>
      <c r="D14" s="10">
        <v>145</v>
      </c>
      <c r="E14" s="5">
        <f ca="1">IF(A14="","",SUMIF('JOURNAL STOCKS'!$B$7:$F$199,'ETAT DES STOCKS (2)'!A14,'JOURNAL STOCKS'!$E$7:$E$199))</f>
        <v>0</v>
      </c>
      <c r="F14" s="16">
        <f ca="1">IF(A14="","",SUMIF('JOURNAL STOCKS'!$B$7:$F$199,'ETAT DES STOCKS (2)'!A14,'JOURNAL STOCKS'!$F$7:$F$199))</f>
        <v>0</v>
      </c>
      <c r="G14" s="19">
        <f t="shared" ca="1" si="0"/>
        <v>145</v>
      </c>
      <c r="H14" s="34"/>
    </row>
    <row r="15" spans="1:8" x14ac:dyDescent="0.2">
      <c r="A15" s="5" t="str">
        <v>ENCLUMES</v>
      </c>
      <c r="B15" s="5" t="str">
        <v>MAG'IMPACT</v>
      </c>
      <c r="C15" s="13" t="str">
        <v>QCA213</v>
      </c>
      <c r="D15" s="10"/>
      <c r="E15" s="5">
        <f ca="1">IF(A15="","",SUMIF('JOURNAL STOCKS'!$B$7:$F$199,'ETAT DES STOCKS (2)'!A15,'JOURNAL STOCKS'!$E$7:$E$199))</f>
        <v>0</v>
      </c>
      <c r="F15" s="16">
        <f ca="1">IF(A15="","",SUMIF('JOURNAL STOCKS'!$B$7:$F$199,'ETAT DES STOCKS (2)'!A15,'JOURNAL STOCKS'!$F$7:$F$199))</f>
        <v>0</v>
      </c>
      <c r="G15" s="19">
        <f t="shared" ca="1" si="0"/>
        <v>0</v>
      </c>
      <c r="H15" s="34"/>
    </row>
    <row r="16" spans="1:8" x14ac:dyDescent="0.2">
      <c r="A16" s="5" t="str">
        <v>ETOILE</v>
      </c>
      <c r="B16" s="5" t="str">
        <v>MAG'IMPACT</v>
      </c>
      <c r="C16" s="13" t="str">
        <v>QTB069A0A</v>
      </c>
      <c r="D16" s="10">
        <v>14</v>
      </c>
      <c r="E16" s="5">
        <f ca="1">IF(A16="","",SUMIF('JOURNAL STOCKS'!$B$7:$F$199,'ETAT DES STOCKS (2)'!A16,'JOURNAL STOCKS'!$E$7:$E$199))</f>
        <v>0</v>
      </c>
      <c r="F16" s="16">
        <f ca="1">IF(A16="","",SUMIF('JOURNAL STOCKS'!$B$7:$F$199,'ETAT DES STOCKS (2)'!A16,'JOURNAL STOCKS'!$F$7:$F$199))</f>
        <v>0</v>
      </c>
      <c r="G16" s="19">
        <f t="shared" ca="1" si="0"/>
        <v>14</v>
      </c>
      <c r="H16" s="34"/>
    </row>
    <row r="17" spans="1:8" x14ac:dyDescent="0.2">
      <c r="A17" s="5" t="str">
        <v>LAMES 966M XE</v>
      </c>
      <c r="B17" s="5" t="str">
        <v>966M XE</v>
      </c>
      <c r="C17" s="13" t="str">
        <v>406*966 / 406*634</v>
      </c>
      <c r="D17" s="10">
        <v>90</v>
      </c>
      <c r="E17" s="5">
        <f ca="1">IF(A17="","",SUMIF('JOURNAL STOCKS'!$B$7:$F$199,'ETAT DES STOCKS (2)'!A17,'JOURNAL STOCKS'!$E$7:$E$199))</f>
        <v>0</v>
      </c>
      <c r="F17" s="16">
        <f ca="1">IF(A17="","",SUMIF('JOURNAL STOCKS'!$B$7:$F$199,'ETAT DES STOCKS (2)'!A17,'JOURNAL STOCKS'!$F$7:$F$199))</f>
        <v>0</v>
      </c>
      <c r="G17" s="19">
        <f t="shared" ca="1" si="0"/>
        <v>90</v>
      </c>
      <c r="H17" s="34"/>
    </row>
    <row r="18" spans="1:8" x14ac:dyDescent="0.2">
      <c r="A18" s="5" t="str">
        <v>LAMES 972M XE</v>
      </c>
      <c r="B18" s="5" t="str">
        <v>972M XE</v>
      </c>
      <c r="C18" s="13" t="str">
        <v>406*757 / 406*848</v>
      </c>
      <c r="D18" s="10">
        <v>40</v>
      </c>
      <c r="E18" s="5">
        <f ca="1">IF(A18="","",SUMIF('JOURNAL STOCKS'!$B$7:$F$199,'ETAT DES STOCKS (2)'!A18,'JOURNAL STOCKS'!$E$7:$E$199))</f>
        <v>0</v>
      </c>
      <c r="F18" s="16">
        <f ca="1">IF(A18="","",SUMIF('JOURNAL STOCKS'!$B$7:$F$199,'ETAT DES STOCKS (2)'!A18,'JOURNAL STOCKS'!$F$7:$F$199))</f>
        <v>0</v>
      </c>
      <c r="G18" s="19">
        <f t="shared" ca="1" si="0"/>
        <v>40</v>
      </c>
      <c r="H18" s="34"/>
    </row>
    <row r="19" spans="1:8" x14ac:dyDescent="0.2">
      <c r="A19" s="5" t="str">
        <v>LAMES L586</v>
      </c>
      <c r="B19" s="5" t="str">
        <v>L586</v>
      </c>
      <c r="C19" s="13" t="str">
        <v>406*1029 / 406*686</v>
      </c>
      <c r="D19" s="10"/>
      <c r="E19" s="5">
        <f ca="1">IF(A19="","",SUMIF('JOURNAL STOCKS'!$B$7:$F$199,'ETAT DES STOCKS (2)'!A19,'JOURNAL STOCKS'!$E$7:$E$199))</f>
        <v>0</v>
      </c>
      <c r="F19" s="16">
        <f ca="1">IF(A19="","",SUMIF('JOURNAL STOCKS'!$B$7:$F$199,'ETAT DES STOCKS (2)'!A19,'JOURNAL STOCKS'!$F$7:$F$199))</f>
        <v>0</v>
      </c>
      <c r="G19" s="19">
        <f t="shared" ca="1" si="0"/>
        <v>0</v>
      </c>
      <c r="H19" s="34"/>
    </row>
    <row r="20" spans="1:8" x14ac:dyDescent="0.2">
      <c r="A20" s="5" t="str">
        <v>MOYEU SUPPORT DE TABLE</v>
      </c>
      <c r="B20" s="5" t="str">
        <v>MAG'IMPACT</v>
      </c>
      <c r="C20" s="13" t="str">
        <v>QMY324A0A</v>
      </c>
      <c r="D20" s="10">
        <v>3</v>
      </c>
      <c r="E20" s="5">
        <f ca="1">IF(A20="","",SUMIF('JOURNAL STOCKS'!$B$7:$F$199,'ETAT DES STOCKS (2)'!A20,'JOURNAL STOCKS'!$E$7:$E$199))</f>
        <v>0</v>
      </c>
      <c r="F20" s="16">
        <f ca="1">IF(A20="","",SUMIF('JOURNAL STOCKS'!$B$7:$F$199,'ETAT DES STOCKS (2)'!A20,'JOURNAL STOCKS'!$F$7:$F$199))</f>
        <v>0</v>
      </c>
      <c r="G20" s="19">
        <f t="shared" ca="1" si="0"/>
        <v>3</v>
      </c>
      <c r="H20" s="34"/>
    </row>
    <row r="21" spans="1:8" x14ac:dyDescent="0.2">
      <c r="A21" s="5" t="str">
        <v>PLAQUES DE TABLE</v>
      </c>
      <c r="B21" s="5" t="str">
        <v>MAG'IMPACT</v>
      </c>
      <c r="C21" s="13" t="str">
        <v>QCA322</v>
      </c>
      <c r="D21" s="10">
        <v>3</v>
      </c>
      <c r="E21" s="5">
        <f ca="1">IF(A21="","",SUMIF('JOURNAL STOCKS'!$B$7:$F$199,'ETAT DES STOCKS (2)'!A21,'JOURNAL STOCKS'!$E$7:$E$199))</f>
        <v>0</v>
      </c>
      <c r="F21" s="16">
        <f ca="1">IF(A21="","",SUMIF('JOURNAL STOCKS'!$B$7:$F$199,'ETAT DES STOCKS (2)'!A21,'JOURNAL STOCKS'!$F$7:$F$199))</f>
        <v>0</v>
      </c>
      <c r="G21" s="19">
        <f t="shared" ca="1" si="0"/>
        <v>3</v>
      </c>
      <c r="H21" s="34"/>
    </row>
    <row r="22" spans="1:8" x14ac:dyDescent="0.2">
      <c r="A22" s="5" t="str">
        <v>TABLE 5 EJECTEURS</v>
      </c>
      <c r="B22" s="5" t="str">
        <v>MAG'IMPACT</v>
      </c>
      <c r="C22" s="13" t="str">
        <v>QTB067A0A</v>
      </c>
      <c r="D22" s="10">
        <v>3</v>
      </c>
      <c r="E22" s="5">
        <f ca="1">IF(A22="","",SUMIF('JOURNAL STOCKS'!$B$7:$F$199,'ETAT DES STOCKS (2)'!A22,'JOURNAL STOCKS'!$E$7:$E$199))</f>
        <v>0</v>
      </c>
      <c r="F22" s="16">
        <f ca="1">IF(A22="","",SUMIF('JOURNAL STOCKS'!$B$7:$F$199,'ETAT DES STOCKS (2)'!A22,'JOURNAL STOCKS'!$F$7:$F$199))</f>
        <v>0</v>
      </c>
      <c r="G22" s="19">
        <f t="shared" ca="1" si="0"/>
        <v>3</v>
      </c>
      <c r="H22" s="34"/>
    </row>
    <row r="23" spans="1:8" x14ac:dyDescent="0.2">
      <c r="A23" s="5" t="str">
        <v>TUBE INFERIEUR</v>
      </c>
      <c r="B23" s="5" t="str">
        <v>MAG'IMPACT</v>
      </c>
      <c r="C23" s="13" t="str">
        <v>QCA327A0A</v>
      </c>
      <c r="D23" s="10">
        <v>2</v>
      </c>
      <c r="E23" s="5">
        <f ca="1">IF(A23="","",SUMIF('JOURNAL STOCKS'!$B$7:$F$199,'ETAT DES STOCKS (2)'!A23,'JOURNAL STOCKS'!$E$7:$E$199))</f>
        <v>0</v>
      </c>
      <c r="F23" s="16">
        <f ca="1">IF(A23="","",SUMIF('JOURNAL STOCKS'!$B$7:$F$199,'ETAT DES STOCKS (2)'!A23,'JOURNAL STOCKS'!$F$7:$F$199))</f>
        <v>0</v>
      </c>
      <c r="G23" s="19">
        <f t="shared" ca="1" si="0"/>
        <v>2</v>
      </c>
      <c r="H23" s="34"/>
    </row>
    <row r="24" spans="1:8" x14ac:dyDescent="0.2">
      <c r="A24" s="5" t="str">
        <v>TUBE INTERMEDIAIRE</v>
      </c>
      <c r="B24" s="5" t="str">
        <v>MAG'IMPACT</v>
      </c>
      <c r="C24" s="13" t="str">
        <v>QCA324A0AB</v>
      </c>
      <c r="D24" s="10">
        <v>2</v>
      </c>
      <c r="E24" s="5">
        <f ca="1">IF(A24="","",SUMIF('JOURNAL STOCKS'!$B$7:$F$199,'ETAT DES STOCKS (2)'!A24,'JOURNAL STOCKS'!$E$7:$E$199))</f>
        <v>0</v>
      </c>
      <c r="F24" s="16">
        <f ca="1">IF(A24="","",SUMIF('JOURNAL STOCKS'!$B$7:$F$199,'ETAT DES STOCKS (2)'!A24,'JOURNAL STOCKS'!$F$7:$F$199))</f>
        <v>0</v>
      </c>
      <c r="G24" s="19">
        <f t="shared" ca="1" si="0"/>
        <v>2</v>
      </c>
      <c r="H24" s="34"/>
    </row>
    <row r="25" spans="1:8" x14ac:dyDescent="0.2">
      <c r="A25" s="5" t="str">
        <v>TUBE SUPERIEUR</v>
      </c>
      <c r="B25" s="5" t="str">
        <v>MAG'IMPACT</v>
      </c>
      <c r="C25" s="13" t="str">
        <v>QCA325A0A</v>
      </c>
      <c r="D25" s="10">
        <v>0</v>
      </c>
      <c r="E25" s="5">
        <f ca="1">IF(A25="","",SUMIF('JOURNAL STOCKS'!$B$7:$F$199,'ETAT DES STOCKS (2)'!A25,'JOURNAL STOCKS'!$E$7:$E$199))</f>
        <v>0</v>
      </c>
      <c r="F25" s="16">
        <f ca="1">IF(A25="","",SUMIF('JOURNAL STOCKS'!$B$7:$F$199,'ETAT DES STOCKS (2)'!A25,'JOURNAL STOCKS'!$F$7:$F$199))</f>
        <v>0</v>
      </c>
      <c r="G25" s="19">
        <f t="shared" ca="1" si="0"/>
        <v>0</v>
      </c>
      <c r="H25" s="34"/>
    </row>
    <row r="26" spans="1:8" x14ac:dyDescent="0.2">
      <c r="A26" s="5"/>
      <c r="B26" s="5" t="str">
        <f>IF(ISBLANK('BASE PRODUITS'!B26),"",'BASE PRODUITS'!B26)</f>
        <v/>
      </c>
      <c r="C26" s="13" t="str">
        <f>IF(ISBLANK('BASE PRODUITS'!C26),"",'BASE PRODUITS'!C26)</f>
        <v/>
      </c>
      <c r="D26" s="10"/>
      <c r="E26" s="5" t="str">
        <f>IF(A26="","",SUMIF('JOURNAL STOCKS'!$B$7:$F$199,'ETAT DES STOCKS (2)'!A26,'JOURNAL STOCKS'!$E$7:$E$199))</f>
        <v/>
      </c>
      <c r="F26" s="16" t="str">
        <f>IF(A26="","",SUMIF('JOURNAL STOCKS'!$B$7:$F$199,'ETAT DES STOCKS (2)'!A26,'JOURNAL STOCKS'!$F$7:$F$199))</f>
        <v/>
      </c>
      <c r="G26" s="19" t="str">
        <f t="shared" si="0"/>
        <v/>
      </c>
      <c r="H26" s="34"/>
    </row>
    <row r="27" spans="1:8" x14ac:dyDescent="0.2">
      <c r="A27" s="5"/>
      <c r="B27" s="5" t="str">
        <f>IF(ISBLANK('BASE PRODUITS'!B27),"",'BASE PRODUITS'!B27)</f>
        <v/>
      </c>
      <c r="C27" s="13" t="str">
        <f>IF(ISBLANK('BASE PRODUITS'!C27),"",'BASE PRODUITS'!C27)</f>
        <v/>
      </c>
      <c r="D27" s="10"/>
      <c r="E27" s="5" t="str">
        <f>IF(A27="","",SUMIF('JOURNAL STOCKS'!$B$7:$F$199,'ETAT DES STOCKS (2)'!A27,'JOURNAL STOCKS'!$E$7:$E$199))</f>
        <v/>
      </c>
      <c r="F27" s="16" t="str">
        <f>IF(A27="","",SUMIF('JOURNAL STOCKS'!$B$7:$F$199,'ETAT DES STOCKS (2)'!A27,'JOURNAL STOCKS'!$F$7:$F$199))</f>
        <v/>
      </c>
      <c r="G27" s="19" t="str">
        <f t="shared" si="0"/>
        <v/>
      </c>
      <c r="H27" s="34"/>
    </row>
    <row r="28" spans="1:8" x14ac:dyDescent="0.2">
      <c r="A28" s="5"/>
      <c r="B28" s="5" t="str">
        <f>IF(ISBLANK('BASE PRODUITS'!B28),"",'BASE PRODUITS'!B28)</f>
        <v/>
      </c>
      <c r="C28" s="13" t="str">
        <f>IF(ISBLANK('BASE PRODUITS'!C28),"",'BASE PRODUITS'!C28)</f>
        <v/>
      </c>
      <c r="D28" s="10"/>
      <c r="E28" s="5" t="str">
        <f>IF(A28="","",SUMIF('JOURNAL STOCKS'!$B$7:$F$199,'ETAT DES STOCKS (2)'!A28,'JOURNAL STOCKS'!$E$7:$E$199))</f>
        <v/>
      </c>
      <c r="F28" s="16" t="str">
        <f>IF(A28="","",SUMIF('JOURNAL STOCKS'!$B$7:$F$199,'ETAT DES STOCKS (2)'!A28,'JOURNAL STOCKS'!$F$7:$F$199))</f>
        <v/>
      </c>
      <c r="G28" s="19" t="str">
        <f t="shared" si="0"/>
        <v/>
      </c>
      <c r="H28" s="34"/>
    </row>
    <row r="29" spans="1:8" x14ac:dyDescent="0.2">
      <c r="A29" s="5"/>
      <c r="B29" s="5" t="str">
        <f>IF(ISBLANK('BASE PRODUITS'!B29),"",'BASE PRODUITS'!B29)</f>
        <v/>
      </c>
      <c r="C29" s="13" t="str">
        <f>IF(ISBLANK('BASE PRODUITS'!C29),"",'BASE PRODUITS'!C29)</f>
        <v/>
      </c>
      <c r="D29" s="10"/>
      <c r="E29" s="5" t="str">
        <f>IF(A29="","",SUMIF('JOURNAL STOCKS'!$B$7:$F$199,'ETAT DES STOCKS (2)'!A29,'JOURNAL STOCKS'!$E$7:$E$199))</f>
        <v/>
      </c>
      <c r="F29" s="16" t="str">
        <f>IF(A29="","",SUMIF('JOURNAL STOCKS'!$B$7:$F$199,'ETAT DES STOCKS (2)'!A29,'JOURNAL STOCKS'!$F$7:$F$199))</f>
        <v/>
      </c>
      <c r="G29" s="19" t="str">
        <f t="shared" si="0"/>
        <v/>
      </c>
      <c r="H29" s="34"/>
    </row>
    <row r="30" spans="1:8" x14ac:dyDescent="0.2">
      <c r="A30" s="5"/>
      <c r="B30" s="5" t="str">
        <f>IF(ISBLANK('BASE PRODUITS'!B30),"",'BASE PRODUITS'!B30)</f>
        <v/>
      </c>
      <c r="C30" s="13" t="str">
        <f>IF(ISBLANK('BASE PRODUITS'!C30),"",'BASE PRODUITS'!C30)</f>
        <v/>
      </c>
      <c r="D30" s="10"/>
      <c r="E30" s="5" t="str">
        <f>IF(A30="","",SUMIF('JOURNAL STOCKS'!$B$7:$F$199,'ETAT DES STOCKS (2)'!A30,'JOURNAL STOCKS'!$E$7:$E$199))</f>
        <v/>
      </c>
      <c r="F30" s="16" t="str">
        <f>IF(A30="","",SUMIF('JOURNAL STOCKS'!$B$7:$F$199,'ETAT DES STOCKS (2)'!A30,'JOURNAL STOCKS'!$F$7:$F$199))</f>
        <v/>
      </c>
      <c r="G30" s="19" t="str">
        <f t="shared" si="0"/>
        <v/>
      </c>
      <c r="H30" s="34"/>
    </row>
    <row r="31" spans="1:8" x14ac:dyDescent="0.2">
      <c r="A31" s="5"/>
      <c r="B31" s="5" t="str">
        <f>IF(ISBLANK('BASE PRODUITS'!B31),"",'BASE PRODUITS'!B31)</f>
        <v/>
      </c>
      <c r="C31" s="13" t="str">
        <f>IF(ISBLANK('BASE PRODUITS'!C31),"",'BASE PRODUITS'!C31)</f>
        <v/>
      </c>
      <c r="D31" s="10"/>
      <c r="E31" s="5" t="str">
        <f>IF(A31="","",SUMIF('JOURNAL STOCKS'!$B$7:$F$199,'ETAT DES STOCKS (2)'!A31,'JOURNAL STOCKS'!$E$7:$E$199))</f>
        <v/>
      </c>
      <c r="F31" s="16" t="str">
        <f>IF(A31="","",SUMIF('JOURNAL STOCKS'!$B$7:$F$199,'ETAT DES STOCKS (2)'!A31,'JOURNAL STOCKS'!$F$7:$F$199))</f>
        <v/>
      </c>
      <c r="G31" s="19" t="str">
        <f t="shared" si="0"/>
        <v/>
      </c>
      <c r="H31" s="34"/>
    </row>
    <row r="32" spans="1:8" x14ac:dyDescent="0.2">
      <c r="A32" s="5"/>
      <c r="B32" s="5" t="str">
        <f>IF(ISBLANK('BASE PRODUITS'!B32),"",'BASE PRODUITS'!B32)</f>
        <v/>
      </c>
      <c r="C32" s="13" t="str">
        <f>IF(ISBLANK('BASE PRODUITS'!C32),"",'BASE PRODUITS'!C32)</f>
        <v/>
      </c>
      <c r="D32" s="10"/>
      <c r="E32" s="5" t="str">
        <f>IF(A32="","",SUMIF('JOURNAL STOCKS'!$B$7:$F$199,'ETAT DES STOCKS (2)'!A32,'JOURNAL STOCKS'!$E$7:$E$199))</f>
        <v/>
      </c>
      <c r="F32" s="16" t="str">
        <f>IF(A32="","",SUMIF('JOURNAL STOCKS'!$B$7:$F$199,'ETAT DES STOCKS (2)'!A32,'JOURNAL STOCKS'!$F$7:$F$199))</f>
        <v/>
      </c>
      <c r="G32" s="19" t="str">
        <f t="shared" si="0"/>
        <v/>
      </c>
      <c r="H32" s="34"/>
    </row>
    <row r="33" spans="1:8" x14ac:dyDescent="0.2">
      <c r="A33" s="5"/>
      <c r="B33" s="5" t="str">
        <f>IF(ISBLANK('BASE PRODUITS'!B33),"",'BASE PRODUITS'!B33)</f>
        <v/>
      </c>
      <c r="C33" s="13" t="str">
        <f>IF(ISBLANK('BASE PRODUITS'!C33),"",'BASE PRODUITS'!C33)</f>
        <v/>
      </c>
      <c r="D33" s="10"/>
      <c r="E33" s="5" t="str">
        <f>IF(A33="","",SUMIF('JOURNAL STOCKS'!$B$7:$F$199,'ETAT DES STOCKS (2)'!A33,'JOURNAL STOCKS'!$E$7:$E$199))</f>
        <v/>
      </c>
      <c r="F33" s="16" t="str">
        <f>IF(A33="","",SUMIF('JOURNAL STOCKS'!$B$7:$F$199,'ETAT DES STOCKS (2)'!A33,'JOURNAL STOCKS'!$F$7:$F$199))</f>
        <v/>
      </c>
      <c r="G33" s="19" t="str">
        <f t="shared" si="0"/>
        <v/>
      </c>
      <c r="H33" s="34"/>
    </row>
    <row r="34" spans="1:8" x14ac:dyDescent="0.2">
      <c r="A34" s="5"/>
      <c r="B34" s="5" t="str">
        <f>IF(ISBLANK('BASE PRODUITS'!B34),"",'BASE PRODUITS'!B34)</f>
        <v/>
      </c>
      <c r="C34" s="13" t="str">
        <f>IF(ISBLANK('BASE PRODUITS'!C34),"",'BASE PRODUITS'!C34)</f>
        <v/>
      </c>
      <c r="D34" s="10"/>
      <c r="E34" s="5" t="str">
        <f>IF(A34="","",SUMIF('JOURNAL STOCKS'!$B$7:$F$199,'ETAT DES STOCKS (2)'!A34,'JOURNAL STOCKS'!$E$7:$E$199))</f>
        <v/>
      </c>
      <c r="F34" s="16" t="str">
        <f>IF(A34="","",SUMIF('JOURNAL STOCKS'!$B$7:$F$199,'ETAT DES STOCKS (2)'!A34,'JOURNAL STOCKS'!$F$7:$F$199))</f>
        <v/>
      </c>
      <c r="G34" s="19" t="str">
        <f t="shared" si="0"/>
        <v/>
      </c>
      <c r="H34" s="34"/>
    </row>
    <row r="35" spans="1:8" x14ac:dyDescent="0.2">
      <c r="A35" s="5"/>
      <c r="B35" s="5" t="str">
        <f>IF(ISBLANK('BASE PRODUITS'!B35),"",'BASE PRODUITS'!B35)</f>
        <v/>
      </c>
      <c r="C35" s="13" t="str">
        <f>IF(ISBLANK('BASE PRODUITS'!C35),"",'BASE PRODUITS'!C35)</f>
        <v/>
      </c>
      <c r="D35" s="10"/>
      <c r="E35" s="5" t="str">
        <f>IF(A35="","",SUMIF('JOURNAL STOCKS'!$B$7:$F$199,'ETAT DES STOCKS (2)'!A35,'JOURNAL STOCKS'!$E$7:$E$199))</f>
        <v/>
      </c>
      <c r="F35" s="16" t="str">
        <f>IF(A35="","",SUMIF('JOURNAL STOCKS'!$B$7:$F$199,'ETAT DES STOCKS (2)'!A35,'JOURNAL STOCKS'!$F$7:$F$199))</f>
        <v/>
      </c>
      <c r="G35" s="19" t="str">
        <f t="shared" si="0"/>
        <v/>
      </c>
      <c r="H35" s="34"/>
    </row>
    <row r="36" spans="1:8" x14ac:dyDescent="0.2">
      <c r="A36" s="5"/>
      <c r="B36" s="5" t="str">
        <f>IF(ISBLANK('BASE PRODUITS'!B36),"",'BASE PRODUITS'!B36)</f>
        <v/>
      </c>
      <c r="C36" s="13" t="str">
        <f>IF(ISBLANK('BASE PRODUITS'!C36),"",'BASE PRODUITS'!C36)</f>
        <v/>
      </c>
      <c r="D36" s="10"/>
      <c r="E36" s="5" t="str">
        <f>IF(A36="","",SUMIF('JOURNAL STOCKS'!$B$7:$F$199,'ETAT DES STOCKS (2)'!A36,'JOURNAL STOCKS'!$E$7:$E$199))</f>
        <v/>
      </c>
      <c r="F36" s="16" t="str">
        <f>IF(A36="","",SUMIF('JOURNAL STOCKS'!$B$7:$F$199,'ETAT DES STOCKS (2)'!A36,'JOURNAL STOCKS'!$F$7:$F$199))</f>
        <v/>
      </c>
      <c r="G36" s="19" t="str">
        <f t="shared" si="0"/>
        <v/>
      </c>
      <c r="H36" s="34"/>
    </row>
    <row r="37" spans="1:8" x14ac:dyDescent="0.2">
      <c r="A37" s="5"/>
      <c r="B37" s="5" t="str">
        <f>IF(ISBLANK('BASE PRODUITS'!B37),"",'BASE PRODUITS'!B37)</f>
        <v/>
      </c>
      <c r="C37" s="13" t="str">
        <f>IF(ISBLANK('BASE PRODUITS'!C37),"",'BASE PRODUITS'!C37)</f>
        <v/>
      </c>
      <c r="D37" s="10"/>
      <c r="E37" s="5" t="str">
        <f>IF(A37="","",SUMIF('JOURNAL STOCKS'!$B$7:$F$199,'ETAT DES STOCKS (2)'!A37,'JOURNAL STOCKS'!$E$7:$E$199))</f>
        <v/>
      </c>
      <c r="F37" s="16" t="str">
        <f>IF(A37="","",SUMIF('JOURNAL STOCKS'!$B$7:$F$199,'ETAT DES STOCKS (2)'!A37,'JOURNAL STOCKS'!$F$7:$F$199))</f>
        <v/>
      </c>
      <c r="G37" s="19" t="str">
        <f t="shared" si="0"/>
        <v/>
      </c>
      <c r="H37" s="34"/>
    </row>
    <row r="38" spans="1:8" x14ac:dyDescent="0.2">
      <c r="A38" s="5"/>
      <c r="B38" s="5" t="str">
        <f>IF(ISBLANK('BASE PRODUITS'!B38),"",'BASE PRODUITS'!B38)</f>
        <v/>
      </c>
      <c r="C38" s="13" t="str">
        <f>IF(ISBLANK('BASE PRODUITS'!C38),"",'BASE PRODUITS'!C38)</f>
        <v/>
      </c>
      <c r="D38" s="10"/>
      <c r="E38" s="5" t="str">
        <f>IF(A38="","",SUMIF('JOURNAL STOCKS'!$B$7:$F$199,'ETAT DES STOCKS (2)'!A38,'JOURNAL STOCKS'!$E$7:$E$199))</f>
        <v/>
      </c>
      <c r="F38" s="16" t="str">
        <f>IF(A38="","",SUMIF('JOURNAL STOCKS'!$B$7:$F$199,'ETAT DES STOCKS (2)'!A38,'JOURNAL STOCKS'!$F$7:$F$199))</f>
        <v/>
      </c>
      <c r="G38" s="19" t="str">
        <f t="shared" si="0"/>
        <v/>
      </c>
      <c r="H38" s="34"/>
    </row>
    <row r="39" spans="1:8" x14ac:dyDescent="0.2">
      <c r="A39" s="5"/>
      <c r="B39" s="5" t="str">
        <f>IF(ISBLANK('BASE PRODUITS'!B39),"",'BASE PRODUITS'!B39)</f>
        <v/>
      </c>
      <c r="C39" s="13" t="str">
        <f>IF(ISBLANK('BASE PRODUITS'!C39),"",'BASE PRODUITS'!C39)</f>
        <v/>
      </c>
      <c r="D39" s="10"/>
      <c r="E39" s="5" t="str">
        <f>IF(A39="","",SUMIF('JOURNAL STOCKS'!$B$7:$F$199,'ETAT DES STOCKS (2)'!A39,'JOURNAL STOCKS'!$E$7:$E$199))</f>
        <v/>
      </c>
      <c r="F39" s="16" t="str">
        <f>IF(A39="","",SUMIF('JOURNAL STOCKS'!$B$7:$F$199,'ETAT DES STOCKS (2)'!A39,'JOURNAL STOCKS'!$F$7:$F$199))</f>
        <v/>
      </c>
      <c r="G39" s="19" t="str">
        <f t="shared" si="0"/>
        <v/>
      </c>
      <c r="H39" s="34"/>
    </row>
    <row r="40" spans="1:8" x14ac:dyDescent="0.2">
      <c r="A40" s="5"/>
      <c r="B40" s="5" t="str">
        <f>IF(ISBLANK('BASE PRODUITS'!B40),"",'BASE PRODUITS'!B40)</f>
        <v/>
      </c>
      <c r="C40" s="13" t="str">
        <f>IF(ISBLANK('BASE PRODUITS'!C40),"",'BASE PRODUITS'!C40)</f>
        <v/>
      </c>
      <c r="D40" s="10"/>
      <c r="E40" s="5" t="str">
        <f>IF(A40="","",SUMIF('JOURNAL STOCKS'!$B$7:$F$199,'ETAT DES STOCKS (2)'!A40,'JOURNAL STOCKS'!$E$7:$E$199))</f>
        <v/>
      </c>
      <c r="F40" s="16" t="str">
        <f>IF(A40="","",SUMIF('JOURNAL STOCKS'!$B$7:$F$199,'ETAT DES STOCKS (2)'!A40,'JOURNAL STOCKS'!$F$7:$F$199))</f>
        <v/>
      </c>
      <c r="G40" s="19" t="str">
        <f t="shared" si="0"/>
        <v/>
      </c>
      <c r="H40" s="34"/>
    </row>
    <row r="41" spans="1:8" x14ac:dyDescent="0.2">
      <c r="A41" s="5"/>
      <c r="B41" s="5" t="str">
        <f>IF(ISBLANK('BASE PRODUITS'!B41),"",'BASE PRODUITS'!B41)</f>
        <v/>
      </c>
      <c r="C41" s="13" t="str">
        <f>IF(ISBLANK('BASE PRODUITS'!C41),"",'BASE PRODUITS'!C41)</f>
        <v/>
      </c>
      <c r="D41" s="10"/>
      <c r="E41" s="5" t="str">
        <f>IF(A41="","",SUMIF('JOURNAL STOCKS'!$B$7:$F$199,'ETAT DES STOCKS (2)'!A41,'JOURNAL STOCKS'!$E$7:$E$199))</f>
        <v/>
      </c>
      <c r="F41" s="16" t="str">
        <f>IF(A41="","",SUMIF('JOURNAL STOCKS'!$B$7:$F$199,'ETAT DES STOCKS (2)'!A41,'JOURNAL STOCKS'!$F$7:$F$199))</f>
        <v/>
      </c>
      <c r="G41" s="19" t="str">
        <f t="shared" si="0"/>
        <v/>
      </c>
      <c r="H41" s="34"/>
    </row>
    <row r="42" spans="1:8" x14ac:dyDescent="0.2">
      <c r="A42" s="5"/>
      <c r="B42" s="5" t="str">
        <f>IF(ISBLANK('BASE PRODUITS'!B42),"",'BASE PRODUITS'!B42)</f>
        <v/>
      </c>
      <c r="C42" s="13" t="str">
        <f>IF(ISBLANK('BASE PRODUITS'!C42),"",'BASE PRODUITS'!C42)</f>
        <v/>
      </c>
      <c r="D42" s="10"/>
      <c r="E42" s="5" t="str">
        <f>IF(A42="","",SUMIF('JOURNAL STOCKS'!$B$7:$F$199,'ETAT DES STOCKS (2)'!A42,'JOURNAL STOCKS'!$E$7:$E$199))</f>
        <v/>
      </c>
      <c r="F42" s="16" t="str">
        <f>IF(A42="","",SUMIF('JOURNAL STOCKS'!$B$7:$F$199,'ETAT DES STOCKS (2)'!A42,'JOURNAL STOCKS'!$F$7:$F$199))</f>
        <v/>
      </c>
      <c r="G42" s="19" t="str">
        <f t="shared" si="0"/>
        <v/>
      </c>
      <c r="H42" s="34"/>
    </row>
    <row r="43" spans="1:8" x14ac:dyDescent="0.2">
      <c r="A43" s="5"/>
      <c r="B43" s="5" t="str">
        <f>IF(ISBLANK('BASE PRODUITS'!B43),"",'BASE PRODUITS'!B43)</f>
        <v/>
      </c>
      <c r="C43" s="13" t="str">
        <f>IF(ISBLANK('BASE PRODUITS'!C43),"",'BASE PRODUITS'!C43)</f>
        <v/>
      </c>
      <c r="D43" s="10"/>
      <c r="E43" s="5" t="str">
        <f>IF(A43="","",SUMIF('JOURNAL STOCKS'!$B$7:$F$199,'ETAT DES STOCKS (2)'!A43,'JOURNAL STOCKS'!$E$7:$E$199))</f>
        <v/>
      </c>
      <c r="F43" s="16" t="str">
        <f>IF(A43="","",SUMIF('JOURNAL STOCKS'!$B$7:$F$199,'ETAT DES STOCKS (2)'!A43,'JOURNAL STOCKS'!$F$7:$F$199))</f>
        <v/>
      </c>
      <c r="G43" s="19" t="str">
        <f t="shared" si="0"/>
        <v/>
      </c>
      <c r="H43" s="34"/>
    </row>
    <row r="44" spans="1:8" x14ac:dyDescent="0.2">
      <c r="A44" s="5"/>
      <c r="B44" s="5" t="str">
        <f>IF(ISBLANK('BASE PRODUITS'!B44),"",'BASE PRODUITS'!B44)</f>
        <v/>
      </c>
      <c r="C44" s="13" t="str">
        <f>IF(ISBLANK('BASE PRODUITS'!C44),"",'BASE PRODUITS'!C44)</f>
        <v/>
      </c>
      <c r="D44" s="10"/>
      <c r="E44" s="5" t="str">
        <f>IF(A44="","",SUMIF('JOURNAL STOCKS'!$B$7:$F$199,'ETAT DES STOCKS (2)'!A44,'JOURNAL STOCKS'!$E$7:$E$199))</f>
        <v/>
      </c>
      <c r="F44" s="16" t="str">
        <f>IF(A44="","",SUMIF('JOURNAL STOCKS'!$B$7:$F$199,'ETAT DES STOCKS (2)'!A44,'JOURNAL STOCKS'!$F$7:$F$199))</f>
        <v/>
      </c>
      <c r="G44" s="19" t="str">
        <f t="shared" si="0"/>
        <v/>
      </c>
      <c r="H44" s="34"/>
    </row>
    <row r="45" spans="1:8" x14ac:dyDescent="0.2">
      <c r="A45" s="5"/>
      <c r="B45" s="5" t="str">
        <f>IF(ISBLANK('BASE PRODUITS'!B45),"",'BASE PRODUITS'!B45)</f>
        <v/>
      </c>
      <c r="C45" s="13" t="str">
        <f>IF(ISBLANK('BASE PRODUITS'!C45),"",'BASE PRODUITS'!C45)</f>
        <v/>
      </c>
      <c r="D45" s="10"/>
      <c r="E45" s="5" t="str">
        <f>IF(A45="","",SUMIF('JOURNAL STOCKS'!$B$7:$F$199,'ETAT DES STOCKS (2)'!A45,'JOURNAL STOCKS'!$E$7:$E$199))</f>
        <v/>
      </c>
      <c r="F45" s="16" t="str">
        <f>IF(A45="","",SUMIF('JOURNAL STOCKS'!$B$7:$F$199,'ETAT DES STOCKS (2)'!A45,'JOURNAL STOCKS'!$F$7:$F$199))</f>
        <v/>
      </c>
      <c r="G45" s="19" t="str">
        <f t="shared" si="0"/>
        <v/>
      </c>
      <c r="H45" s="34"/>
    </row>
    <row r="46" spans="1:8" x14ac:dyDescent="0.2">
      <c r="A46" s="5"/>
      <c r="B46" s="5" t="str">
        <f>IF(ISBLANK('BASE PRODUITS'!B46),"",'BASE PRODUITS'!B46)</f>
        <v/>
      </c>
      <c r="C46" s="13" t="str">
        <f>IF(ISBLANK('BASE PRODUITS'!C46),"",'BASE PRODUITS'!C46)</f>
        <v/>
      </c>
      <c r="D46" s="10"/>
      <c r="E46" s="5" t="str">
        <f>IF(A46="","",SUMIF('JOURNAL STOCKS'!$B$7:$F$199,'ETAT DES STOCKS (2)'!A46,'JOURNAL STOCKS'!$E$7:$E$199))</f>
        <v/>
      </c>
      <c r="F46" s="16" t="str">
        <f>IF(A46="","",SUMIF('JOURNAL STOCKS'!$B$7:$F$199,'ETAT DES STOCKS (2)'!A46,'JOURNAL STOCKS'!$F$7:$F$199))</f>
        <v/>
      </c>
      <c r="G46" s="19" t="str">
        <f t="shared" si="0"/>
        <v/>
      </c>
      <c r="H46" s="34"/>
    </row>
    <row r="47" spans="1:8" x14ac:dyDescent="0.2">
      <c r="A47" s="5"/>
      <c r="B47" s="5" t="str">
        <f>IF(ISBLANK('BASE PRODUITS'!B47),"",'BASE PRODUITS'!B47)</f>
        <v/>
      </c>
      <c r="C47" s="13" t="str">
        <f>IF(ISBLANK('BASE PRODUITS'!C47),"",'BASE PRODUITS'!C47)</f>
        <v/>
      </c>
      <c r="D47" s="10"/>
      <c r="E47" s="5" t="str">
        <f>IF(A47="","",SUMIF('JOURNAL STOCKS'!$B$7:$F$199,'ETAT DES STOCKS (2)'!A47,'JOURNAL STOCKS'!$E$7:$E$199))</f>
        <v/>
      </c>
      <c r="F47" s="16" t="str">
        <f>IF(A47="","",SUMIF('JOURNAL STOCKS'!$B$7:$F$199,'ETAT DES STOCKS (2)'!A47,'JOURNAL STOCKS'!$F$7:$F$199))</f>
        <v/>
      </c>
      <c r="G47" s="19" t="str">
        <f t="shared" si="0"/>
        <v/>
      </c>
      <c r="H47" s="34"/>
    </row>
    <row r="48" spans="1:8" x14ac:dyDescent="0.2">
      <c r="A48" s="5"/>
      <c r="B48" s="5" t="str">
        <f>IF(ISBLANK('BASE PRODUITS'!B48),"",'BASE PRODUITS'!B48)</f>
        <v/>
      </c>
      <c r="C48" s="13" t="str">
        <f>IF(ISBLANK('BASE PRODUITS'!C48),"",'BASE PRODUITS'!C48)</f>
        <v/>
      </c>
      <c r="D48" s="10"/>
      <c r="E48" s="5" t="str">
        <f>IF(A48="","",SUMIF('JOURNAL STOCKS'!$B$7:$F$199,'ETAT DES STOCKS (2)'!A48,'JOURNAL STOCKS'!$E$7:$E$199))</f>
        <v/>
      </c>
      <c r="F48" s="16" t="str">
        <f>IF(A48="","",SUMIF('JOURNAL STOCKS'!$B$7:$F$199,'ETAT DES STOCKS (2)'!A48,'JOURNAL STOCKS'!$F$7:$F$199))</f>
        <v/>
      </c>
      <c r="G48" s="19" t="str">
        <f t="shared" si="0"/>
        <v/>
      </c>
      <c r="H48" s="34"/>
    </row>
    <row r="49" spans="1:8" x14ac:dyDescent="0.2">
      <c r="A49" s="5"/>
      <c r="B49" s="5" t="str">
        <f>IF(ISBLANK('BASE PRODUITS'!B49),"",'BASE PRODUITS'!B49)</f>
        <v/>
      </c>
      <c r="C49" s="13" t="str">
        <f>IF(ISBLANK('BASE PRODUITS'!C49),"",'BASE PRODUITS'!C49)</f>
        <v/>
      </c>
      <c r="D49" s="10"/>
      <c r="E49" s="5" t="str">
        <f>IF(A49="","",SUMIF('JOURNAL STOCKS'!$B$7:$F$199,'ETAT DES STOCKS (2)'!A49,'JOURNAL STOCKS'!$E$7:$E$199))</f>
        <v/>
      </c>
      <c r="F49" s="16" t="str">
        <f>IF(A49="","",SUMIF('JOURNAL STOCKS'!$B$7:$F$199,'ETAT DES STOCKS (2)'!A49,'JOURNAL STOCKS'!$F$7:$F$199))</f>
        <v/>
      </c>
      <c r="G49" s="19" t="str">
        <f t="shared" si="0"/>
        <v/>
      </c>
      <c r="H49" s="34"/>
    </row>
    <row r="50" spans="1:8" x14ac:dyDescent="0.2">
      <c r="A50" s="5"/>
      <c r="B50" s="5" t="str">
        <f>IF(ISBLANK('BASE PRODUITS'!B50),"",'BASE PRODUITS'!B50)</f>
        <v/>
      </c>
      <c r="C50" s="13" t="str">
        <f>IF(ISBLANK('BASE PRODUITS'!C50),"",'BASE PRODUITS'!C50)</f>
        <v/>
      </c>
      <c r="D50" s="10"/>
      <c r="E50" s="5" t="str">
        <f>IF(A50="","",SUMIF('JOURNAL STOCKS'!$B$7:$F$199,'ETAT DES STOCKS (2)'!A50,'JOURNAL STOCKS'!$E$7:$E$199))</f>
        <v/>
      </c>
      <c r="F50" s="16" t="str">
        <f>IF(A50="","",SUMIF('JOURNAL STOCKS'!$B$7:$F$199,'ETAT DES STOCKS (2)'!A50,'JOURNAL STOCKS'!$F$7:$F$199))</f>
        <v/>
      </c>
      <c r="G50" s="19" t="str">
        <f t="shared" si="0"/>
        <v/>
      </c>
      <c r="H50" s="34"/>
    </row>
    <row r="51" spans="1:8" x14ac:dyDescent="0.2">
      <c r="A51" s="5"/>
      <c r="B51" s="5" t="str">
        <f>IF(ISBLANK('BASE PRODUITS'!B51),"",'BASE PRODUITS'!B51)</f>
        <v/>
      </c>
      <c r="C51" s="13" t="str">
        <f>IF(ISBLANK('BASE PRODUITS'!C51),"",'BASE PRODUITS'!C51)</f>
        <v/>
      </c>
      <c r="D51" s="10"/>
      <c r="E51" s="5" t="str">
        <f>IF(A51="","",SUMIF('JOURNAL STOCKS'!$B$7:$F$199,'ETAT DES STOCKS (2)'!A51,'JOURNAL STOCKS'!$E$7:$E$199))</f>
        <v/>
      </c>
      <c r="F51" s="16" t="str">
        <f>IF(A51="","",SUMIF('JOURNAL STOCKS'!$B$7:$F$199,'ETAT DES STOCKS (2)'!A51,'JOURNAL STOCKS'!$F$7:$F$199))</f>
        <v/>
      </c>
      <c r="G51" s="19" t="str">
        <f t="shared" si="0"/>
        <v/>
      </c>
      <c r="H51" s="34"/>
    </row>
    <row r="52" spans="1:8" x14ac:dyDescent="0.2">
      <c r="A52" s="5"/>
      <c r="B52" s="5" t="str">
        <f>IF(ISBLANK('BASE PRODUITS'!B52),"",'BASE PRODUITS'!B52)</f>
        <v/>
      </c>
      <c r="C52" s="13" t="str">
        <f>IF(ISBLANK('BASE PRODUITS'!C52),"",'BASE PRODUITS'!C52)</f>
        <v/>
      </c>
      <c r="D52" s="10"/>
      <c r="E52" s="5" t="str">
        <f>IF(A52="","",SUMIF('JOURNAL STOCKS'!$B$7:$F$199,'ETAT DES STOCKS (2)'!A52,'JOURNAL STOCKS'!$E$7:$E$199))</f>
        <v/>
      </c>
      <c r="F52" s="16" t="str">
        <f>IF(A52="","",SUMIF('JOURNAL STOCKS'!$B$7:$F$199,'ETAT DES STOCKS (2)'!A52,'JOURNAL STOCKS'!$F$7:$F$199))</f>
        <v/>
      </c>
      <c r="G52" s="19" t="str">
        <f t="shared" si="0"/>
        <v/>
      </c>
      <c r="H52" s="34"/>
    </row>
    <row r="53" spans="1:8" x14ac:dyDescent="0.2">
      <c r="A53" s="5"/>
      <c r="B53" s="5" t="str">
        <f>IF(ISBLANK('BASE PRODUITS'!B53),"",'BASE PRODUITS'!B53)</f>
        <v/>
      </c>
      <c r="C53" s="13" t="str">
        <f>IF(ISBLANK('BASE PRODUITS'!C53),"",'BASE PRODUITS'!C53)</f>
        <v/>
      </c>
      <c r="D53" s="10"/>
      <c r="E53" s="5" t="str">
        <f>IF(A53="","",SUMIF('JOURNAL STOCKS'!$B$7:$F$199,'ETAT DES STOCKS (2)'!A53,'JOURNAL STOCKS'!$E$7:$E$199))</f>
        <v/>
      </c>
      <c r="F53" s="16" t="str">
        <f>IF(A53="","",SUMIF('JOURNAL STOCKS'!$B$7:$F$199,'ETAT DES STOCKS (2)'!A53,'JOURNAL STOCKS'!$F$7:$F$199))</f>
        <v/>
      </c>
      <c r="G53" s="19" t="str">
        <f t="shared" si="0"/>
        <v/>
      </c>
      <c r="H53" s="34"/>
    </row>
    <row r="54" spans="1:8" x14ac:dyDescent="0.2">
      <c r="A54" s="5"/>
      <c r="B54" s="5" t="str">
        <f>IF(ISBLANK('BASE PRODUITS'!B54),"",'BASE PRODUITS'!B54)</f>
        <v/>
      </c>
      <c r="C54" s="13" t="str">
        <f>IF(ISBLANK('BASE PRODUITS'!C54),"",'BASE PRODUITS'!C54)</f>
        <v/>
      </c>
      <c r="D54" s="10"/>
      <c r="E54" s="5" t="str">
        <f>IF(A54="","",SUMIF('JOURNAL STOCKS'!$B$7:$F$199,'ETAT DES STOCKS (2)'!A54,'JOURNAL STOCKS'!$E$7:$E$199))</f>
        <v/>
      </c>
      <c r="F54" s="16" t="str">
        <f>IF(A54="","",SUMIF('JOURNAL STOCKS'!$B$7:$F$199,'ETAT DES STOCKS (2)'!A54,'JOURNAL STOCKS'!$F$7:$F$199))</f>
        <v/>
      </c>
      <c r="G54" s="19" t="str">
        <f t="shared" si="0"/>
        <v/>
      </c>
      <c r="H54" s="34"/>
    </row>
    <row r="55" spans="1:8" x14ac:dyDescent="0.2">
      <c r="A55" s="5"/>
      <c r="B55" s="5" t="str">
        <f>IF(ISBLANK('BASE PRODUITS'!B55),"",'BASE PRODUITS'!B55)</f>
        <v/>
      </c>
      <c r="C55" s="13" t="str">
        <f>IF(ISBLANK('BASE PRODUITS'!C55),"",'BASE PRODUITS'!C55)</f>
        <v/>
      </c>
      <c r="D55" s="10"/>
      <c r="E55" s="5" t="str">
        <f>IF(A55="","",SUMIF('JOURNAL STOCKS'!$B$7:$F$199,'ETAT DES STOCKS (2)'!A55,'JOURNAL STOCKS'!$E$7:$E$199))</f>
        <v/>
      </c>
      <c r="F55" s="16" t="str">
        <f>IF(A55="","",SUMIF('JOURNAL STOCKS'!$B$7:$F$199,'ETAT DES STOCKS (2)'!A55,'JOURNAL STOCKS'!$F$7:$F$199))</f>
        <v/>
      </c>
      <c r="G55" s="19" t="str">
        <f t="shared" si="0"/>
        <v/>
      </c>
      <c r="H55" s="34"/>
    </row>
    <row r="56" spans="1:8" x14ac:dyDescent="0.2">
      <c r="A56" s="5"/>
      <c r="B56" s="5" t="str">
        <f>IF(ISBLANK('BASE PRODUITS'!B56),"",'BASE PRODUITS'!B56)</f>
        <v/>
      </c>
      <c r="C56" s="13" t="str">
        <f>IF(ISBLANK('BASE PRODUITS'!C56),"",'BASE PRODUITS'!C56)</f>
        <v/>
      </c>
      <c r="D56" s="10"/>
      <c r="E56" s="5" t="str">
        <f>IF(A56="","",SUMIF('JOURNAL STOCKS'!$B$7:$F$199,'ETAT DES STOCKS (2)'!A56,'JOURNAL STOCKS'!$E$7:$E$199))</f>
        <v/>
      </c>
      <c r="F56" s="16" t="str">
        <f>IF(A56="","",SUMIF('JOURNAL STOCKS'!$B$7:$F$199,'ETAT DES STOCKS (2)'!A56,'JOURNAL STOCKS'!$F$7:$F$199))</f>
        <v/>
      </c>
      <c r="G56" s="19" t="str">
        <f t="shared" si="0"/>
        <v/>
      </c>
      <c r="H56" s="34"/>
    </row>
    <row r="57" spans="1:8" x14ac:dyDescent="0.2">
      <c r="A57" s="5"/>
      <c r="B57" s="5" t="str">
        <f>IF(ISBLANK('BASE PRODUITS'!B57),"",'BASE PRODUITS'!B57)</f>
        <v/>
      </c>
      <c r="C57" s="13" t="str">
        <f>IF(ISBLANK('BASE PRODUITS'!C57),"",'BASE PRODUITS'!C57)</f>
        <v/>
      </c>
      <c r="D57" s="10"/>
      <c r="E57" s="5" t="str">
        <f>IF(A57="","",SUMIF('JOURNAL STOCKS'!$B$7:$F$199,'ETAT DES STOCKS (2)'!A57,'JOURNAL STOCKS'!$E$7:$E$199))</f>
        <v/>
      </c>
      <c r="F57" s="16" t="str">
        <f>IF(A57="","",SUMIF('JOURNAL STOCKS'!$B$7:$F$199,'ETAT DES STOCKS (2)'!A57,'JOURNAL STOCKS'!$F$7:$F$199))</f>
        <v/>
      </c>
      <c r="G57" s="19" t="str">
        <f t="shared" si="0"/>
        <v/>
      </c>
      <c r="H57" s="34"/>
    </row>
    <row r="58" spans="1:8" x14ac:dyDescent="0.2">
      <c r="A58" s="5"/>
      <c r="B58" s="5" t="str">
        <f>IF(ISBLANK('BASE PRODUITS'!B58),"",'BASE PRODUITS'!B58)</f>
        <v/>
      </c>
      <c r="C58" s="13" t="str">
        <f>IF(ISBLANK('BASE PRODUITS'!C58),"",'BASE PRODUITS'!C58)</f>
        <v/>
      </c>
      <c r="D58" s="10"/>
      <c r="E58" s="5" t="str">
        <f>IF(A58="","",SUMIF('JOURNAL STOCKS'!$B$7:$F$199,'ETAT DES STOCKS (2)'!A58,'JOURNAL STOCKS'!$E$7:$E$199))</f>
        <v/>
      </c>
      <c r="F58" s="16" t="str">
        <f>IF(A58="","",SUMIF('JOURNAL STOCKS'!$B$7:$F$199,'ETAT DES STOCKS (2)'!A58,'JOURNAL STOCKS'!$F$7:$F$199))</f>
        <v/>
      </c>
      <c r="G58" s="19" t="str">
        <f t="shared" si="0"/>
        <v/>
      </c>
      <c r="H58" s="34"/>
    </row>
    <row r="59" spans="1:8" x14ac:dyDescent="0.2">
      <c r="A59" s="5"/>
      <c r="B59" s="5" t="str">
        <f>IF(ISBLANK('BASE PRODUITS'!B59),"",'BASE PRODUITS'!B59)</f>
        <v/>
      </c>
      <c r="C59" s="13" t="str">
        <f>IF(ISBLANK('BASE PRODUITS'!C59),"",'BASE PRODUITS'!C59)</f>
        <v/>
      </c>
      <c r="D59" s="10"/>
      <c r="E59" s="5" t="str">
        <f>IF(A59="","",SUMIF('JOURNAL STOCKS'!$B$7:$F$199,'ETAT DES STOCKS (2)'!A59,'JOURNAL STOCKS'!$E$7:$E$199))</f>
        <v/>
      </c>
      <c r="F59" s="16" t="str">
        <f>IF(A59="","",SUMIF('JOURNAL STOCKS'!$B$7:$F$199,'ETAT DES STOCKS (2)'!A59,'JOURNAL STOCKS'!$F$7:$F$199))</f>
        <v/>
      </c>
      <c r="G59" s="19" t="str">
        <f t="shared" si="0"/>
        <v/>
      </c>
      <c r="H59" s="34"/>
    </row>
    <row r="60" spans="1:8" x14ac:dyDescent="0.2">
      <c r="A60" s="5"/>
      <c r="B60" s="5" t="str">
        <f>IF(ISBLANK('BASE PRODUITS'!B60),"",'BASE PRODUITS'!B60)</f>
        <v/>
      </c>
      <c r="C60" s="13" t="str">
        <f>IF(ISBLANK('BASE PRODUITS'!C60),"",'BASE PRODUITS'!C60)</f>
        <v/>
      </c>
      <c r="D60" s="10"/>
      <c r="E60" s="5" t="str">
        <f>IF(A60="","",SUMIF('JOURNAL STOCKS'!$B$7:$F$199,'ETAT DES STOCKS (2)'!A60,'JOURNAL STOCKS'!$E$7:$E$199))</f>
        <v/>
      </c>
      <c r="F60" s="16" t="str">
        <f>IF(A60="","",SUMIF('JOURNAL STOCKS'!$B$7:$F$199,'ETAT DES STOCKS (2)'!A60,'JOURNAL STOCKS'!$F$7:$F$199))</f>
        <v/>
      </c>
      <c r="G60" s="19" t="str">
        <f t="shared" si="0"/>
        <v/>
      </c>
      <c r="H60" s="34"/>
    </row>
    <row r="61" spans="1:8" x14ac:dyDescent="0.2">
      <c r="A61" s="5"/>
      <c r="B61" s="5" t="str">
        <f>IF(ISBLANK('BASE PRODUITS'!B61),"",'BASE PRODUITS'!B61)</f>
        <v/>
      </c>
      <c r="C61" s="13" t="str">
        <f>IF(ISBLANK('BASE PRODUITS'!C61),"",'BASE PRODUITS'!C61)</f>
        <v/>
      </c>
      <c r="D61" s="10"/>
      <c r="E61" s="5" t="str">
        <f>IF(A61="","",SUMIF('JOURNAL STOCKS'!$B$7:$F$199,'ETAT DES STOCKS (2)'!A61,'JOURNAL STOCKS'!$E$7:$E$199))</f>
        <v/>
      </c>
      <c r="F61" s="16" t="str">
        <f>IF(A61="","",SUMIF('JOURNAL STOCKS'!$B$7:$F$199,'ETAT DES STOCKS (2)'!A61,'JOURNAL STOCKS'!$F$7:$F$199))</f>
        <v/>
      </c>
      <c r="G61" s="19" t="str">
        <f t="shared" si="0"/>
        <v/>
      </c>
      <c r="H61" s="34"/>
    </row>
    <row r="62" spans="1:8" x14ac:dyDescent="0.2">
      <c r="A62" s="5"/>
      <c r="B62" s="5" t="str">
        <f>IF(ISBLANK('BASE PRODUITS'!B62),"",'BASE PRODUITS'!B62)</f>
        <v/>
      </c>
      <c r="C62" s="13" t="str">
        <f>IF(ISBLANK('BASE PRODUITS'!C62),"",'BASE PRODUITS'!C62)</f>
        <v/>
      </c>
      <c r="D62" s="10"/>
      <c r="E62" s="5" t="str">
        <f>IF(A62="","",SUMIF('JOURNAL STOCKS'!$B$7:$F$199,'ETAT DES STOCKS (2)'!A62,'JOURNAL STOCKS'!$E$7:$E$199))</f>
        <v/>
      </c>
      <c r="F62" s="16" t="str">
        <f>IF(A62="","",SUMIF('JOURNAL STOCKS'!$B$7:$F$199,'ETAT DES STOCKS (2)'!A62,'JOURNAL STOCKS'!$F$7:$F$199))</f>
        <v/>
      </c>
      <c r="G62" s="19" t="str">
        <f t="shared" si="0"/>
        <v/>
      </c>
      <c r="H62" s="34"/>
    </row>
    <row r="63" spans="1:8" x14ac:dyDescent="0.2">
      <c r="A63" s="5"/>
      <c r="B63" s="5" t="str">
        <f>IF(ISBLANK('BASE PRODUITS'!B63),"",'BASE PRODUITS'!B63)</f>
        <v/>
      </c>
      <c r="C63" s="13" t="str">
        <f>IF(ISBLANK('BASE PRODUITS'!C63),"",'BASE PRODUITS'!C63)</f>
        <v/>
      </c>
      <c r="D63" s="10"/>
      <c r="E63" s="5" t="str">
        <f>IF(A63="","",SUMIF('JOURNAL STOCKS'!$B$7:$F$199,'ETAT DES STOCKS (2)'!A63,'JOURNAL STOCKS'!$E$7:$E$199))</f>
        <v/>
      </c>
      <c r="F63" s="16" t="str">
        <f>IF(A63="","",SUMIF('JOURNAL STOCKS'!$B$7:$F$199,'ETAT DES STOCKS (2)'!A63,'JOURNAL STOCKS'!$F$7:$F$199))</f>
        <v/>
      </c>
      <c r="G63" s="19" t="str">
        <f t="shared" si="0"/>
        <v/>
      </c>
      <c r="H63" s="34"/>
    </row>
    <row r="64" spans="1:8" x14ac:dyDescent="0.2">
      <c r="A64" s="5"/>
      <c r="B64" s="5" t="str">
        <f>IF(ISBLANK('BASE PRODUITS'!B64),"",'BASE PRODUITS'!B64)</f>
        <v/>
      </c>
      <c r="C64" s="13" t="str">
        <f>IF(ISBLANK('BASE PRODUITS'!C64),"",'BASE PRODUITS'!C64)</f>
        <v/>
      </c>
      <c r="D64" s="10"/>
      <c r="E64" s="5" t="str">
        <f>IF(A64="","",SUMIF('JOURNAL STOCKS'!$B$7:$F$199,'ETAT DES STOCKS (2)'!A64,'JOURNAL STOCKS'!$E$7:$E$199))</f>
        <v/>
      </c>
      <c r="F64" s="16" t="str">
        <f>IF(A64="","",SUMIF('JOURNAL STOCKS'!$B$7:$F$199,'ETAT DES STOCKS (2)'!A64,'JOURNAL STOCKS'!$F$7:$F$199))</f>
        <v/>
      </c>
      <c r="G64" s="19" t="str">
        <f t="shared" si="0"/>
        <v/>
      </c>
      <c r="H64" s="34"/>
    </row>
    <row r="65" spans="1:8" x14ac:dyDescent="0.2">
      <c r="A65" s="5"/>
      <c r="B65" s="5" t="str">
        <f>IF(ISBLANK('BASE PRODUITS'!B65),"",'BASE PRODUITS'!B65)</f>
        <v/>
      </c>
      <c r="C65" s="13" t="str">
        <f>IF(ISBLANK('BASE PRODUITS'!C65),"",'BASE PRODUITS'!C65)</f>
        <v/>
      </c>
      <c r="D65" s="10"/>
      <c r="E65" s="5" t="str">
        <f>IF(A65="","",SUMIF('JOURNAL STOCKS'!$B$7:$F$199,'ETAT DES STOCKS (2)'!A65,'JOURNAL STOCKS'!$E$7:$E$199))</f>
        <v/>
      </c>
      <c r="F65" s="16" t="str">
        <f>IF(A65="","",SUMIF('JOURNAL STOCKS'!$B$7:$F$199,'ETAT DES STOCKS (2)'!A65,'JOURNAL STOCKS'!$F$7:$F$199))</f>
        <v/>
      </c>
      <c r="G65" s="19" t="str">
        <f t="shared" si="0"/>
        <v/>
      </c>
      <c r="H65" s="34"/>
    </row>
    <row r="66" spans="1:8" x14ac:dyDescent="0.2">
      <c r="A66" s="5"/>
      <c r="B66" s="5" t="str">
        <f>IF(ISBLANK('BASE PRODUITS'!B66),"",'BASE PRODUITS'!B66)</f>
        <v/>
      </c>
      <c r="C66" s="13" t="str">
        <f>IF(ISBLANK('BASE PRODUITS'!C66),"",'BASE PRODUITS'!C66)</f>
        <v/>
      </c>
      <c r="D66" s="10"/>
      <c r="E66" s="5" t="str">
        <f>IF(A66="","",SUMIF('JOURNAL STOCKS'!$B$7:$F$199,'ETAT DES STOCKS (2)'!A66,'JOURNAL STOCKS'!$E$7:$E$199))</f>
        <v/>
      </c>
      <c r="F66" s="16" t="str">
        <f>IF(A66="","",SUMIF('JOURNAL STOCKS'!$B$7:$F$199,'ETAT DES STOCKS (2)'!A66,'JOURNAL STOCKS'!$F$7:$F$199))</f>
        <v/>
      </c>
      <c r="G66" s="19" t="str">
        <f t="shared" si="0"/>
        <v/>
      </c>
      <c r="H66" s="34"/>
    </row>
    <row r="67" spans="1:8" x14ac:dyDescent="0.2">
      <c r="A67" s="5"/>
      <c r="B67" s="5" t="str">
        <f>IF(ISBLANK('BASE PRODUITS'!B67),"",'BASE PRODUITS'!B67)</f>
        <v/>
      </c>
      <c r="C67" s="13" t="str">
        <f>IF(ISBLANK('BASE PRODUITS'!C67),"",'BASE PRODUITS'!C67)</f>
        <v/>
      </c>
      <c r="D67" s="10"/>
      <c r="E67" s="5" t="str">
        <f>IF(A67="","",SUMIF('JOURNAL STOCKS'!$B$7:$F$199,'ETAT DES STOCKS (2)'!A67,'JOURNAL STOCKS'!$E$7:$E$199))</f>
        <v/>
      </c>
      <c r="F67" s="16" t="str">
        <f>IF(A67="","",SUMIF('JOURNAL STOCKS'!$B$7:$F$199,'ETAT DES STOCKS (2)'!A67,'JOURNAL STOCKS'!$F$7:$F$199))</f>
        <v/>
      </c>
      <c r="G67" s="19" t="str">
        <f t="shared" si="0"/>
        <v/>
      </c>
      <c r="H67" s="34"/>
    </row>
    <row r="68" spans="1:8" x14ac:dyDescent="0.2">
      <c r="A68" s="5"/>
      <c r="B68" s="5" t="str">
        <f>IF(ISBLANK('BASE PRODUITS'!B68),"",'BASE PRODUITS'!B68)</f>
        <v/>
      </c>
      <c r="C68" s="13" t="str">
        <f>IF(ISBLANK('BASE PRODUITS'!C68),"",'BASE PRODUITS'!C68)</f>
        <v/>
      </c>
      <c r="D68" s="10"/>
      <c r="E68" s="5" t="str">
        <f>IF(A68="","",SUMIF('JOURNAL STOCKS'!$B$7:$F$199,'ETAT DES STOCKS (2)'!A68,'JOURNAL STOCKS'!$E$7:$E$199))</f>
        <v/>
      </c>
      <c r="F68" s="16" t="str">
        <f>IF(A68="","",SUMIF('JOURNAL STOCKS'!$B$7:$F$199,'ETAT DES STOCKS (2)'!A68,'JOURNAL STOCKS'!$F$7:$F$199))</f>
        <v/>
      </c>
      <c r="G68" s="19" t="str">
        <f t="shared" si="0"/>
        <v/>
      </c>
      <c r="H68" s="34"/>
    </row>
    <row r="69" spans="1:8" x14ac:dyDescent="0.2">
      <c r="A69" s="5"/>
      <c r="B69" s="5" t="str">
        <f>IF(ISBLANK('BASE PRODUITS'!B69),"",'BASE PRODUITS'!B69)</f>
        <v/>
      </c>
      <c r="C69" s="13" t="str">
        <f>IF(ISBLANK('BASE PRODUITS'!C69),"",'BASE PRODUITS'!C69)</f>
        <v/>
      </c>
      <c r="D69" s="10"/>
      <c r="E69" s="5" t="str">
        <f>IF(A69="","",SUMIF('JOURNAL STOCKS'!$B$7:$F$199,'ETAT DES STOCKS (2)'!A69,'JOURNAL STOCKS'!$E$7:$E$199))</f>
        <v/>
      </c>
      <c r="F69" s="16" t="str">
        <f>IF(A69="","",SUMIF('JOURNAL STOCKS'!$B$7:$F$199,'ETAT DES STOCKS (2)'!A69,'JOURNAL STOCKS'!$F$7:$F$199))</f>
        <v/>
      </c>
      <c r="G69" s="19" t="str">
        <f t="shared" si="0"/>
        <v/>
      </c>
      <c r="H69" s="34"/>
    </row>
    <row r="70" spans="1:8" x14ac:dyDescent="0.2">
      <c r="A70" s="5"/>
      <c r="B70" s="5" t="str">
        <f>IF(ISBLANK('BASE PRODUITS'!B70),"",'BASE PRODUITS'!B70)</f>
        <v/>
      </c>
      <c r="C70" s="13" t="str">
        <f>IF(ISBLANK('BASE PRODUITS'!C70),"",'BASE PRODUITS'!C70)</f>
        <v/>
      </c>
      <c r="D70" s="10"/>
      <c r="E70" s="5" t="str">
        <f>IF(A70="","",SUMIF('JOURNAL STOCKS'!$B$7:$F$199,'ETAT DES STOCKS (2)'!A70,'JOURNAL STOCKS'!$E$7:$E$199))</f>
        <v/>
      </c>
      <c r="F70" s="16" t="str">
        <f>IF(A70="","",SUMIF('JOURNAL STOCKS'!$B$7:$F$199,'ETAT DES STOCKS (2)'!A70,'JOURNAL STOCKS'!$F$7:$F$199))</f>
        <v/>
      </c>
      <c r="G70" s="19" t="str">
        <f t="shared" si="0"/>
        <v/>
      </c>
      <c r="H70" s="34"/>
    </row>
    <row r="71" spans="1:8" x14ac:dyDescent="0.2">
      <c r="A71" s="5"/>
      <c r="B71" s="5" t="str">
        <f>IF(ISBLANK('BASE PRODUITS'!B71),"",'BASE PRODUITS'!B71)</f>
        <v/>
      </c>
      <c r="C71" s="13" t="str">
        <f>IF(ISBLANK('BASE PRODUITS'!C71),"",'BASE PRODUITS'!C71)</f>
        <v/>
      </c>
      <c r="D71" s="10"/>
      <c r="E71" s="5" t="str">
        <f>IF(A71="","",SUMIF('JOURNAL STOCKS'!$B$7:$F$199,'ETAT DES STOCKS (2)'!A71,'JOURNAL STOCKS'!$E$7:$E$199))</f>
        <v/>
      </c>
      <c r="F71" s="16" t="str">
        <f>IF(A71="","",SUMIF('JOURNAL STOCKS'!$B$7:$F$199,'ETAT DES STOCKS (2)'!A71,'JOURNAL STOCKS'!$F$7:$F$199))</f>
        <v/>
      </c>
      <c r="G71" s="19" t="str">
        <f t="shared" ref="G71:G134" si="1">IF(AND(ISNUMBER(E71),ISNUMBER(F71)),D71+E71-F71,"")</f>
        <v/>
      </c>
      <c r="H71" s="34"/>
    </row>
    <row r="72" spans="1:8" x14ac:dyDescent="0.2">
      <c r="A72" s="5"/>
      <c r="B72" s="5" t="str">
        <f>IF(ISBLANK('BASE PRODUITS'!B72),"",'BASE PRODUITS'!B72)</f>
        <v/>
      </c>
      <c r="C72" s="13" t="str">
        <f>IF(ISBLANK('BASE PRODUITS'!C72),"",'BASE PRODUITS'!C72)</f>
        <v/>
      </c>
      <c r="D72" s="10"/>
      <c r="E72" s="5" t="str">
        <f>IF(A72="","",SUMIF('JOURNAL STOCKS'!$B$7:$F$199,'ETAT DES STOCKS (2)'!A72,'JOURNAL STOCKS'!$E$7:$E$199))</f>
        <v/>
      </c>
      <c r="F72" s="16" t="str">
        <f>IF(A72="","",SUMIF('JOURNAL STOCKS'!$B$7:$F$199,'ETAT DES STOCKS (2)'!A72,'JOURNAL STOCKS'!$F$7:$F$199))</f>
        <v/>
      </c>
      <c r="G72" s="19" t="str">
        <f t="shared" si="1"/>
        <v/>
      </c>
      <c r="H72" s="34"/>
    </row>
    <row r="73" spans="1:8" x14ac:dyDescent="0.2">
      <c r="A73" s="5"/>
      <c r="B73" s="5" t="str">
        <f>IF(ISBLANK('BASE PRODUITS'!B73),"",'BASE PRODUITS'!B73)</f>
        <v/>
      </c>
      <c r="C73" s="13" t="str">
        <f>IF(ISBLANK('BASE PRODUITS'!C73),"",'BASE PRODUITS'!C73)</f>
        <v/>
      </c>
      <c r="D73" s="10"/>
      <c r="E73" s="5" t="str">
        <f>IF(A73="","",SUMIF('JOURNAL STOCKS'!$B$7:$F$199,'ETAT DES STOCKS (2)'!A73,'JOURNAL STOCKS'!$E$7:$E$199))</f>
        <v/>
      </c>
      <c r="F73" s="16" t="str">
        <f>IF(A73="","",SUMIF('JOURNAL STOCKS'!$B$7:$F$199,'ETAT DES STOCKS (2)'!A73,'JOURNAL STOCKS'!$F$7:$F$199))</f>
        <v/>
      </c>
      <c r="G73" s="19" t="str">
        <f t="shared" si="1"/>
        <v/>
      </c>
      <c r="H73" s="34"/>
    </row>
    <row r="74" spans="1:8" x14ac:dyDescent="0.2">
      <c r="A74" s="5"/>
      <c r="B74" s="5" t="str">
        <f>IF(ISBLANK('BASE PRODUITS'!B74),"",'BASE PRODUITS'!B74)</f>
        <v/>
      </c>
      <c r="C74" s="13" t="str">
        <f>IF(ISBLANK('BASE PRODUITS'!C74),"",'BASE PRODUITS'!C74)</f>
        <v/>
      </c>
      <c r="D74" s="10"/>
      <c r="E74" s="5" t="str">
        <f>IF(A74="","",SUMIF('JOURNAL STOCKS'!$B$7:$F$199,'ETAT DES STOCKS (2)'!A74,'JOURNAL STOCKS'!$E$7:$E$199))</f>
        <v/>
      </c>
      <c r="F74" s="16" t="str">
        <f>IF(A74="","",SUMIF('JOURNAL STOCKS'!$B$7:$F$199,'ETAT DES STOCKS (2)'!A74,'JOURNAL STOCKS'!$F$7:$F$199))</f>
        <v/>
      </c>
      <c r="G74" s="19" t="str">
        <f t="shared" si="1"/>
        <v/>
      </c>
      <c r="H74" s="34"/>
    </row>
    <row r="75" spans="1:8" x14ac:dyDescent="0.2">
      <c r="A75" s="5"/>
      <c r="B75" s="5" t="str">
        <f>IF(ISBLANK('BASE PRODUITS'!B75),"",'BASE PRODUITS'!B75)</f>
        <v/>
      </c>
      <c r="C75" s="13" t="str">
        <f>IF(ISBLANK('BASE PRODUITS'!C75),"",'BASE PRODUITS'!C75)</f>
        <v/>
      </c>
      <c r="D75" s="10"/>
      <c r="E75" s="5" t="str">
        <f>IF(A75="","",SUMIF('JOURNAL STOCKS'!$B$7:$F$199,'ETAT DES STOCKS (2)'!A75,'JOURNAL STOCKS'!$E$7:$E$199))</f>
        <v/>
      </c>
      <c r="F75" s="16" t="str">
        <f>IF(A75="","",SUMIF('JOURNAL STOCKS'!$B$7:$F$199,'ETAT DES STOCKS (2)'!A75,'JOURNAL STOCKS'!$F$7:$F$199))</f>
        <v/>
      </c>
      <c r="G75" s="19" t="str">
        <f t="shared" si="1"/>
        <v/>
      </c>
      <c r="H75" s="34"/>
    </row>
    <row r="76" spans="1:8" x14ac:dyDescent="0.2">
      <c r="A76" s="5"/>
      <c r="B76" s="5" t="str">
        <f>IF(ISBLANK('BASE PRODUITS'!B76),"",'BASE PRODUITS'!B76)</f>
        <v/>
      </c>
      <c r="C76" s="13" t="str">
        <f>IF(ISBLANK('BASE PRODUITS'!C76),"",'BASE PRODUITS'!C76)</f>
        <v/>
      </c>
      <c r="D76" s="10"/>
      <c r="E76" s="5" t="str">
        <f>IF(A76="","",SUMIF('JOURNAL STOCKS'!$B$7:$F$199,'ETAT DES STOCKS (2)'!A76,'JOURNAL STOCKS'!$E$7:$E$199))</f>
        <v/>
      </c>
      <c r="F76" s="16" t="str">
        <f>IF(A76="","",SUMIF('JOURNAL STOCKS'!$B$7:$F$199,'ETAT DES STOCKS (2)'!A76,'JOURNAL STOCKS'!$F$7:$F$199))</f>
        <v/>
      </c>
      <c r="G76" s="19" t="str">
        <f t="shared" si="1"/>
        <v/>
      </c>
      <c r="H76" s="34"/>
    </row>
    <row r="77" spans="1:8" x14ac:dyDescent="0.2">
      <c r="A77" s="5"/>
      <c r="B77" s="5" t="str">
        <f>IF(ISBLANK('BASE PRODUITS'!B77),"",'BASE PRODUITS'!B77)</f>
        <v/>
      </c>
      <c r="C77" s="13" t="str">
        <f>IF(ISBLANK('BASE PRODUITS'!C77),"",'BASE PRODUITS'!C77)</f>
        <v/>
      </c>
      <c r="D77" s="10"/>
      <c r="E77" s="5" t="str">
        <f>IF(A77="","",SUMIF('JOURNAL STOCKS'!$B$7:$F$199,'ETAT DES STOCKS (2)'!A77,'JOURNAL STOCKS'!$E$7:$E$199))</f>
        <v/>
      </c>
      <c r="F77" s="16" t="str">
        <f>IF(A77="","",SUMIF('JOURNAL STOCKS'!$B$7:$F$199,'ETAT DES STOCKS (2)'!A77,'JOURNAL STOCKS'!$F$7:$F$199))</f>
        <v/>
      </c>
      <c r="G77" s="19" t="str">
        <f t="shared" si="1"/>
        <v/>
      </c>
      <c r="H77" s="34"/>
    </row>
    <row r="78" spans="1:8" x14ac:dyDescent="0.2">
      <c r="A78" s="5"/>
      <c r="B78" s="5" t="str">
        <f>IF(ISBLANK('BASE PRODUITS'!B78),"",'BASE PRODUITS'!B78)</f>
        <v/>
      </c>
      <c r="C78" s="13" t="str">
        <f>IF(ISBLANK('BASE PRODUITS'!C78),"",'BASE PRODUITS'!C78)</f>
        <v/>
      </c>
      <c r="D78" s="10"/>
      <c r="E78" s="5" t="str">
        <f>IF(A78="","",SUMIF('JOURNAL STOCKS'!$B$7:$F$199,'ETAT DES STOCKS (2)'!A78,'JOURNAL STOCKS'!$E$7:$E$199))</f>
        <v/>
      </c>
      <c r="F78" s="16" t="str">
        <f>IF(A78="","",SUMIF('JOURNAL STOCKS'!$B$7:$F$199,'ETAT DES STOCKS (2)'!A78,'JOURNAL STOCKS'!$F$7:$F$199))</f>
        <v/>
      </c>
      <c r="G78" s="19" t="str">
        <f t="shared" si="1"/>
        <v/>
      </c>
      <c r="H78" s="34"/>
    </row>
    <row r="79" spans="1:8" x14ac:dyDescent="0.2">
      <c r="A79" s="5"/>
      <c r="B79" s="5" t="str">
        <f>IF(ISBLANK('BASE PRODUITS'!B79),"",'BASE PRODUITS'!B79)</f>
        <v/>
      </c>
      <c r="C79" s="13" t="str">
        <f>IF(ISBLANK('BASE PRODUITS'!C79),"",'BASE PRODUITS'!C79)</f>
        <v/>
      </c>
      <c r="D79" s="10"/>
      <c r="E79" s="5" t="str">
        <f>IF(A79="","",SUMIF('JOURNAL STOCKS'!$B$7:$F$199,'ETAT DES STOCKS (2)'!A79,'JOURNAL STOCKS'!$E$7:$E$199))</f>
        <v/>
      </c>
      <c r="F79" s="16" t="str">
        <f>IF(A79="","",SUMIF('JOURNAL STOCKS'!$B$7:$F$199,'ETAT DES STOCKS (2)'!A79,'JOURNAL STOCKS'!$F$7:$F$199))</f>
        <v/>
      </c>
      <c r="G79" s="19" t="str">
        <f t="shared" si="1"/>
        <v/>
      </c>
      <c r="H79" s="34"/>
    </row>
    <row r="80" spans="1:8" x14ac:dyDescent="0.2">
      <c r="A80" s="5"/>
      <c r="B80" s="5" t="str">
        <f>IF(ISBLANK('BASE PRODUITS'!B80),"",'BASE PRODUITS'!B80)</f>
        <v/>
      </c>
      <c r="C80" s="13" t="str">
        <f>IF(ISBLANK('BASE PRODUITS'!C80),"",'BASE PRODUITS'!C80)</f>
        <v/>
      </c>
      <c r="D80" s="10"/>
      <c r="E80" s="5" t="str">
        <f>IF(A80="","",SUMIF('JOURNAL STOCKS'!$B$7:$F$199,'ETAT DES STOCKS (2)'!A80,'JOURNAL STOCKS'!$E$7:$E$199))</f>
        <v/>
      </c>
      <c r="F80" s="16" t="str">
        <f>IF(A80="","",SUMIF('JOURNAL STOCKS'!$B$7:$F$199,'ETAT DES STOCKS (2)'!A80,'JOURNAL STOCKS'!$F$7:$F$199))</f>
        <v/>
      </c>
      <c r="G80" s="19" t="str">
        <f t="shared" si="1"/>
        <v/>
      </c>
      <c r="H80" s="34"/>
    </row>
    <row r="81" spans="1:8" x14ac:dyDescent="0.2">
      <c r="A81" s="5"/>
      <c r="B81" s="5" t="str">
        <f>IF(ISBLANK('BASE PRODUITS'!B81),"",'BASE PRODUITS'!B81)</f>
        <v/>
      </c>
      <c r="C81" s="13" t="str">
        <f>IF(ISBLANK('BASE PRODUITS'!C81),"",'BASE PRODUITS'!C81)</f>
        <v/>
      </c>
      <c r="D81" s="10"/>
      <c r="E81" s="5" t="str">
        <f>IF(A81="","",SUMIF('JOURNAL STOCKS'!$B$7:$F$199,'ETAT DES STOCKS (2)'!A81,'JOURNAL STOCKS'!$E$7:$E$199))</f>
        <v/>
      </c>
      <c r="F81" s="16" t="str">
        <f>IF(A81="","",SUMIF('JOURNAL STOCKS'!$B$7:$F$199,'ETAT DES STOCKS (2)'!A81,'JOURNAL STOCKS'!$F$7:$F$199))</f>
        <v/>
      </c>
      <c r="G81" s="19" t="str">
        <f t="shared" si="1"/>
        <v/>
      </c>
      <c r="H81" s="34"/>
    </row>
    <row r="82" spans="1:8" x14ac:dyDescent="0.2">
      <c r="A82" s="5"/>
      <c r="B82" s="5" t="str">
        <f>IF(ISBLANK('BASE PRODUITS'!B82),"",'BASE PRODUITS'!B82)</f>
        <v/>
      </c>
      <c r="C82" s="13" t="str">
        <f>IF(ISBLANK('BASE PRODUITS'!C82),"",'BASE PRODUITS'!C82)</f>
        <v/>
      </c>
      <c r="D82" s="10"/>
      <c r="E82" s="5" t="str">
        <f>IF(A82="","",SUMIF('JOURNAL STOCKS'!$B$7:$F$199,'ETAT DES STOCKS (2)'!A82,'JOURNAL STOCKS'!$E$7:$E$199))</f>
        <v/>
      </c>
      <c r="F82" s="16" t="str">
        <f>IF(A82="","",SUMIF('JOURNAL STOCKS'!$B$7:$F$199,'ETAT DES STOCKS (2)'!A82,'JOURNAL STOCKS'!$F$7:$F$199))</f>
        <v/>
      </c>
      <c r="G82" s="19" t="str">
        <f t="shared" si="1"/>
        <v/>
      </c>
      <c r="H82" s="34"/>
    </row>
    <row r="83" spans="1:8" x14ac:dyDescent="0.2">
      <c r="A83" s="5"/>
      <c r="B83" s="5" t="str">
        <f>IF(ISBLANK('BASE PRODUITS'!B83),"",'BASE PRODUITS'!B83)</f>
        <v/>
      </c>
      <c r="C83" s="13" t="str">
        <f>IF(ISBLANK('BASE PRODUITS'!C83),"",'BASE PRODUITS'!C83)</f>
        <v/>
      </c>
      <c r="D83" s="10"/>
      <c r="E83" s="5" t="str">
        <f>IF(A83="","",SUMIF('JOURNAL STOCKS'!$B$7:$F$199,'ETAT DES STOCKS (2)'!A83,'JOURNAL STOCKS'!$E$7:$E$199))</f>
        <v/>
      </c>
      <c r="F83" s="16" t="str">
        <f>IF(A83="","",SUMIF('JOURNAL STOCKS'!$B$7:$F$199,'ETAT DES STOCKS (2)'!A83,'JOURNAL STOCKS'!$F$7:$F$199))</f>
        <v/>
      </c>
      <c r="G83" s="19" t="str">
        <f t="shared" si="1"/>
        <v/>
      </c>
      <c r="H83" s="34"/>
    </row>
    <row r="84" spans="1:8" x14ac:dyDescent="0.2">
      <c r="A84" s="5"/>
      <c r="B84" s="5" t="str">
        <f>IF(ISBLANK('BASE PRODUITS'!B84),"",'BASE PRODUITS'!B84)</f>
        <v/>
      </c>
      <c r="C84" s="13" t="str">
        <f>IF(ISBLANK('BASE PRODUITS'!C84),"",'BASE PRODUITS'!C84)</f>
        <v/>
      </c>
      <c r="D84" s="10"/>
      <c r="E84" s="5" t="str">
        <f>IF(A84="","",SUMIF('JOURNAL STOCKS'!$B$7:$F$199,'ETAT DES STOCKS (2)'!A84,'JOURNAL STOCKS'!$E$7:$E$199))</f>
        <v/>
      </c>
      <c r="F84" s="16" t="str">
        <f>IF(A84="","",SUMIF('JOURNAL STOCKS'!$B$7:$F$199,'ETAT DES STOCKS (2)'!A84,'JOURNAL STOCKS'!$F$7:$F$199))</f>
        <v/>
      </c>
      <c r="G84" s="19" t="str">
        <f t="shared" si="1"/>
        <v/>
      </c>
      <c r="H84" s="34"/>
    </row>
    <row r="85" spans="1:8" x14ac:dyDescent="0.2">
      <c r="A85" s="5"/>
      <c r="B85" s="5" t="str">
        <f>IF(ISBLANK('BASE PRODUITS'!B85),"",'BASE PRODUITS'!B85)</f>
        <v/>
      </c>
      <c r="C85" s="13" t="str">
        <f>IF(ISBLANK('BASE PRODUITS'!C85),"",'BASE PRODUITS'!C85)</f>
        <v/>
      </c>
      <c r="D85" s="10"/>
      <c r="E85" s="5" t="str">
        <f>IF(A85="","",SUMIF('JOURNAL STOCKS'!$B$7:$F$199,'ETAT DES STOCKS (2)'!A85,'JOURNAL STOCKS'!$E$7:$E$199))</f>
        <v/>
      </c>
      <c r="F85" s="16" t="str">
        <f>IF(A85="","",SUMIF('JOURNAL STOCKS'!$B$7:$F$199,'ETAT DES STOCKS (2)'!A85,'JOURNAL STOCKS'!$F$7:$F$199))</f>
        <v/>
      </c>
      <c r="G85" s="19" t="str">
        <f t="shared" si="1"/>
        <v/>
      </c>
      <c r="H85" s="34"/>
    </row>
    <row r="86" spans="1:8" x14ac:dyDescent="0.2">
      <c r="A86" s="5"/>
      <c r="B86" s="5" t="str">
        <f>IF(ISBLANK('BASE PRODUITS'!B86),"",'BASE PRODUITS'!B86)</f>
        <v/>
      </c>
      <c r="C86" s="13" t="str">
        <f>IF(ISBLANK('BASE PRODUITS'!C86),"",'BASE PRODUITS'!C86)</f>
        <v/>
      </c>
      <c r="D86" s="10"/>
      <c r="E86" s="5" t="str">
        <f>IF(A86="","",SUMIF('JOURNAL STOCKS'!$B$7:$F$199,'ETAT DES STOCKS (2)'!A86,'JOURNAL STOCKS'!$E$7:$E$199))</f>
        <v/>
      </c>
      <c r="F86" s="16" t="str">
        <f>IF(A86="","",SUMIF('JOURNAL STOCKS'!$B$7:$F$199,'ETAT DES STOCKS (2)'!A86,'JOURNAL STOCKS'!$F$7:$F$199))</f>
        <v/>
      </c>
      <c r="G86" s="19" t="str">
        <f t="shared" si="1"/>
        <v/>
      </c>
      <c r="H86" s="34"/>
    </row>
    <row r="87" spans="1:8" x14ac:dyDescent="0.2">
      <c r="A87" s="5"/>
      <c r="B87" s="5" t="str">
        <f>IF(ISBLANK('BASE PRODUITS'!B87),"",'BASE PRODUITS'!B87)</f>
        <v/>
      </c>
      <c r="C87" s="13" t="str">
        <f>IF(ISBLANK('BASE PRODUITS'!C87),"",'BASE PRODUITS'!C87)</f>
        <v/>
      </c>
      <c r="D87" s="10"/>
      <c r="E87" s="5" t="str">
        <f>IF(A87="","",SUMIF('JOURNAL STOCKS'!$B$7:$F$199,'ETAT DES STOCKS (2)'!A87,'JOURNAL STOCKS'!$E$7:$E$199))</f>
        <v/>
      </c>
      <c r="F87" s="16" t="str">
        <f>IF(A87="","",SUMIF('JOURNAL STOCKS'!$B$7:$F$199,'ETAT DES STOCKS (2)'!A87,'JOURNAL STOCKS'!$F$7:$F$199))</f>
        <v/>
      </c>
      <c r="G87" s="19" t="str">
        <f t="shared" si="1"/>
        <v/>
      </c>
      <c r="H87" s="34"/>
    </row>
    <row r="88" spans="1:8" x14ac:dyDescent="0.2">
      <c r="A88" s="5"/>
      <c r="B88" s="5" t="str">
        <f>IF(ISBLANK('BASE PRODUITS'!B88),"",'BASE PRODUITS'!B88)</f>
        <v/>
      </c>
      <c r="C88" s="13" t="str">
        <f>IF(ISBLANK('BASE PRODUITS'!C88),"",'BASE PRODUITS'!C88)</f>
        <v/>
      </c>
      <c r="D88" s="10"/>
      <c r="E88" s="5" t="str">
        <f>IF(A88="","",SUMIF('JOURNAL STOCKS'!$B$7:$F$199,'ETAT DES STOCKS (2)'!A88,'JOURNAL STOCKS'!$E$7:$E$199))</f>
        <v/>
      </c>
      <c r="F88" s="16" t="str">
        <f>IF(A88="","",SUMIF('JOURNAL STOCKS'!$B$7:$F$199,'ETAT DES STOCKS (2)'!A88,'JOURNAL STOCKS'!$F$7:$F$199))</f>
        <v/>
      </c>
      <c r="G88" s="19" t="str">
        <f t="shared" si="1"/>
        <v/>
      </c>
      <c r="H88" s="34"/>
    </row>
    <row r="89" spans="1:8" x14ac:dyDescent="0.2">
      <c r="A89" s="5"/>
      <c r="B89" s="5" t="str">
        <f>IF(ISBLANK('BASE PRODUITS'!B89),"",'BASE PRODUITS'!B89)</f>
        <v/>
      </c>
      <c r="C89" s="13" t="str">
        <f>IF(ISBLANK('BASE PRODUITS'!C89),"",'BASE PRODUITS'!C89)</f>
        <v/>
      </c>
      <c r="D89" s="10"/>
      <c r="E89" s="5" t="str">
        <f>IF(A89="","",SUMIF('JOURNAL STOCKS'!$B$7:$F$199,'ETAT DES STOCKS (2)'!A89,'JOURNAL STOCKS'!$E$7:$E$199))</f>
        <v/>
      </c>
      <c r="F89" s="16" t="str">
        <f>IF(A89="","",SUMIF('JOURNAL STOCKS'!$B$7:$F$199,'ETAT DES STOCKS (2)'!A89,'JOURNAL STOCKS'!$F$7:$F$199))</f>
        <v/>
      </c>
      <c r="G89" s="19" t="str">
        <f t="shared" si="1"/>
        <v/>
      </c>
      <c r="H89" s="34"/>
    </row>
    <row r="90" spans="1:8" x14ac:dyDescent="0.2">
      <c r="A90" s="5"/>
      <c r="B90" s="5" t="str">
        <f>IF(ISBLANK('BASE PRODUITS'!B90),"",'BASE PRODUITS'!B90)</f>
        <v/>
      </c>
      <c r="C90" s="13" t="str">
        <f>IF(ISBLANK('BASE PRODUITS'!C90),"",'BASE PRODUITS'!C90)</f>
        <v/>
      </c>
      <c r="D90" s="10"/>
      <c r="E90" s="5" t="str">
        <f>IF(A90="","",SUMIF('JOURNAL STOCKS'!$B$7:$F$199,'ETAT DES STOCKS (2)'!A90,'JOURNAL STOCKS'!$E$7:$E$199))</f>
        <v/>
      </c>
      <c r="F90" s="16" t="str">
        <f>IF(A90="","",SUMIF('JOURNAL STOCKS'!$B$7:$F$199,'ETAT DES STOCKS (2)'!A90,'JOURNAL STOCKS'!$F$7:$F$199))</f>
        <v/>
      </c>
      <c r="G90" s="19" t="str">
        <f t="shared" si="1"/>
        <v/>
      </c>
      <c r="H90" s="34"/>
    </row>
    <row r="91" spans="1:8" x14ac:dyDescent="0.2">
      <c r="A91" s="5"/>
      <c r="B91" s="5" t="str">
        <f>IF(ISBLANK('BASE PRODUITS'!B91),"",'BASE PRODUITS'!B91)</f>
        <v/>
      </c>
      <c r="C91" s="13" t="str">
        <f>IF(ISBLANK('BASE PRODUITS'!C91),"",'BASE PRODUITS'!C91)</f>
        <v/>
      </c>
      <c r="D91" s="10"/>
      <c r="E91" s="5" t="str">
        <f>IF(A91="","",SUMIF('JOURNAL STOCKS'!$B$7:$F$199,'ETAT DES STOCKS (2)'!A91,'JOURNAL STOCKS'!$E$7:$E$199))</f>
        <v/>
      </c>
      <c r="F91" s="16" t="str">
        <f>IF(A91="","",SUMIF('JOURNAL STOCKS'!$B$7:$F$199,'ETAT DES STOCKS (2)'!A91,'JOURNAL STOCKS'!$F$7:$F$199))</f>
        <v/>
      </c>
      <c r="G91" s="19" t="str">
        <f t="shared" si="1"/>
        <v/>
      </c>
      <c r="H91" s="34"/>
    </row>
    <row r="92" spans="1:8" x14ac:dyDescent="0.2">
      <c r="A92" s="5"/>
      <c r="B92" s="5" t="str">
        <f>IF(ISBLANK('BASE PRODUITS'!B92),"",'BASE PRODUITS'!B92)</f>
        <v/>
      </c>
      <c r="C92" s="13" t="str">
        <f>IF(ISBLANK('BASE PRODUITS'!C92),"",'BASE PRODUITS'!C92)</f>
        <v/>
      </c>
      <c r="D92" s="10"/>
      <c r="E92" s="5" t="str">
        <f>IF(A92="","",SUMIF('JOURNAL STOCKS'!$B$7:$F$199,'ETAT DES STOCKS (2)'!A92,'JOURNAL STOCKS'!$E$7:$E$199))</f>
        <v/>
      </c>
      <c r="F92" s="16" t="str">
        <f>IF(A92="","",SUMIF('JOURNAL STOCKS'!$B$7:$F$199,'ETAT DES STOCKS (2)'!A92,'JOURNAL STOCKS'!$F$7:$F$199))</f>
        <v/>
      </c>
      <c r="G92" s="19" t="str">
        <f t="shared" si="1"/>
        <v/>
      </c>
      <c r="H92" s="34"/>
    </row>
    <row r="93" spans="1:8" x14ac:dyDescent="0.2">
      <c r="A93" s="5"/>
      <c r="B93" s="5" t="str">
        <f>IF(ISBLANK('BASE PRODUITS'!B93),"",'BASE PRODUITS'!B93)</f>
        <v/>
      </c>
      <c r="C93" s="13" t="str">
        <f>IF(ISBLANK('BASE PRODUITS'!C93),"",'BASE PRODUITS'!C93)</f>
        <v/>
      </c>
      <c r="D93" s="10"/>
      <c r="E93" s="5" t="str">
        <f>IF(A93="","",SUMIF('JOURNAL STOCKS'!$B$7:$F$199,'ETAT DES STOCKS (2)'!A93,'JOURNAL STOCKS'!$E$7:$E$199))</f>
        <v/>
      </c>
      <c r="F93" s="16" t="str">
        <f>IF(A93="","",SUMIF('JOURNAL STOCKS'!$B$7:$F$199,'ETAT DES STOCKS (2)'!A93,'JOURNAL STOCKS'!$F$7:$F$199))</f>
        <v/>
      </c>
      <c r="G93" s="19" t="str">
        <f t="shared" si="1"/>
        <v/>
      </c>
      <c r="H93" s="34"/>
    </row>
    <row r="94" spans="1:8" x14ac:dyDescent="0.2">
      <c r="A94" s="5"/>
      <c r="B94" s="5" t="str">
        <f>IF(ISBLANK('BASE PRODUITS'!B94),"",'BASE PRODUITS'!B94)</f>
        <v/>
      </c>
      <c r="C94" s="13" t="str">
        <f>IF(ISBLANK('BASE PRODUITS'!C94),"",'BASE PRODUITS'!C94)</f>
        <v/>
      </c>
      <c r="D94" s="10"/>
      <c r="E94" s="5" t="str">
        <f>IF(A94="","",SUMIF('JOURNAL STOCKS'!$B$7:$F$199,'ETAT DES STOCKS (2)'!A94,'JOURNAL STOCKS'!$E$7:$E$199))</f>
        <v/>
      </c>
      <c r="F94" s="16" t="str">
        <f>IF(A94="","",SUMIF('JOURNAL STOCKS'!$B$7:$F$199,'ETAT DES STOCKS (2)'!A94,'JOURNAL STOCKS'!$F$7:$F$199))</f>
        <v/>
      </c>
      <c r="G94" s="19" t="str">
        <f t="shared" si="1"/>
        <v/>
      </c>
      <c r="H94" s="34"/>
    </row>
    <row r="95" spans="1:8" x14ac:dyDescent="0.2">
      <c r="A95" s="5"/>
      <c r="B95" s="5" t="str">
        <f>IF(ISBLANK('BASE PRODUITS'!B95),"",'BASE PRODUITS'!B95)</f>
        <v/>
      </c>
      <c r="C95" s="13" t="str">
        <f>IF(ISBLANK('BASE PRODUITS'!C95),"",'BASE PRODUITS'!C95)</f>
        <v/>
      </c>
      <c r="D95" s="10"/>
      <c r="E95" s="5" t="str">
        <f>IF(A95="","",SUMIF('JOURNAL STOCKS'!$B$7:$F$199,'ETAT DES STOCKS (2)'!A95,'JOURNAL STOCKS'!$E$7:$E$199))</f>
        <v/>
      </c>
      <c r="F95" s="16" t="str">
        <f>IF(A95="","",SUMIF('JOURNAL STOCKS'!$B$7:$F$199,'ETAT DES STOCKS (2)'!A95,'JOURNAL STOCKS'!$F$7:$F$199))</f>
        <v/>
      </c>
      <c r="G95" s="19" t="str">
        <f t="shared" si="1"/>
        <v/>
      </c>
      <c r="H95" s="34"/>
    </row>
    <row r="96" spans="1:8" x14ac:dyDescent="0.2">
      <c r="A96" s="5"/>
      <c r="B96" s="5" t="str">
        <f>IF(ISBLANK('BASE PRODUITS'!B96),"",'BASE PRODUITS'!B96)</f>
        <v/>
      </c>
      <c r="C96" s="13" t="str">
        <f>IF(ISBLANK('BASE PRODUITS'!C96),"",'BASE PRODUITS'!C96)</f>
        <v/>
      </c>
      <c r="D96" s="10"/>
      <c r="E96" s="5" t="str">
        <f>IF(A96="","",SUMIF('JOURNAL STOCKS'!$B$7:$F$199,'ETAT DES STOCKS (2)'!A96,'JOURNAL STOCKS'!$E$7:$E$199))</f>
        <v/>
      </c>
      <c r="F96" s="16" t="str">
        <f>IF(A96="","",SUMIF('JOURNAL STOCKS'!$B$7:$F$199,'ETAT DES STOCKS (2)'!A96,'JOURNAL STOCKS'!$F$7:$F$199))</f>
        <v/>
      </c>
      <c r="G96" s="19" t="str">
        <f t="shared" si="1"/>
        <v/>
      </c>
      <c r="H96" s="34"/>
    </row>
    <row r="97" spans="1:8" x14ac:dyDescent="0.2">
      <c r="A97" s="5"/>
      <c r="B97" s="5" t="str">
        <f>IF(ISBLANK('BASE PRODUITS'!B97),"",'BASE PRODUITS'!B97)</f>
        <v/>
      </c>
      <c r="C97" s="13" t="str">
        <f>IF(ISBLANK('BASE PRODUITS'!C97),"",'BASE PRODUITS'!C97)</f>
        <v/>
      </c>
      <c r="D97" s="10"/>
      <c r="E97" s="5" t="str">
        <f>IF(A97="","",SUMIF('JOURNAL STOCKS'!$B$7:$F$199,'ETAT DES STOCKS (2)'!A97,'JOURNAL STOCKS'!$E$7:$E$199))</f>
        <v/>
      </c>
      <c r="F97" s="16" t="str">
        <f>IF(A97="","",SUMIF('JOURNAL STOCKS'!$B$7:$F$199,'ETAT DES STOCKS (2)'!A97,'JOURNAL STOCKS'!$F$7:$F$199))</f>
        <v/>
      </c>
      <c r="G97" s="19" t="str">
        <f t="shared" si="1"/>
        <v/>
      </c>
      <c r="H97" s="34"/>
    </row>
    <row r="98" spans="1:8" x14ac:dyDescent="0.2">
      <c r="A98" s="5"/>
      <c r="B98" s="5" t="str">
        <f>IF(ISBLANK('BASE PRODUITS'!B98),"",'BASE PRODUITS'!B98)</f>
        <v/>
      </c>
      <c r="C98" s="13" t="str">
        <f>IF(ISBLANK('BASE PRODUITS'!C98),"",'BASE PRODUITS'!C98)</f>
        <v/>
      </c>
      <c r="D98" s="10"/>
      <c r="E98" s="5" t="str">
        <f>IF(A98="","",SUMIF('JOURNAL STOCKS'!$B$7:$F$199,'ETAT DES STOCKS (2)'!A98,'JOURNAL STOCKS'!$E$7:$E$199))</f>
        <v/>
      </c>
      <c r="F98" s="16" t="str">
        <f>IF(A98="","",SUMIF('JOURNAL STOCKS'!$B$7:$F$199,'ETAT DES STOCKS (2)'!A98,'JOURNAL STOCKS'!$F$7:$F$199))</f>
        <v/>
      </c>
      <c r="G98" s="19" t="str">
        <f t="shared" si="1"/>
        <v/>
      </c>
      <c r="H98" s="34"/>
    </row>
    <row r="99" spans="1:8" x14ac:dyDescent="0.2">
      <c r="A99" s="5"/>
      <c r="B99" s="5" t="str">
        <f>IF(ISBLANK('BASE PRODUITS'!B99),"",'BASE PRODUITS'!B99)</f>
        <v/>
      </c>
      <c r="C99" s="13" t="str">
        <f>IF(ISBLANK('BASE PRODUITS'!C99),"",'BASE PRODUITS'!C99)</f>
        <v/>
      </c>
      <c r="D99" s="10"/>
      <c r="E99" s="5" t="str">
        <f>IF(A99="","",SUMIF('JOURNAL STOCKS'!$B$7:$F$199,'ETAT DES STOCKS (2)'!A99,'JOURNAL STOCKS'!$E$7:$E$199))</f>
        <v/>
      </c>
      <c r="F99" s="16" t="str">
        <f>IF(A99="","",SUMIF('JOURNAL STOCKS'!$B$7:$F$199,'ETAT DES STOCKS (2)'!A99,'JOURNAL STOCKS'!$F$7:$F$199))</f>
        <v/>
      </c>
      <c r="G99" s="19" t="str">
        <f t="shared" si="1"/>
        <v/>
      </c>
      <c r="H99" s="34"/>
    </row>
    <row r="100" spans="1:8" x14ac:dyDescent="0.2">
      <c r="A100" s="5"/>
      <c r="B100" s="5" t="str">
        <f>IF(ISBLANK('BASE PRODUITS'!B100),"",'BASE PRODUITS'!B100)</f>
        <v/>
      </c>
      <c r="C100" s="13" t="str">
        <f>IF(ISBLANK('BASE PRODUITS'!C100),"",'BASE PRODUITS'!C100)</f>
        <v/>
      </c>
      <c r="D100" s="10"/>
      <c r="E100" s="5" t="str">
        <f>IF(A100="","",SUMIF('JOURNAL STOCKS'!$B$7:$F$199,'ETAT DES STOCKS (2)'!A100,'JOURNAL STOCKS'!$E$7:$E$199))</f>
        <v/>
      </c>
      <c r="F100" s="16" t="str">
        <f>IF(A100="","",SUMIF('JOURNAL STOCKS'!$B$7:$F$199,'ETAT DES STOCKS (2)'!A100,'JOURNAL STOCKS'!$F$7:$F$199))</f>
        <v/>
      </c>
      <c r="G100" s="19" t="str">
        <f t="shared" si="1"/>
        <v/>
      </c>
      <c r="H100" s="34"/>
    </row>
    <row r="101" spans="1:8" x14ac:dyDescent="0.2">
      <c r="A101" s="5"/>
      <c r="B101" s="5" t="str">
        <f>IF(ISBLANK('BASE PRODUITS'!B101),"",'BASE PRODUITS'!B101)</f>
        <v/>
      </c>
      <c r="C101" s="13" t="str">
        <f>IF(ISBLANK('BASE PRODUITS'!C101),"",'BASE PRODUITS'!C101)</f>
        <v/>
      </c>
      <c r="D101" s="10"/>
      <c r="E101" s="5" t="str">
        <f>IF(A101="","",SUMIF('JOURNAL STOCKS'!$B$7:$F$199,'ETAT DES STOCKS (2)'!A101,'JOURNAL STOCKS'!$E$7:$E$199))</f>
        <v/>
      </c>
      <c r="F101" s="16" t="str">
        <f>IF(A101="","",SUMIF('JOURNAL STOCKS'!$B$7:$F$199,'ETAT DES STOCKS (2)'!A101,'JOURNAL STOCKS'!$F$7:$F$199))</f>
        <v/>
      </c>
      <c r="G101" s="19" t="str">
        <f t="shared" si="1"/>
        <v/>
      </c>
      <c r="H101" s="34"/>
    </row>
    <row r="102" spans="1:8" x14ac:dyDescent="0.2">
      <c r="A102" s="5"/>
      <c r="B102" s="5" t="str">
        <f>IF(ISBLANK('BASE PRODUITS'!B102),"",'BASE PRODUITS'!B102)</f>
        <v/>
      </c>
      <c r="C102" s="13" t="str">
        <f>IF(ISBLANK('BASE PRODUITS'!C102),"",'BASE PRODUITS'!C102)</f>
        <v/>
      </c>
      <c r="D102" s="10"/>
      <c r="E102" s="5" t="str">
        <f>IF(A102="","",SUMIF('JOURNAL STOCKS'!$B$7:$F$199,'ETAT DES STOCKS (2)'!A102,'JOURNAL STOCKS'!$E$7:$E$199))</f>
        <v/>
      </c>
      <c r="F102" s="16" t="str">
        <f>IF(A102="","",SUMIF('JOURNAL STOCKS'!$B$7:$F$199,'ETAT DES STOCKS (2)'!A102,'JOURNAL STOCKS'!$F$7:$F$199))</f>
        <v/>
      </c>
      <c r="G102" s="19" t="str">
        <f t="shared" si="1"/>
        <v/>
      </c>
      <c r="H102" s="34"/>
    </row>
    <row r="103" spans="1:8" x14ac:dyDescent="0.2">
      <c r="A103" s="5"/>
      <c r="B103" s="5" t="str">
        <f>IF(ISBLANK('BASE PRODUITS'!B103),"",'BASE PRODUITS'!B103)</f>
        <v/>
      </c>
      <c r="C103" s="13" t="str">
        <f>IF(ISBLANK('BASE PRODUITS'!C103),"",'BASE PRODUITS'!C103)</f>
        <v/>
      </c>
      <c r="D103" s="10"/>
      <c r="E103" s="5" t="str">
        <f>IF(A103="","",SUMIF('JOURNAL STOCKS'!$B$7:$F$199,'ETAT DES STOCKS (2)'!A103,'JOURNAL STOCKS'!$E$7:$E$199))</f>
        <v/>
      </c>
      <c r="F103" s="16" t="str">
        <f>IF(A103="","",SUMIF('JOURNAL STOCKS'!$B$7:$F$199,'ETAT DES STOCKS (2)'!A103,'JOURNAL STOCKS'!$F$7:$F$199))</f>
        <v/>
      </c>
      <c r="G103" s="19" t="str">
        <f t="shared" si="1"/>
        <v/>
      </c>
      <c r="H103" s="34"/>
    </row>
    <row r="104" spans="1:8" x14ac:dyDescent="0.2">
      <c r="A104" s="5"/>
      <c r="B104" s="5" t="str">
        <f>IF(ISBLANK('BASE PRODUITS'!B104),"",'BASE PRODUITS'!B104)</f>
        <v/>
      </c>
      <c r="C104" s="13" t="str">
        <f>IF(ISBLANK('BASE PRODUITS'!C104),"",'BASE PRODUITS'!C104)</f>
        <v/>
      </c>
      <c r="D104" s="10"/>
      <c r="E104" s="5" t="str">
        <f>IF(A104="","",SUMIF('JOURNAL STOCKS'!$B$7:$F$199,'ETAT DES STOCKS (2)'!A104,'JOURNAL STOCKS'!$E$7:$E$199))</f>
        <v/>
      </c>
      <c r="F104" s="16" t="str">
        <f>IF(A104="","",SUMIF('JOURNAL STOCKS'!$B$7:$F$199,'ETAT DES STOCKS (2)'!A104,'JOURNAL STOCKS'!$F$7:$F$199))</f>
        <v/>
      </c>
      <c r="G104" s="19" t="str">
        <f t="shared" si="1"/>
        <v/>
      </c>
      <c r="H104" s="34"/>
    </row>
    <row r="105" spans="1:8" x14ac:dyDescent="0.2">
      <c r="A105" s="5"/>
      <c r="B105" s="5" t="str">
        <f>IF(ISBLANK('BASE PRODUITS'!B105),"",'BASE PRODUITS'!B105)</f>
        <v/>
      </c>
      <c r="C105" s="13" t="str">
        <f>IF(ISBLANK('BASE PRODUITS'!C105),"",'BASE PRODUITS'!C105)</f>
        <v/>
      </c>
      <c r="D105" s="10"/>
      <c r="E105" s="5" t="str">
        <f>IF(A105="","",SUMIF('JOURNAL STOCKS'!$B$7:$F$199,'ETAT DES STOCKS (2)'!A105,'JOURNAL STOCKS'!$E$7:$E$199))</f>
        <v/>
      </c>
      <c r="F105" s="16" t="str">
        <f>IF(A105="","",SUMIF('JOURNAL STOCKS'!$B$7:$F$199,'ETAT DES STOCKS (2)'!A105,'JOURNAL STOCKS'!$F$7:$F$199))</f>
        <v/>
      </c>
      <c r="G105" s="19" t="str">
        <f t="shared" si="1"/>
        <v/>
      </c>
      <c r="H105" s="34"/>
    </row>
    <row r="106" spans="1:8" x14ac:dyDescent="0.2">
      <c r="A106" s="5"/>
      <c r="B106" s="5" t="str">
        <f>IF(ISBLANK('BASE PRODUITS'!B106),"",'BASE PRODUITS'!B106)</f>
        <v/>
      </c>
      <c r="C106" s="13" t="str">
        <f>IF(ISBLANK('BASE PRODUITS'!C106),"",'BASE PRODUITS'!C106)</f>
        <v/>
      </c>
      <c r="D106" s="10"/>
      <c r="E106" s="5" t="str">
        <f>IF(A106="","",SUMIF('JOURNAL STOCKS'!$B$7:$F$199,'ETAT DES STOCKS (2)'!A106,'JOURNAL STOCKS'!$E$7:$E$199))</f>
        <v/>
      </c>
      <c r="F106" s="16" t="str">
        <f>IF(A106="","",SUMIF('JOURNAL STOCKS'!$B$7:$F$199,'ETAT DES STOCKS (2)'!A106,'JOURNAL STOCKS'!$F$7:$F$199))</f>
        <v/>
      </c>
      <c r="G106" s="19" t="str">
        <f t="shared" si="1"/>
        <v/>
      </c>
      <c r="H106" s="34"/>
    </row>
    <row r="107" spans="1:8" x14ac:dyDescent="0.2">
      <c r="A107" s="5"/>
      <c r="B107" s="5" t="str">
        <f>IF(ISBLANK('BASE PRODUITS'!B107),"",'BASE PRODUITS'!B107)</f>
        <v/>
      </c>
      <c r="C107" s="13" t="str">
        <f>IF(ISBLANK('BASE PRODUITS'!C107),"",'BASE PRODUITS'!C107)</f>
        <v/>
      </c>
      <c r="D107" s="10"/>
      <c r="E107" s="5" t="str">
        <f>IF(A107="","",SUMIF('JOURNAL STOCKS'!$B$7:$F$199,'ETAT DES STOCKS (2)'!A107,'JOURNAL STOCKS'!$E$7:$E$199))</f>
        <v/>
      </c>
      <c r="F107" s="16" t="str">
        <f>IF(A107="","",SUMIF('JOURNAL STOCKS'!$B$7:$F$199,'ETAT DES STOCKS (2)'!A107,'JOURNAL STOCKS'!$F$7:$F$199))</f>
        <v/>
      </c>
      <c r="G107" s="19" t="str">
        <f t="shared" si="1"/>
        <v/>
      </c>
      <c r="H107" s="34"/>
    </row>
    <row r="108" spans="1:8" x14ac:dyDescent="0.2">
      <c r="A108" s="5"/>
      <c r="B108" s="5" t="str">
        <f>IF(ISBLANK('BASE PRODUITS'!B108),"",'BASE PRODUITS'!B108)</f>
        <v/>
      </c>
      <c r="C108" s="13" t="str">
        <f>IF(ISBLANK('BASE PRODUITS'!C108),"",'BASE PRODUITS'!C108)</f>
        <v/>
      </c>
      <c r="D108" s="10"/>
      <c r="E108" s="5" t="str">
        <f>IF(A108="","",SUMIF('JOURNAL STOCKS'!$B$7:$F$199,'ETAT DES STOCKS (2)'!A108,'JOURNAL STOCKS'!$E$7:$E$199))</f>
        <v/>
      </c>
      <c r="F108" s="16" t="str">
        <f>IF(A108="","",SUMIF('JOURNAL STOCKS'!$B$7:$F$199,'ETAT DES STOCKS (2)'!A108,'JOURNAL STOCKS'!$F$7:$F$199))</f>
        <v/>
      </c>
      <c r="G108" s="19" t="str">
        <f t="shared" si="1"/>
        <v/>
      </c>
      <c r="H108" s="34"/>
    </row>
    <row r="109" spans="1:8" x14ac:dyDescent="0.2">
      <c r="A109" s="5"/>
      <c r="B109" s="5" t="str">
        <f>IF(ISBLANK('BASE PRODUITS'!B109),"",'BASE PRODUITS'!B109)</f>
        <v/>
      </c>
      <c r="C109" s="13" t="str">
        <f>IF(ISBLANK('BASE PRODUITS'!C109),"",'BASE PRODUITS'!C109)</f>
        <v/>
      </c>
      <c r="D109" s="10"/>
      <c r="E109" s="5" t="str">
        <f>IF(A109="","",SUMIF('JOURNAL STOCKS'!$B$7:$F$199,'ETAT DES STOCKS (2)'!A109,'JOURNAL STOCKS'!$E$7:$E$199))</f>
        <v/>
      </c>
      <c r="F109" s="16" t="str">
        <f>IF(A109="","",SUMIF('JOURNAL STOCKS'!$B$7:$F$199,'ETAT DES STOCKS (2)'!A109,'JOURNAL STOCKS'!$F$7:$F$199))</f>
        <v/>
      </c>
      <c r="G109" s="19" t="str">
        <f t="shared" si="1"/>
        <v/>
      </c>
      <c r="H109" s="34"/>
    </row>
    <row r="110" spans="1:8" x14ac:dyDescent="0.2">
      <c r="A110" s="5"/>
      <c r="B110" s="5" t="str">
        <f>IF(ISBLANK('BASE PRODUITS'!B110),"",'BASE PRODUITS'!B110)</f>
        <v/>
      </c>
      <c r="C110" s="13" t="str">
        <f>IF(ISBLANK('BASE PRODUITS'!C110),"",'BASE PRODUITS'!C110)</f>
        <v/>
      </c>
      <c r="D110" s="10"/>
      <c r="E110" s="5" t="str">
        <f>IF(A110="","",SUMIF('JOURNAL STOCKS'!$B$7:$F$199,'ETAT DES STOCKS (2)'!A110,'JOURNAL STOCKS'!$E$7:$E$199))</f>
        <v/>
      </c>
      <c r="F110" s="16" t="str">
        <f>IF(A110="","",SUMIF('JOURNAL STOCKS'!$B$7:$F$199,'ETAT DES STOCKS (2)'!A110,'JOURNAL STOCKS'!$F$7:$F$199))</f>
        <v/>
      </c>
      <c r="G110" s="19" t="str">
        <f t="shared" si="1"/>
        <v/>
      </c>
      <c r="H110" s="34"/>
    </row>
    <row r="111" spans="1:8" x14ac:dyDescent="0.2">
      <c r="A111" s="5"/>
      <c r="B111" s="5" t="str">
        <f>IF(ISBLANK('BASE PRODUITS'!B111),"",'BASE PRODUITS'!B111)</f>
        <v/>
      </c>
      <c r="C111" s="13" t="str">
        <f>IF(ISBLANK('BASE PRODUITS'!C111),"",'BASE PRODUITS'!C111)</f>
        <v/>
      </c>
      <c r="D111" s="10"/>
      <c r="E111" s="5" t="str">
        <f>IF(A111="","",SUMIF('JOURNAL STOCKS'!$B$7:$F$199,'ETAT DES STOCKS (2)'!A111,'JOURNAL STOCKS'!$E$7:$E$199))</f>
        <v/>
      </c>
      <c r="F111" s="16" t="str">
        <f>IF(A111="","",SUMIF('JOURNAL STOCKS'!$B$7:$F$199,'ETAT DES STOCKS (2)'!A111,'JOURNAL STOCKS'!$F$7:$F$199))</f>
        <v/>
      </c>
      <c r="G111" s="19" t="str">
        <f t="shared" si="1"/>
        <v/>
      </c>
      <c r="H111" s="34"/>
    </row>
    <row r="112" spans="1:8" x14ac:dyDescent="0.2">
      <c r="A112" s="5"/>
      <c r="B112" s="5" t="str">
        <f>IF(ISBLANK('BASE PRODUITS'!B112),"",'BASE PRODUITS'!B112)</f>
        <v/>
      </c>
      <c r="C112" s="13" t="str">
        <f>IF(ISBLANK('BASE PRODUITS'!C112),"",'BASE PRODUITS'!C112)</f>
        <v/>
      </c>
      <c r="D112" s="10"/>
      <c r="E112" s="5" t="str">
        <f>IF(A112="","",SUMIF('JOURNAL STOCKS'!$B$7:$F$199,'ETAT DES STOCKS (2)'!A112,'JOURNAL STOCKS'!$E$7:$E$199))</f>
        <v/>
      </c>
      <c r="F112" s="16" t="str">
        <f>IF(A112="","",SUMIF('JOURNAL STOCKS'!$B$7:$F$199,'ETAT DES STOCKS (2)'!A112,'JOURNAL STOCKS'!$F$7:$F$199))</f>
        <v/>
      </c>
      <c r="G112" s="19" t="str">
        <f t="shared" si="1"/>
        <v/>
      </c>
      <c r="H112" s="34"/>
    </row>
    <row r="113" spans="1:8" x14ac:dyDescent="0.2">
      <c r="A113" s="5"/>
      <c r="B113" s="5" t="str">
        <f>IF(ISBLANK('BASE PRODUITS'!B113),"",'BASE PRODUITS'!B113)</f>
        <v/>
      </c>
      <c r="C113" s="13" t="str">
        <f>IF(ISBLANK('BASE PRODUITS'!C113),"",'BASE PRODUITS'!C113)</f>
        <v/>
      </c>
      <c r="D113" s="10"/>
      <c r="E113" s="5" t="str">
        <f>IF(A113="","",SUMIF('JOURNAL STOCKS'!$B$7:$F$199,'ETAT DES STOCKS (2)'!A113,'JOURNAL STOCKS'!$E$7:$E$199))</f>
        <v/>
      </c>
      <c r="F113" s="16" t="str">
        <f>IF(A113="","",SUMIF('JOURNAL STOCKS'!$B$7:$F$199,'ETAT DES STOCKS (2)'!A113,'JOURNAL STOCKS'!$F$7:$F$199))</f>
        <v/>
      </c>
      <c r="G113" s="19" t="str">
        <f t="shared" si="1"/>
        <v/>
      </c>
      <c r="H113" s="34"/>
    </row>
    <row r="114" spans="1:8" x14ac:dyDescent="0.2">
      <c r="A114" s="5"/>
      <c r="B114" s="5" t="str">
        <f>IF(ISBLANK('BASE PRODUITS'!B114),"",'BASE PRODUITS'!B114)</f>
        <v/>
      </c>
      <c r="C114" s="13" t="str">
        <f>IF(ISBLANK('BASE PRODUITS'!C114),"",'BASE PRODUITS'!C114)</f>
        <v/>
      </c>
      <c r="D114" s="10"/>
      <c r="E114" s="5" t="str">
        <f>IF(A114="","",SUMIF('JOURNAL STOCKS'!$B$7:$F$199,'ETAT DES STOCKS (2)'!A114,'JOURNAL STOCKS'!$E$7:$E$199))</f>
        <v/>
      </c>
      <c r="F114" s="16" t="str">
        <f>IF(A114="","",SUMIF('JOURNAL STOCKS'!$B$7:$F$199,'ETAT DES STOCKS (2)'!A114,'JOURNAL STOCKS'!$F$7:$F$199))</f>
        <v/>
      </c>
      <c r="G114" s="19" t="str">
        <f t="shared" si="1"/>
        <v/>
      </c>
      <c r="H114" s="34"/>
    </row>
    <row r="115" spans="1:8" x14ac:dyDescent="0.2">
      <c r="A115" s="5"/>
      <c r="B115" s="5" t="str">
        <f>IF(ISBLANK('BASE PRODUITS'!B115),"",'BASE PRODUITS'!B115)</f>
        <v/>
      </c>
      <c r="C115" s="13" t="str">
        <f>IF(ISBLANK('BASE PRODUITS'!C115),"",'BASE PRODUITS'!C115)</f>
        <v/>
      </c>
      <c r="D115" s="10"/>
      <c r="E115" s="5" t="str">
        <f>IF(A115="","",SUMIF('JOURNAL STOCKS'!$B$7:$F$199,'ETAT DES STOCKS (2)'!A115,'JOURNAL STOCKS'!$E$7:$E$199))</f>
        <v/>
      </c>
      <c r="F115" s="16" t="str">
        <f>IF(A115="","",SUMIF('JOURNAL STOCKS'!$B$7:$F$199,'ETAT DES STOCKS (2)'!A115,'JOURNAL STOCKS'!$F$7:$F$199))</f>
        <v/>
      </c>
      <c r="G115" s="19" t="str">
        <f t="shared" si="1"/>
        <v/>
      </c>
      <c r="H115" s="34"/>
    </row>
    <row r="116" spans="1:8" x14ac:dyDescent="0.2">
      <c r="A116" s="5"/>
      <c r="B116" s="5" t="str">
        <f>IF(ISBLANK('BASE PRODUITS'!B116),"",'BASE PRODUITS'!B116)</f>
        <v/>
      </c>
      <c r="C116" s="13" t="str">
        <f>IF(ISBLANK('BASE PRODUITS'!C116),"",'BASE PRODUITS'!C116)</f>
        <v/>
      </c>
      <c r="D116" s="10"/>
      <c r="E116" s="5" t="str">
        <f>IF(A116="","",SUMIF('JOURNAL STOCKS'!$B$7:$F$199,'ETAT DES STOCKS (2)'!A116,'JOURNAL STOCKS'!$E$7:$E$199))</f>
        <v/>
      </c>
      <c r="F116" s="16" t="str">
        <f>IF(A116="","",SUMIF('JOURNAL STOCKS'!$B$7:$F$199,'ETAT DES STOCKS (2)'!A116,'JOURNAL STOCKS'!$F$7:$F$199))</f>
        <v/>
      </c>
      <c r="G116" s="19" t="str">
        <f t="shared" si="1"/>
        <v/>
      </c>
      <c r="H116" s="34"/>
    </row>
    <row r="117" spans="1:8" x14ac:dyDescent="0.2">
      <c r="A117" s="5"/>
      <c r="B117" s="5" t="str">
        <f>IF(ISBLANK('BASE PRODUITS'!B117),"",'BASE PRODUITS'!B117)</f>
        <v/>
      </c>
      <c r="C117" s="13" t="str">
        <f>IF(ISBLANK('BASE PRODUITS'!C117),"",'BASE PRODUITS'!C117)</f>
        <v/>
      </c>
      <c r="D117" s="10"/>
      <c r="E117" s="5" t="str">
        <f>IF(A117="","",SUMIF('JOURNAL STOCKS'!$B$7:$F$199,'ETAT DES STOCKS (2)'!A117,'JOURNAL STOCKS'!$E$7:$E$199))</f>
        <v/>
      </c>
      <c r="F117" s="16" t="str">
        <f>IF(A117="","",SUMIF('JOURNAL STOCKS'!$B$7:$F$199,'ETAT DES STOCKS (2)'!A117,'JOURNAL STOCKS'!$F$7:$F$199))</f>
        <v/>
      </c>
      <c r="G117" s="19" t="str">
        <f t="shared" si="1"/>
        <v/>
      </c>
      <c r="H117" s="34"/>
    </row>
    <row r="118" spans="1:8" x14ac:dyDescent="0.2">
      <c r="A118" s="5"/>
      <c r="B118" s="5" t="str">
        <f>IF(ISBLANK('BASE PRODUITS'!B118),"",'BASE PRODUITS'!B118)</f>
        <v/>
      </c>
      <c r="C118" s="13" t="str">
        <f>IF(ISBLANK('BASE PRODUITS'!C118),"",'BASE PRODUITS'!C118)</f>
        <v/>
      </c>
      <c r="D118" s="10"/>
      <c r="E118" s="5" t="str">
        <f>IF(A118="","",SUMIF('JOURNAL STOCKS'!$B$7:$F$199,'ETAT DES STOCKS (2)'!A118,'JOURNAL STOCKS'!$E$7:$E$199))</f>
        <v/>
      </c>
      <c r="F118" s="16" t="str">
        <f>IF(A118="","",SUMIF('JOURNAL STOCKS'!$B$7:$F$199,'ETAT DES STOCKS (2)'!A118,'JOURNAL STOCKS'!$F$7:$F$199))</f>
        <v/>
      </c>
      <c r="G118" s="19" t="str">
        <f t="shared" si="1"/>
        <v/>
      </c>
      <c r="H118" s="34"/>
    </row>
    <row r="119" spans="1:8" x14ac:dyDescent="0.2">
      <c r="A119" s="5"/>
      <c r="B119" s="5" t="str">
        <f>IF(ISBLANK('BASE PRODUITS'!B119),"",'BASE PRODUITS'!B119)</f>
        <v/>
      </c>
      <c r="C119" s="13" t="str">
        <f>IF(ISBLANK('BASE PRODUITS'!C119),"",'BASE PRODUITS'!C119)</f>
        <v/>
      </c>
      <c r="D119" s="10"/>
      <c r="E119" s="5" t="str">
        <f>IF(A119="","",SUMIF('JOURNAL STOCKS'!$B$7:$F$199,'ETAT DES STOCKS (2)'!A119,'JOURNAL STOCKS'!$E$7:$E$199))</f>
        <v/>
      </c>
      <c r="F119" s="16" t="str">
        <f>IF(A119="","",SUMIF('JOURNAL STOCKS'!$B$7:$F$199,'ETAT DES STOCKS (2)'!A119,'JOURNAL STOCKS'!$F$7:$F$199))</f>
        <v/>
      </c>
      <c r="G119" s="19" t="str">
        <f t="shared" si="1"/>
        <v/>
      </c>
      <c r="H119" s="34"/>
    </row>
    <row r="120" spans="1:8" x14ac:dyDescent="0.2">
      <c r="A120" s="5"/>
      <c r="B120" s="5" t="str">
        <f>IF(ISBLANK('BASE PRODUITS'!B120),"",'BASE PRODUITS'!B120)</f>
        <v/>
      </c>
      <c r="C120" s="13" t="str">
        <f>IF(ISBLANK('BASE PRODUITS'!C120),"",'BASE PRODUITS'!C120)</f>
        <v/>
      </c>
      <c r="D120" s="10"/>
      <c r="E120" s="5" t="str">
        <f>IF(A120="","",SUMIF('JOURNAL STOCKS'!$B$7:$F$199,'ETAT DES STOCKS (2)'!A120,'JOURNAL STOCKS'!$E$7:$E$199))</f>
        <v/>
      </c>
      <c r="F120" s="16" t="str">
        <f>IF(A120="","",SUMIF('JOURNAL STOCKS'!$B$7:$F$199,'ETAT DES STOCKS (2)'!A120,'JOURNAL STOCKS'!$F$7:$F$199))</f>
        <v/>
      </c>
      <c r="G120" s="19" t="str">
        <f t="shared" si="1"/>
        <v/>
      </c>
      <c r="H120" s="34"/>
    </row>
    <row r="121" spans="1:8" x14ac:dyDescent="0.2">
      <c r="A121" s="5"/>
      <c r="B121" s="5" t="str">
        <f>IF(ISBLANK('BASE PRODUITS'!B121),"",'BASE PRODUITS'!B121)</f>
        <v/>
      </c>
      <c r="C121" s="13" t="str">
        <f>IF(ISBLANK('BASE PRODUITS'!C121),"",'BASE PRODUITS'!C121)</f>
        <v/>
      </c>
      <c r="D121" s="10"/>
      <c r="E121" s="5" t="str">
        <f>IF(A121="","",SUMIF('JOURNAL STOCKS'!$B$7:$F$199,'ETAT DES STOCKS (2)'!A121,'JOURNAL STOCKS'!$E$7:$E$199))</f>
        <v/>
      </c>
      <c r="F121" s="16" t="str">
        <f>IF(A121="","",SUMIF('JOURNAL STOCKS'!$B$7:$F$199,'ETAT DES STOCKS (2)'!A121,'JOURNAL STOCKS'!$F$7:$F$199))</f>
        <v/>
      </c>
      <c r="G121" s="19" t="str">
        <f t="shared" si="1"/>
        <v/>
      </c>
      <c r="H121" s="34"/>
    </row>
    <row r="122" spans="1:8" x14ac:dyDescent="0.2">
      <c r="A122" s="5"/>
      <c r="B122" s="5" t="str">
        <f>IF(ISBLANK('BASE PRODUITS'!B122),"",'BASE PRODUITS'!B122)</f>
        <v/>
      </c>
      <c r="C122" s="13" t="str">
        <f>IF(ISBLANK('BASE PRODUITS'!C122),"",'BASE PRODUITS'!C122)</f>
        <v/>
      </c>
      <c r="D122" s="10"/>
      <c r="E122" s="5" t="str">
        <f>IF(A122="","",SUMIF('JOURNAL STOCKS'!$B$7:$F$199,'ETAT DES STOCKS (2)'!A122,'JOURNAL STOCKS'!$E$7:$E$199))</f>
        <v/>
      </c>
      <c r="F122" s="16" t="str">
        <f>IF(A122="","",SUMIF('JOURNAL STOCKS'!$B$7:$F$199,'ETAT DES STOCKS (2)'!A122,'JOURNAL STOCKS'!$F$7:$F$199))</f>
        <v/>
      </c>
      <c r="G122" s="19" t="str">
        <f t="shared" si="1"/>
        <v/>
      </c>
      <c r="H122" s="34"/>
    </row>
    <row r="123" spans="1:8" x14ac:dyDescent="0.2">
      <c r="A123" s="5"/>
      <c r="B123" s="5" t="str">
        <f>IF(ISBLANK('BASE PRODUITS'!B123),"",'BASE PRODUITS'!B123)</f>
        <v/>
      </c>
      <c r="C123" s="13" t="str">
        <f>IF(ISBLANK('BASE PRODUITS'!C123),"",'BASE PRODUITS'!C123)</f>
        <v/>
      </c>
      <c r="D123" s="10"/>
      <c r="E123" s="5" t="str">
        <f>IF(A123="","",SUMIF('JOURNAL STOCKS'!$B$7:$F$199,'ETAT DES STOCKS (2)'!A123,'JOURNAL STOCKS'!$E$7:$E$199))</f>
        <v/>
      </c>
      <c r="F123" s="16" t="str">
        <f>IF(A123="","",SUMIF('JOURNAL STOCKS'!$B$7:$F$199,'ETAT DES STOCKS (2)'!A123,'JOURNAL STOCKS'!$F$7:$F$199))</f>
        <v/>
      </c>
      <c r="G123" s="19" t="str">
        <f t="shared" si="1"/>
        <v/>
      </c>
      <c r="H123" s="34"/>
    </row>
    <row r="124" spans="1:8" x14ac:dyDescent="0.2">
      <c r="A124" s="5"/>
      <c r="B124" s="5" t="str">
        <f>IF(ISBLANK('BASE PRODUITS'!B124),"",'BASE PRODUITS'!B124)</f>
        <v/>
      </c>
      <c r="C124" s="13" t="str">
        <f>IF(ISBLANK('BASE PRODUITS'!C124),"",'BASE PRODUITS'!C124)</f>
        <v/>
      </c>
      <c r="D124" s="10"/>
      <c r="E124" s="5" t="str">
        <f>IF(A124="","",SUMIF('JOURNAL STOCKS'!$B$7:$F$199,'ETAT DES STOCKS (2)'!A124,'JOURNAL STOCKS'!$E$7:$E$199))</f>
        <v/>
      </c>
      <c r="F124" s="16" t="str">
        <f>IF(A124="","",SUMIF('JOURNAL STOCKS'!$B$7:$F$199,'ETAT DES STOCKS (2)'!A124,'JOURNAL STOCKS'!$F$7:$F$199))</f>
        <v/>
      </c>
      <c r="G124" s="19" t="str">
        <f t="shared" si="1"/>
        <v/>
      </c>
      <c r="H124" s="34"/>
    </row>
    <row r="125" spans="1:8" x14ac:dyDescent="0.2">
      <c r="A125" s="5"/>
      <c r="B125" s="5" t="str">
        <f>IF(ISBLANK('BASE PRODUITS'!B125),"",'BASE PRODUITS'!B125)</f>
        <v/>
      </c>
      <c r="C125" s="13" t="str">
        <f>IF(ISBLANK('BASE PRODUITS'!C125),"",'BASE PRODUITS'!C125)</f>
        <v/>
      </c>
      <c r="D125" s="10"/>
      <c r="E125" s="5" t="str">
        <f>IF(A125="","",SUMIF('JOURNAL STOCKS'!$B$7:$F$199,'ETAT DES STOCKS (2)'!A125,'JOURNAL STOCKS'!$E$7:$E$199))</f>
        <v/>
      </c>
      <c r="F125" s="16" t="str">
        <f>IF(A125="","",SUMIF('JOURNAL STOCKS'!$B$7:$F$199,'ETAT DES STOCKS (2)'!A125,'JOURNAL STOCKS'!$F$7:$F$199))</f>
        <v/>
      </c>
      <c r="G125" s="19" t="str">
        <f t="shared" si="1"/>
        <v/>
      </c>
      <c r="H125" s="34"/>
    </row>
    <row r="126" spans="1:8" x14ac:dyDescent="0.2">
      <c r="A126" s="5"/>
      <c r="B126" s="5" t="str">
        <f>IF(ISBLANK('BASE PRODUITS'!B126),"",'BASE PRODUITS'!B126)</f>
        <v/>
      </c>
      <c r="C126" s="13" t="str">
        <f>IF(ISBLANK('BASE PRODUITS'!C126),"",'BASE PRODUITS'!C126)</f>
        <v/>
      </c>
      <c r="D126" s="10"/>
      <c r="E126" s="5" t="str">
        <f>IF(A126="","",SUMIF('JOURNAL STOCKS'!$B$7:$F$199,'ETAT DES STOCKS (2)'!A126,'JOURNAL STOCKS'!$E$7:$E$199))</f>
        <v/>
      </c>
      <c r="F126" s="16" t="str">
        <f>IF(A126="","",SUMIF('JOURNAL STOCKS'!$B$7:$F$199,'ETAT DES STOCKS (2)'!A126,'JOURNAL STOCKS'!$F$7:$F$199))</f>
        <v/>
      </c>
      <c r="G126" s="19" t="str">
        <f t="shared" si="1"/>
        <v/>
      </c>
      <c r="H126" s="34"/>
    </row>
    <row r="127" spans="1:8" x14ac:dyDescent="0.2">
      <c r="A127" s="5"/>
      <c r="B127" s="5" t="str">
        <f>IF(ISBLANK('BASE PRODUITS'!B127),"",'BASE PRODUITS'!B127)</f>
        <v/>
      </c>
      <c r="C127" s="13" t="str">
        <f>IF(ISBLANK('BASE PRODUITS'!C127),"",'BASE PRODUITS'!C127)</f>
        <v/>
      </c>
      <c r="D127" s="10"/>
      <c r="E127" s="5" t="str">
        <f>IF(A127="","",SUMIF('JOURNAL STOCKS'!$B$7:$F$199,'ETAT DES STOCKS (2)'!A127,'JOURNAL STOCKS'!$E$7:$E$199))</f>
        <v/>
      </c>
      <c r="F127" s="16" t="str">
        <f>IF(A127="","",SUMIF('JOURNAL STOCKS'!$B$7:$F$199,'ETAT DES STOCKS (2)'!A127,'JOURNAL STOCKS'!$F$7:$F$199))</f>
        <v/>
      </c>
      <c r="G127" s="19" t="str">
        <f t="shared" si="1"/>
        <v/>
      </c>
      <c r="H127" s="34"/>
    </row>
    <row r="128" spans="1:8" x14ac:dyDescent="0.2">
      <c r="A128" s="5"/>
      <c r="B128" s="5" t="str">
        <f>IF(ISBLANK('BASE PRODUITS'!B128),"",'BASE PRODUITS'!B128)</f>
        <v/>
      </c>
      <c r="C128" s="13" t="str">
        <f>IF(ISBLANK('BASE PRODUITS'!C128),"",'BASE PRODUITS'!C128)</f>
        <v/>
      </c>
      <c r="D128" s="10"/>
      <c r="E128" s="5" t="str">
        <f>IF(A128="","",SUMIF('JOURNAL STOCKS'!$B$7:$F$199,'ETAT DES STOCKS (2)'!A128,'JOURNAL STOCKS'!$E$7:$E$199))</f>
        <v/>
      </c>
      <c r="F128" s="16" t="str">
        <f>IF(A128="","",SUMIF('JOURNAL STOCKS'!$B$7:$F$199,'ETAT DES STOCKS (2)'!A128,'JOURNAL STOCKS'!$F$7:$F$199))</f>
        <v/>
      </c>
      <c r="G128" s="19" t="str">
        <f t="shared" si="1"/>
        <v/>
      </c>
      <c r="H128" s="34"/>
    </row>
    <row r="129" spans="1:8" x14ac:dyDescent="0.2">
      <c r="A129" s="5"/>
      <c r="B129" s="5" t="str">
        <f>IF(ISBLANK('BASE PRODUITS'!B129),"",'BASE PRODUITS'!B129)</f>
        <v/>
      </c>
      <c r="C129" s="13" t="str">
        <f>IF(ISBLANK('BASE PRODUITS'!C129),"",'BASE PRODUITS'!C129)</f>
        <v/>
      </c>
      <c r="D129" s="10"/>
      <c r="E129" s="5" t="str">
        <f>IF(A129="","",SUMIF('JOURNAL STOCKS'!$B$7:$F$199,'ETAT DES STOCKS (2)'!A129,'JOURNAL STOCKS'!$E$7:$E$199))</f>
        <v/>
      </c>
      <c r="F129" s="16" t="str">
        <f>IF(A129="","",SUMIF('JOURNAL STOCKS'!$B$7:$F$199,'ETAT DES STOCKS (2)'!A129,'JOURNAL STOCKS'!$F$7:$F$199))</f>
        <v/>
      </c>
      <c r="G129" s="19" t="str">
        <f t="shared" si="1"/>
        <v/>
      </c>
      <c r="H129" s="34"/>
    </row>
    <row r="130" spans="1:8" x14ac:dyDescent="0.2">
      <c r="A130" s="5"/>
      <c r="B130" s="5" t="str">
        <f>IF(ISBLANK('BASE PRODUITS'!B130),"",'BASE PRODUITS'!B130)</f>
        <v/>
      </c>
      <c r="C130" s="13" t="str">
        <f>IF(ISBLANK('BASE PRODUITS'!C130),"",'BASE PRODUITS'!C130)</f>
        <v/>
      </c>
      <c r="D130" s="10"/>
      <c r="E130" s="5" t="str">
        <f>IF(A130="","",SUMIF('JOURNAL STOCKS'!$B$7:$F$199,'ETAT DES STOCKS (2)'!A130,'JOURNAL STOCKS'!$E$7:$E$199))</f>
        <v/>
      </c>
      <c r="F130" s="16" t="str">
        <f>IF(A130="","",SUMIF('JOURNAL STOCKS'!$B$7:$F$199,'ETAT DES STOCKS (2)'!A130,'JOURNAL STOCKS'!$F$7:$F$199))</f>
        <v/>
      </c>
      <c r="G130" s="19" t="str">
        <f t="shared" si="1"/>
        <v/>
      </c>
      <c r="H130" s="34"/>
    </row>
    <row r="131" spans="1:8" x14ac:dyDescent="0.2">
      <c r="A131" s="5"/>
      <c r="B131" s="5" t="str">
        <f>IF(ISBLANK('BASE PRODUITS'!B131),"",'BASE PRODUITS'!B131)</f>
        <v/>
      </c>
      <c r="C131" s="13" t="str">
        <f>IF(ISBLANK('BASE PRODUITS'!C131),"",'BASE PRODUITS'!C131)</f>
        <v/>
      </c>
      <c r="D131" s="10"/>
      <c r="E131" s="5" t="str">
        <f>IF(A131="","",SUMIF('JOURNAL STOCKS'!$B$7:$F$199,'ETAT DES STOCKS (2)'!A131,'JOURNAL STOCKS'!$E$7:$E$199))</f>
        <v/>
      </c>
      <c r="F131" s="16" t="str">
        <f>IF(A131="","",SUMIF('JOURNAL STOCKS'!$B$7:$F$199,'ETAT DES STOCKS (2)'!A131,'JOURNAL STOCKS'!$F$7:$F$199))</f>
        <v/>
      </c>
      <c r="G131" s="19" t="str">
        <f t="shared" si="1"/>
        <v/>
      </c>
      <c r="H131" s="34"/>
    </row>
    <row r="132" spans="1:8" x14ac:dyDescent="0.2">
      <c r="A132" s="5"/>
      <c r="B132" s="5" t="str">
        <f>IF(ISBLANK('BASE PRODUITS'!B132),"",'BASE PRODUITS'!B132)</f>
        <v/>
      </c>
      <c r="C132" s="13" t="str">
        <f>IF(ISBLANK('BASE PRODUITS'!C132),"",'BASE PRODUITS'!C132)</f>
        <v/>
      </c>
      <c r="D132" s="10"/>
      <c r="E132" s="5" t="str">
        <f>IF(A132="","",SUMIF('JOURNAL STOCKS'!$B$7:$F$199,'ETAT DES STOCKS (2)'!A132,'JOURNAL STOCKS'!$E$7:$E$199))</f>
        <v/>
      </c>
      <c r="F132" s="16" t="str">
        <f>IF(A132="","",SUMIF('JOURNAL STOCKS'!$B$7:$F$199,'ETAT DES STOCKS (2)'!A132,'JOURNAL STOCKS'!$F$7:$F$199))</f>
        <v/>
      </c>
      <c r="G132" s="19" t="str">
        <f t="shared" si="1"/>
        <v/>
      </c>
      <c r="H132" s="34"/>
    </row>
    <row r="133" spans="1:8" x14ac:dyDescent="0.2">
      <c r="A133" s="5"/>
      <c r="B133" s="5" t="str">
        <f>IF(ISBLANK('BASE PRODUITS'!B133),"",'BASE PRODUITS'!B133)</f>
        <v/>
      </c>
      <c r="C133" s="13" t="str">
        <f>IF(ISBLANK('BASE PRODUITS'!C133),"",'BASE PRODUITS'!C133)</f>
        <v/>
      </c>
      <c r="D133" s="10"/>
      <c r="E133" s="5" t="str">
        <f>IF(A133="","",SUMIF('JOURNAL STOCKS'!$B$7:$F$199,'ETAT DES STOCKS (2)'!A133,'JOURNAL STOCKS'!$E$7:$E$199))</f>
        <v/>
      </c>
      <c r="F133" s="16" t="str">
        <f>IF(A133="","",SUMIF('JOURNAL STOCKS'!$B$7:$F$199,'ETAT DES STOCKS (2)'!A133,'JOURNAL STOCKS'!$F$7:$F$199))</f>
        <v/>
      </c>
      <c r="G133" s="19" t="str">
        <f t="shared" si="1"/>
        <v/>
      </c>
      <c r="H133" s="34"/>
    </row>
    <row r="134" spans="1:8" x14ac:dyDescent="0.2">
      <c r="A134" s="5"/>
      <c r="B134" s="5" t="str">
        <f>IF(ISBLANK('BASE PRODUITS'!B134),"",'BASE PRODUITS'!B134)</f>
        <v/>
      </c>
      <c r="C134" s="13" t="str">
        <f>IF(ISBLANK('BASE PRODUITS'!C134),"",'BASE PRODUITS'!C134)</f>
        <v/>
      </c>
      <c r="D134" s="10"/>
      <c r="E134" s="5" t="str">
        <f>IF(A134="","",SUMIF('JOURNAL STOCKS'!$B$7:$F$199,'ETAT DES STOCKS (2)'!A134,'JOURNAL STOCKS'!$E$7:$E$199))</f>
        <v/>
      </c>
      <c r="F134" s="16" t="str">
        <f>IF(A134="","",SUMIF('JOURNAL STOCKS'!$B$7:$F$199,'ETAT DES STOCKS (2)'!A134,'JOURNAL STOCKS'!$F$7:$F$199))</f>
        <v/>
      </c>
      <c r="G134" s="19" t="str">
        <f t="shared" si="1"/>
        <v/>
      </c>
      <c r="H134" s="34"/>
    </row>
    <row r="135" spans="1:8" x14ac:dyDescent="0.2">
      <c r="A135" s="5"/>
      <c r="B135" s="5" t="str">
        <f>IF(ISBLANK('BASE PRODUITS'!B135),"",'BASE PRODUITS'!B135)</f>
        <v/>
      </c>
      <c r="C135" s="13" t="str">
        <f>IF(ISBLANK('BASE PRODUITS'!C135),"",'BASE PRODUITS'!C135)</f>
        <v/>
      </c>
      <c r="D135" s="10"/>
      <c r="E135" s="5" t="str">
        <f>IF(A135="","",SUMIF('JOURNAL STOCKS'!$B$7:$F$199,'ETAT DES STOCKS (2)'!A135,'JOURNAL STOCKS'!$E$7:$E$199))</f>
        <v/>
      </c>
      <c r="F135" s="16" t="str">
        <f>IF(A135="","",SUMIF('JOURNAL STOCKS'!$B$7:$F$199,'ETAT DES STOCKS (2)'!A135,'JOURNAL STOCKS'!$F$7:$F$199))</f>
        <v/>
      </c>
      <c r="G135" s="19" t="str">
        <f t="shared" ref="G135:G155" si="2">IF(AND(ISNUMBER(E135),ISNUMBER(F135)),D135+E135-F135,"")</f>
        <v/>
      </c>
      <c r="H135" s="34"/>
    </row>
    <row r="136" spans="1:8" x14ac:dyDescent="0.2">
      <c r="A136" s="5"/>
      <c r="B136" s="5" t="str">
        <f>IF(ISBLANK('BASE PRODUITS'!B136),"",'BASE PRODUITS'!B136)</f>
        <v/>
      </c>
      <c r="C136" s="13" t="str">
        <f>IF(ISBLANK('BASE PRODUITS'!C136),"",'BASE PRODUITS'!C136)</f>
        <v/>
      </c>
      <c r="D136" s="10"/>
      <c r="E136" s="5" t="str">
        <f>IF(A136="","",SUMIF('JOURNAL STOCKS'!$B$7:$F$199,'ETAT DES STOCKS (2)'!A136,'JOURNAL STOCKS'!$E$7:$E$199))</f>
        <v/>
      </c>
      <c r="F136" s="16" t="str">
        <f>IF(A136="","",SUMIF('JOURNAL STOCKS'!$B$7:$F$199,'ETAT DES STOCKS (2)'!A136,'JOURNAL STOCKS'!$F$7:$F$199))</f>
        <v/>
      </c>
      <c r="G136" s="19" t="str">
        <f t="shared" si="2"/>
        <v/>
      </c>
      <c r="H136" s="34"/>
    </row>
    <row r="137" spans="1:8" x14ac:dyDescent="0.2">
      <c r="A137" s="5"/>
      <c r="B137" s="5" t="str">
        <f>IF(ISBLANK('BASE PRODUITS'!B137),"",'BASE PRODUITS'!B137)</f>
        <v/>
      </c>
      <c r="C137" s="13" t="str">
        <f>IF(ISBLANK('BASE PRODUITS'!C137),"",'BASE PRODUITS'!C137)</f>
        <v/>
      </c>
      <c r="D137" s="10"/>
      <c r="E137" s="5" t="str">
        <f>IF(A137="","",SUMIF('JOURNAL STOCKS'!$B$7:$F$199,'ETAT DES STOCKS (2)'!A137,'JOURNAL STOCKS'!$E$7:$E$199))</f>
        <v/>
      </c>
      <c r="F137" s="16" t="str">
        <f>IF(A137="","",SUMIF('JOURNAL STOCKS'!$B$7:$F$199,'ETAT DES STOCKS (2)'!A137,'JOURNAL STOCKS'!$F$7:$F$199))</f>
        <v/>
      </c>
      <c r="G137" s="19" t="str">
        <f t="shared" si="2"/>
        <v/>
      </c>
      <c r="H137" s="34"/>
    </row>
    <row r="138" spans="1:8" x14ac:dyDescent="0.2">
      <c r="A138" s="5"/>
      <c r="B138" s="5" t="str">
        <f>IF(ISBLANK('BASE PRODUITS'!B138),"",'BASE PRODUITS'!B138)</f>
        <v/>
      </c>
      <c r="C138" s="13" t="str">
        <f>IF(ISBLANK('BASE PRODUITS'!C138),"",'BASE PRODUITS'!C138)</f>
        <v/>
      </c>
      <c r="D138" s="10"/>
      <c r="E138" s="5" t="str">
        <f>IF(A138="","",SUMIF('JOURNAL STOCKS'!$B$7:$F$199,'ETAT DES STOCKS (2)'!A138,'JOURNAL STOCKS'!$E$7:$E$199))</f>
        <v/>
      </c>
      <c r="F138" s="16" t="str">
        <f>IF(A138="","",SUMIF('JOURNAL STOCKS'!$B$7:$F$199,'ETAT DES STOCKS (2)'!A138,'JOURNAL STOCKS'!$F$7:$F$199))</f>
        <v/>
      </c>
      <c r="G138" s="19" t="str">
        <f t="shared" si="2"/>
        <v/>
      </c>
      <c r="H138" s="34"/>
    </row>
    <row r="139" spans="1:8" x14ac:dyDescent="0.2">
      <c r="A139" s="5"/>
      <c r="B139" s="5" t="str">
        <f>IF(ISBLANK('BASE PRODUITS'!B139),"",'BASE PRODUITS'!B139)</f>
        <v/>
      </c>
      <c r="C139" s="13" t="str">
        <f>IF(ISBLANK('BASE PRODUITS'!C139),"",'BASE PRODUITS'!C139)</f>
        <v/>
      </c>
      <c r="D139" s="10"/>
      <c r="E139" s="5" t="str">
        <f>IF(A139="","",SUMIF('JOURNAL STOCKS'!$B$7:$F$199,'ETAT DES STOCKS (2)'!A139,'JOURNAL STOCKS'!$E$7:$E$199))</f>
        <v/>
      </c>
      <c r="F139" s="16" t="str">
        <f>IF(A139="","",SUMIF('JOURNAL STOCKS'!$B$7:$F$199,'ETAT DES STOCKS (2)'!A139,'JOURNAL STOCKS'!$F$7:$F$199))</f>
        <v/>
      </c>
      <c r="G139" s="19" t="str">
        <f t="shared" si="2"/>
        <v/>
      </c>
      <c r="H139" s="34"/>
    </row>
    <row r="140" spans="1:8" x14ac:dyDescent="0.2">
      <c r="A140" s="5"/>
      <c r="B140" s="5" t="str">
        <f>IF(ISBLANK('BASE PRODUITS'!B140),"",'BASE PRODUITS'!B140)</f>
        <v/>
      </c>
      <c r="C140" s="13" t="str">
        <f>IF(ISBLANK('BASE PRODUITS'!C140),"",'BASE PRODUITS'!C140)</f>
        <v/>
      </c>
      <c r="D140" s="10"/>
      <c r="E140" s="5" t="str">
        <f>IF(A140="","",SUMIF('JOURNAL STOCKS'!$B$7:$F$199,'ETAT DES STOCKS (2)'!A140,'JOURNAL STOCKS'!$E$7:$E$199))</f>
        <v/>
      </c>
      <c r="F140" s="16" t="str">
        <f>IF(A140="","",SUMIF('JOURNAL STOCKS'!$B$7:$F$199,'ETAT DES STOCKS (2)'!A140,'JOURNAL STOCKS'!$F$7:$F$199))</f>
        <v/>
      </c>
      <c r="G140" s="19" t="str">
        <f t="shared" si="2"/>
        <v/>
      </c>
      <c r="H140" s="34"/>
    </row>
    <row r="141" spans="1:8" x14ac:dyDescent="0.2">
      <c r="A141" s="5"/>
      <c r="B141" s="5" t="str">
        <f>IF(ISBLANK('BASE PRODUITS'!B141),"",'BASE PRODUITS'!B141)</f>
        <v/>
      </c>
      <c r="C141" s="13" t="str">
        <f>IF(ISBLANK('BASE PRODUITS'!C141),"",'BASE PRODUITS'!C141)</f>
        <v/>
      </c>
      <c r="D141" s="10"/>
      <c r="E141" s="5" t="str">
        <f>IF(A141="","",SUMIF('JOURNAL STOCKS'!$B$7:$F$199,'ETAT DES STOCKS (2)'!A141,'JOURNAL STOCKS'!$E$7:$E$199))</f>
        <v/>
      </c>
      <c r="F141" s="16" t="str">
        <f>IF(A141="","",SUMIF('JOURNAL STOCKS'!$B$7:$F$199,'ETAT DES STOCKS (2)'!A141,'JOURNAL STOCKS'!$F$7:$F$199))</f>
        <v/>
      </c>
      <c r="G141" s="19" t="str">
        <f t="shared" si="2"/>
        <v/>
      </c>
      <c r="H141" s="34"/>
    </row>
    <row r="142" spans="1:8" x14ac:dyDescent="0.2">
      <c r="A142" s="5"/>
      <c r="B142" s="5" t="str">
        <f>IF(ISBLANK('BASE PRODUITS'!B142),"",'BASE PRODUITS'!B142)</f>
        <v/>
      </c>
      <c r="C142" s="13" t="str">
        <f>IF(ISBLANK('BASE PRODUITS'!C142),"",'BASE PRODUITS'!C142)</f>
        <v/>
      </c>
      <c r="D142" s="10"/>
      <c r="E142" s="5" t="str">
        <f>IF(A142="","",SUMIF('JOURNAL STOCKS'!$B$7:$F$199,'ETAT DES STOCKS (2)'!A142,'JOURNAL STOCKS'!$E$7:$E$199))</f>
        <v/>
      </c>
      <c r="F142" s="16" t="str">
        <f>IF(A142="","",SUMIF('JOURNAL STOCKS'!$B$7:$F$199,'ETAT DES STOCKS (2)'!A142,'JOURNAL STOCKS'!$F$7:$F$199))</f>
        <v/>
      </c>
      <c r="G142" s="19" t="str">
        <f t="shared" si="2"/>
        <v/>
      </c>
      <c r="H142" s="34"/>
    </row>
    <row r="143" spans="1:8" x14ac:dyDescent="0.2">
      <c r="A143" s="5"/>
      <c r="B143" s="5" t="str">
        <f>IF(ISBLANK('BASE PRODUITS'!B143),"",'BASE PRODUITS'!B143)</f>
        <v/>
      </c>
      <c r="C143" s="13" t="str">
        <f>IF(ISBLANK('BASE PRODUITS'!C143),"",'BASE PRODUITS'!C143)</f>
        <v/>
      </c>
      <c r="D143" s="10"/>
      <c r="E143" s="5" t="str">
        <f>IF(A143="","",SUMIF('JOURNAL STOCKS'!$B$7:$F$199,'ETAT DES STOCKS (2)'!A143,'JOURNAL STOCKS'!$E$7:$E$199))</f>
        <v/>
      </c>
      <c r="F143" s="16" t="str">
        <f>IF(A143="","",SUMIF('JOURNAL STOCKS'!$B$7:$F$199,'ETAT DES STOCKS (2)'!A143,'JOURNAL STOCKS'!$F$7:$F$199))</f>
        <v/>
      </c>
      <c r="G143" s="19" t="str">
        <f t="shared" si="2"/>
        <v/>
      </c>
      <c r="H143" s="34"/>
    </row>
    <row r="144" spans="1:8" x14ac:dyDescent="0.2">
      <c r="A144" s="5"/>
      <c r="B144" s="5" t="str">
        <f>IF(ISBLANK('BASE PRODUITS'!B144),"",'BASE PRODUITS'!B144)</f>
        <v/>
      </c>
      <c r="C144" s="13" t="str">
        <f>IF(ISBLANK('BASE PRODUITS'!C144),"",'BASE PRODUITS'!C144)</f>
        <v/>
      </c>
      <c r="D144" s="10"/>
      <c r="E144" s="5" t="str">
        <f>IF(A144="","",SUMIF('JOURNAL STOCKS'!$B$7:$F$199,'ETAT DES STOCKS (2)'!A144,'JOURNAL STOCKS'!$E$7:$E$199))</f>
        <v/>
      </c>
      <c r="F144" s="16" t="str">
        <f>IF(A144="","",SUMIF('JOURNAL STOCKS'!$B$7:$F$199,'ETAT DES STOCKS (2)'!A144,'JOURNAL STOCKS'!$F$7:$F$199))</f>
        <v/>
      </c>
      <c r="G144" s="19" t="str">
        <f t="shared" si="2"/>
        <v/>
      </c>
      <c r="H144" s="34"/>
    </row>
    <row r="145" spans="1:8" x14ac:dyDescent="0.2">
      <c r="A145" s="5"/>
      <c r="B145" s="5" t="str">
        <f>IF(ISBLANK('BASE PRODUITS'!B145),"",'BASE PRODUITS'!B145)</f>
        <v/>
      </c>
      <c r="C145" s="13" t="str">
        <f>IF(ISBLANK('BASE PRODUITS'!C145),"",'BASE PRODUITS'!C145)</f>
        <v/>
      </c>
      <c r="D145" s="10"/>
      <c r="E145" s="5" t="str">
        <f>IF(A145="","",SUMIF('JOURNAL STOCKS'!$B$7:$F$199,'ETAT DES STOCKS (2)'!A145,'JOURNAL STOCKS'!$E$7:$E$199))</f>
        <v/>
      </c>
      <c r="F145" s="16" t="str">
        <f>IF(A145="","",SUMIF('JOURNAL STOCKS'!$B$7:$F$199,'ETAT DES STOCKS (2)'!A145,'JOURNAL STOCKS'!$F$7:$F$199))</f>
        <v/>
      </c>
      <c r="G145" s="19" t="str">
        <f t="shared" si="2"/>
        <v/>
      </c>
      <c r="H145" s="34"/>
    </row>
    <row r="146" spans="1:8" x14ac:dyDescent="0.2">
      <c r="A146" s="5"/>
      <c r="B146" s="5" t="str">
        <f>IF(ISBLANK('BASE PRODUITS'!B146),"",'BASE PRODUITS'!B146)</f>
        <v/>
      </c>
      <c r="C146" s="13" t="str">
        <f>IF(ISBLANK('BASE PRODUITS'!C146),"",'BASE PRODUITS'!C146)</f>
        <v/>
      </c>
      <c r="D146" s="10"/>
      <c r="E146" s="5" t="str">
        <f>IF(A146="","",SUMIF('JOURNAL STOCKS'!$B$7:$F$199,'ETAT DES STOCKS (2)'!A146,'JOURNAL STOCKS'!$E$7:$E$199))</f>
        <v/>
      </c>
      <c r="F146" s="16" t="str">
        <f>IF(A146="","",SUMIF('JOURNAL STOCKS'!$B$7:$F$199,'ETAT DES STOCKS (2)'!A146,'JOURNAL STOCKS'!$F$7:$F$199))</f>
        <v/>
      </c>
      <c r="G146" s="19" t="str">
        <f t="shared" si="2"/>
        <v/>
      </c>
      <c r="H146" s="34"/>
    </row>
    <row r="147" spans="1:8" x14ac:dyDescent="0.2">
      <c r="A147" s="5"/>
      <c r="B147" s="5" t="str">
        <f>IF(ISBLANK('BASE PRODUITS'!B147),"",'BASE PRODUITS'!B147)</f>
        <v/>
      </c>
      <c r="C147" s="13" t="str">
        <f>IF(ISBLANK('BASE PRODUITS'!C147),"",'BASE PRODUITS'!C147)</f>
        <v/>
      </c>
      <c r="D147" s="10"/>
      <c r="E147" s="5" t="str">
        <f>IF(A147="","",SUMIF('JOURNAL STOCKS'!$B$7:$F$199,'ETAT DES STOCKS (2)'!A147,'JOURNAL STOCKS'!$E$7:$E$199))</f>
        <v/>
      </c>
      <c r="F147" s="16" t="str">
        <f>IF(A147="","",SUMIF('JOURNAL STOCKS'!$B$7:$F$199,'ETAT DES STOCKS (2)'!A147,'JOURNAL STOCKS'!$F$7:$F$199))</f>
        <v/>
      </c>
      <c r="G147" s="19" t="str">
        <f t="shared" si="2"/>
        <v/>
      </c>
      <c r="H147" s="34"/>
    </row>
    <row r="148" spans="1:8" x14ac:dyDescent="0.2">
      <c r="A148" s="5"/>
      <c r="B148" s="5" t="str">
        <f>IF(ISBLANK('BASE PRODUITS'!B148),"",'BASE PRODUITS'!B148)</f>
        <v/>
      </c>
      <c r="C148" s="13" t="str">
        <f>IF(ISBLANK('BASE PRODUITS'!C148),"",'BASE PRODUITS'!C148)</f>
        <v/>
      </c>
      <c r="D148" s="10"/>
      <c r="E148" s="5" t="str">
        <f>IF(A148="","",SUMIF('JOURNAL STOCKS'!$B$7:$F$199,'ETAT DES STOCKS (2)'!A148,'JOURNAL STOCKS'!$E$7:$E$199))</f>
        <v/>
      </c>
      <c r="F148" s="16" t="str">
        <f>IF(A148="","",SUMIF('JOURNAL STOCKS'!$B$7:$F$199,'ETAT DES STOCKS (2)'!A148,'JOURNAL STOCKS'!$F$7:$F$199))</f>
        <v/>
      </c>
      <c r="G148" s="19" t="str">
        <f t="shared" si="2"/>
        <v/>
      </c>
      <c r="H148" s="34"/>
    </row>
    <row r="149" spans="1:8" x14ac:dyDescent="0.2">
      <c r="A149" s="5"/>
      <c r="B149" s="5" t="str">
        <f>IF(ISBLANK('BASE PRODUITS'!B149),"",'BASE PRODUITS'!B149)</f>
        <v/>
      </c>
      <c r="C149" s="13" t="str">
        <f>IF(ISBLANK('BASE PRODUITS'!C149),"",'BASE PRODUITS'!C149)</f>
        <v/>
      </c>
      <c r="D149" s="10"/>
      <c r="E149" s="5" t="str">
        <f>IF(A149="","",SUMIF('JOURNAL STOCKS'!$B$7:$F$199,'ETAT DES STOCKS (2)'!A149,'JOURNAL STOCKS'!$E$7:$E$199))</f>
        <v/>
      </c>
      <c r="F149" s="16" t="str">
        <f>IF(A149="","",SUMIF('JOURNAL STOCKS'!$B$7:$F$199,'ETAT DES STOCKS (2)'!A149,'JOURNAL STOCKS'!$F$7:$F$199))</f>
        <v/>
      </c>
      <c r="G149" s="19" t="str">
        <f t="shared" si="2"/>
        <v/>
      </c>
      <c r="H149" s="34"/>
    </row>
    <row r="150" spans="1:8" x14ac:dyDescent="0.2">
      <c r="A150" s="5"/>
      <c r="B150" s="5" t="str">
        <f>IF(ISBLANK('BASE PRODUITS'!B150),"",'BASE PRODUITS'!B150)</f>
        <v/>
      </c>
      <c r="C150" s="13" t="str">
        <f>IF(ISBLANK('BASE PRODUITS'!C150),"",'BASE PRODUITS'!C150)</f>
        <v/>
      </c>
      <c r="D150" s="10"/>
      <c r="E150" s="5" t="str">
        <f>IF(A150="","",SUMIF('JOURNAL STOCKS'!$B$7:$F$199,'ETAT DES STOCKS (2)'!A150,'JOURNAL STOCKS'!$E$7:$E$199))</f>
        <v/>
      </c>
      <c r="F150" s="16" t="str">
        <f>IF(A150="","",SUMIF('JOURNAL STOCKS'!$B$7:$F$199,'ETAT DES STOCKS (2)'!A150,'JOURNAL STOCKS'!$F$7:$F$199))</f>
        <v/>
      </c>
      <c r="G150" s="19" t="str">
        <f t="shared" si="2"/>
        <v/>
      </c>
      <c r="H150" s="34"/>
    </row>
    <row r="151" spans="1:8" x14ac:dyDescent="0.2">
      <c r="A151" s="5"/>
      <c r="B151" s="5" t="str">
        <f>IF(ISBLANK('BASE PRODUITS'!B151),"",'BASE PRODUITS'!B151)</f>
        <v/>
      </c>
      <c r="C151" s="13" t="str">
        <f>IF(ISBLANK('BASE PRODUITS'!C151),"",'BASE PRODUITS'!C151)</f>
        <v/>
      </c>
      <c r="D151" s="10"/>
      <c r="E151" s="5" t="str">
        <f>IF(A151="","",SUMIF('JOURNAL STOCKS'!$B$7:$F$199,'ETAT DES STOCKS (2)'!A151,'JOURNAL STOCKS'!$E$7:$E$199))</f>
        <v/>
      </c>
      <c r="F151" s="16" t="str">
        <f>IF(A151="","",SUMIF('JOURNAL STOCKS'!$B$7:$F$199,'ETAT DES STOCKS (2)'!A151,'JOURNAL STOCKS'!$F$7:$F$199))</f>
        <v/>
      </c>
      <c r="G151" s="19" t="str">
        <f t="shared" si="2"/>
        <v/>
      </c>
      <c r="H151" s="34"/>
    </row>
    <row r="152" spans="1:8" x14ac:dyDescent="0.2">
      <c r="A152" s="5"/>
      <c r="B152" s="5" t="str">
        <f>IF(ISBLANK('BASE PRODUITS'!B152),"",'BASE PRODUITS'!B152)</f>
        <v/>
      </c>
      <c r="C152" s="13" t="str">
        <f>IF(ISBLANK('BASE PRODUITS'!C152),"",'BASE PRODUITS'!C152)</f>
        <v/>
      </c>
      <c r="D152" s="10"/>
      <c r="E152" s="5" t="str">
        <f>IF(A152="","",SUMIF('JOURNAL STOCKS'!$B$7:$F$199,'ETAT DES STOCKS (2)'!A152,'JOURNAL STOCKS'!$E$7:$E$199))</f>
        <v/>
      </c>
      <c r="F152" s="16" t="str">
        <f>IF(A152="","",SUMIF('JOURNAL STOCKS'!$B$7:$F$199,'ETAT DES STOCKS (2)'!A152,'JOURNAL STOCKS'!$F$7:$F$199))</f>
        <v/>
      </c>
      <c r="G152" s="19" t="str">
        <f t="shared" si="2"/>
        <v/>
      </c>
      <c r="H152" s="34"/>
    </row>
    <row r="153" spans="1:8" x14ac:dyDescent="0.2">
      <c r="A153" s="5"/>
      <c r="B153" s="5" t="str">
        <f>IF(ISBLANK('BASE PRODUITS'!B153),"",'BASE PRODUITS'!B153)</f>
        <v/>
      </c>
      <c r="C153" s="13" t="str">
        <f>IF(ISBLANK('BASE PRODUITS'!C153),"",'BASE PRODUITS'!C153)</f>
        <v/>
      </c>
      <c r="D153" s="10"/>
      <c r="E153" s="5" t="str">
        <f>IF(A153="","",SUMIF('JOURNAL STOCKS'!$B$7:$F$199,'ETAT DES STOCKS (2)'!A153,'JOURNAL STOCKS'!$E$7:$E$199))</f>
        <v/>
      </c>
      <c r="F153" s="16" t="str">
        <f>IF(A153="","",SUMIF('JOURNAL STOCKS'!$B$7:$F$199,'ETAT DES STOCKS (2)'!A153,'JOURNAL STOCKS'!$F$7:$F$199))</f>
        <v/>
      </c>
      <c r="G153" s="19" t="str">
        <f t="shared" si="2"/>
        <v/>
      </c>
      <c r="H153" s="34"/>
    </row>
    <row r="154" spans="1:8" x14ac:dyDescent="0.2">
      <c r="A154" s="5"/>
      <c r="B154" s="5" t="str">
        <f>IF(ISBLANK('BASE PRODUITS'!B154),"",'BASE PRODUITS'!B154)</f>
        <v/>
      </c>
      <c r="C154" s="13" t="str">
        <f>IF(ISBLANK('BASE PRODUITS'!C154),"",'BASE PRODUITS'!C154)</f>
        <v/>
      </c>
      <c r="D154" s="10"/>
      <c r="E154" s="5" t="str">
        <f>IF(A154="","",SUMIF('JOURNAL STOCKS'!$B$7:$F$199,'ETAT DES STOCKS (2)'!A154,'JOURNAL STOCKS'!$E$7:$E$199))</f>
        <v/>
      </c>
      <c r="F154" s="16" t="str">
        <f>IF(A154="","",SUMIF('JOURNAL STOCKS'!$B$7:$F$199,'ETAT DES STOCKS (2)'!A154,'JOURNAL STOCKS'!$F$7:$F$199))</f>
        <v/>
      </c>
      <c r="G154" s="19" t="str">
        <f t="shared" si="2"/>
        <v/>
      </c>
      <c r="H154" s="34"/>
    </row>
    <row r="155" spans="1:8" x14ac:dyDescent="0.2">
      <c r="A155" s="7"/>
      <c r="B155" s="7" t="str">
        <f>IF(ISBLANK('BASE PRODUITS'!B155),"",'BASE PRODUITS'!B155)</f>
        <v/>
      </c>
      <c r="C155" s="42" t="str">
        <f>IF(ISBLANK('BASE PRODUITS'!C155),"",'BASE PRODUITS'!C155)</f>
        <v/>
      </c>
      <c r="D155" s="12"/>
      <c r="E155" s="7" t="str">
        <f>IF(A155="","",SUMIF('JOURNAL STOCKS'!$B$7:$F$199,'ETAT DES STOCKS (2)'!A155,'JOURNAL STOCKS'!$E$7:$E$199))</f>
        <v/>
      </c>
      <c r="F155" s="17" t="str">
        <f>IF(A155="","",SUMIF('JOURNAL STOCKS'!$B$7:$F$199,'ETAT DES STOCKS (2)'!A155,'JOURNAL STOCKS'!$F$7:$F$199))</f>
        <v/>
      </c>
      <c r="G155" s="43" t="str">
        <f t="shared" si="2"/>
        <v/>
      </c>
      <c r="H155" s="34"/>
    </row>
  </sheetData>
  <autoFilter ref="A5:G155" xr:uid="{00000000-0001-0000-0200-000000000000}"/>
  <pageMargins left="0.70866141732283472" right="0.70866141732283472" top="0.74803149606299213" bottom="0.74803149606299213" header="0.31496062992125984" footer="0.31496062992125984"/>
  <pageSetup paperSize="9" scale="67" fitToHeight="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4">
    <pageSetUpPr fitToPage="1"/>
  </sheetPr>
  <dimension ref="A1:H155"/>
  <sheetViews>
    <sheetView showGridLines="0" workbookViewId="0">
      <selection activeCell="B25" sqref="B25"/>
    </sheetView>
  </sheetViews>
  <sheetFormatPr baseColWidth="10" defaultRowHeight="16" x14ac:dyDescent="0.2"/>
  <cols>
    <col min="1" max="1" width="27.6640625" customWidth="1"/>
    <col min="2" max="2" width="22.33203125" bestFit="1" customWidth="1"/>
    <col min="3" max="3" width="18.83203125" bestFit="1" customWidth="1"/>
    <col min="4" max="4" width="19.1640625" bestFit="1" customWidth="1"/>
    <col min="5" max="6" width="13.1640625" customWidth="1"/>
    <col min="7" max="7" width="14.33203125" style="6" customWidth="1"/>
    <col min="8" max="8" width="4.6640625" customWidth="1"/>
  </cols>
  <sheetData>
    <row r="1" spans="1:8" ht="18.75" customHeight="1" thickBot="1" x14ac:dyDescent="0.25">
      <c r="A1" s="34"/>
      <c r="B1" s="34"/>
      <c r="C1" s="34"/>
      <c r="D1" s="34"/>
      <c r="E1" s="34"/>
      <c r="F1" s="34"/>
      <c r="G1" s="39"/>
      <c r="H1" s="34"/>
    </row>
    <row r="2" spans="1:8" ht="25" thickBot="1" x14ac:dyDescent="0.35">
      <c r="A2" s="40" t="s">
        <v>5</v>
      </c>
      <c r="D2" s="41">
        <f ca="1">TODAY()</f>
        <v>46045</v>
      </c>
      <c r="H2" s="34"/>
    </row>
    <row r="3" spans="1:8" ht="19" x14ac:dyDescent="0.2">
      <c r="A3" s="11" t="s">
        <v>18</v>
      </c>
      <c r="H3" s="34"/>
    </row>
    <row r="4" spans="1:8" ht="17" thickBot="1" x14ac:dyDescent="0.25">
      <c r="H4" s="34"/>
    </row>
    <row r="5" spans="1:8" ht="44.25" customHeight="1" x14ac:dyDescent="0.2">
      <c r="A5" s="2" t="s">
        <v>1</v>
      </c>
      <c r="B5" s="2" t="s">
        <v>19</v>
      </c>
      <c r="C5" s="2" t="s">
        <v>20</v>
      </c>
      <c r="D5" s="4" t="s">
        <v>2</v>
      </c>
      <c r="E5" s="4" t="s">
        <v>6</v>
      </c>
      <c r="F5" s="15" t="s">
        <v>7</v>
      </c>
      <c r="G5" s="18" t="s">
        <v>4</v>
      </c>
      <c r="H5" s="34"/>
    </row>
    <row r="6" spans="1:8" x14ac:dyDescent="0.2">
      <c r="A6" s="5" t="str">
        <f>'BASE PRODUITS'!A6</f>
        <v>ASSIETTE CENTRALE</v>
      </c>
      <c r="B6" s="14" t="str">
        <f>IF(ISBLANK('BASE PRODUITS'!B6),"",'BASE PRODUITS'!B6)</f>
        <v>MAG'IMPACT</v>
      </c>
      <c r="C6" s="13" t="str">
        <f>IF(ISBLANK('BASE PRODUITS'!C6),"",'BASE PRODUITS'!C6)</f>
        <v>QCA122</v>
      </c>
      <c r="D6" s="10">
        <v>41</v>
      </c>
      <c r="E6" s="5">
        <f ca="1">SUMIF('JOURNAL STOCKS'!$B$7:$F$199,'ETAT DES STOCKS'!A6,'JOURNAL STOCKS'!$E$7:$E$199)</f>
        <v>0</v>
      </c>
      <c r="F6" s="16">
        <f ca="1">SUMIF('JOURNAL STOCKS'!$B$7:$F$199,'ETAT DES STOCKS'!A6,'JOURNAL STOCKS'!$F$7:$F$199)</f>
        <v>0</v>
      </c>
      <c r="G6" s="19">
        <f ca="1">D6+E6-F6</f>
        <v>41</v>
      </c>
      <c r="H6" s="34"/>
    </row>
    <row r="7" spans="1:8" x14ac:dyDescent="0.2">
      <c r="A7" s="5" t="str">
        <f>'BASE PRODUITS'!A7</f>
        <v>BAGUE RECHARGEE</v>
      </c>
      <c r="B7" s="14" t="str">
        <f>IF(ISBLANK('BASE PRODUITS'!B7),"",'BASE PRODUITS'!B7)</f>
        <v>MAG'IMPACT</v>
      </c>
      <c r="C7" s="13" t="str">
        <f>IF(ISBLANK('BASE PRODUITS'!C7),"",'BASE PRODUITS'!C7)</f>
        <v>QMY024A0A</v>
      </c>
      <c r="D7" s="10">
        <v>41</v>
      </c>
      <c r="E7" s="5">
        <f ca="1">SUMIF('JOURNAL STOCKS'!$B$7:$F$199,'ETAT DES STOCKS'!A7,'JOURNAL STOCKS'!$E$7:$E$199)</f>
        <v>0</v>
      </c>
      <c r="F7" s="16">
        <f ca="1">SUMIF('JOURNAL STOCKS'!$B$7:$F$199,'ETAT DES STOCKS'!A7,'JOURNAL STOCKS'!$F$7:$F$199)</f>
        <v>0</v>
      </c>
      <c r="G7" s="19">
        <f t="shared" ref="G7:G14" ca="1" si="0">D7+E7-F7</f>
        <v>41</v>
      </c>
      <c r="H7" s="34"/>
    </row>
    <row r="8" spans="1:8" x14ac:dyDescent="0.2">
      <c r="A8" s="5" t="str">
        <f>'BASE PRODUITS'!A8</f>
        <v>BOUCLIER 278</v>
      </c>
      <c r="B8" s="14" t="str">
        <f>IF(ISBLANK('BASE PRODUITS'!B8),"",'BASE PRODUITS'!B8)</f>
        <v>PELLE R966</v>
      </c>
      <c r="C8" s="13">
        <f>IF(ISBLANK('BASE PRODUITS'!C8),"",'BASE PRODUITS'!C8)</f>
        <v>11081278</v>
      </c>
      <c r="D8" s="10">
        <v>3</v>
      </c>
      <c r="E8" s="5">
        <f ca="1">SUMIF('JOURNAL STOCKS'!$B$7:$F$199,'ETAT DES STOCKS'!A8,'JOURNAL STOCKS'!$E$7:$E$199)</f>
        <v>0</v>
      </c>
      <c r="F8" s="16">
        <f ca="1">SUMIF('JOURNAL STOCKS'!$B$7:$F$199,'ETAT DES STOCKS'!A8,'JOURNAL STOCKS'!$F$7:$F$199)</f>
        <v>0</v>
      </c>
      <c r="G8" s="19">
        <f t="shared" ca="1" si="0"/>
        <v>3</v>
      </c>
      <c r="H8" s="34"/>
    </row>
    <row r="9" spans="1:8" x14ac:dyDescent="0.2">
      <c r="A9" s="5" t="str">
        <f>'BASE PRODUITS'!A9</f>
        <v>BOUCLIER 280</v>
      </c>
      <c r="B9" s="14" t="str">
        <f>IF(ISBLANK('BASE PRODUITS'!B9),"",'BASE PRODUITS'!B9)</f>
        <v>PELLE R966</v>
      </c>
      <c r="C9" s="13">
        <f>IF(ISBLANK('BASE PRODUITS'!C9),"",'BASE PRODUITS'!C9)</f>
        <v>11081280</v>
      </c>
      <c r="D9" s="10">
        <v>3</v>
      </c>
      <c r="E9" s="5">
        <f ca="1">SUMIF('JOURNAL STOCKS'!$B$7:$F$199,'ETAT DES STOCKS'!A9,'JOURNAL STOCKS'!$E$7:$E$199)</f>
        <v>0</v>
      </c>
      <c r="F9" s="16">
        <f ca="1">SUMIF('JOURNAL STOCKS'!$B$7:$F$199,'ETAT DES STOCKS'!A9,'JOURNAL STOCKS'!$F$7:$F$199)</f>
        <v>0</v>
      </c>
      <c r="G9" s="19">
        <f t="shared" ca="1" si="0"/>
        <v>3</v>
      </c>
      <c r="H9" s="34"/>
    </row>
    <row r="10" spans="1:8" x14ac:dyDescent="0.2">
      <c r="A10" s="5" t="str">
        <f>'BASE PRODUITS'!A10</f>
        <v>BOUCLIER 281</v>
      </c>
      <c r="B10" s="14" t="str">
        <f>IF(ISBLANK('BASE PRODUITS'!B10),"",'BASE PRODUITS'!B10)</f>
        <v>PELLE R966</v>
      </c>
      <c r="C10" s="13">
        <f>IF(ISBLANK('BASE PRODUITS'!C10),"",'BASE PRODUITS'!C10)</f>
        <v>11081281</v>
      </c>
      <c r="D10" s="10">
        <v>3</v>
      </c>
      <c r="E10" s="5">
        <f ca="1">SUMIF('JOURNAL STOCKS'!$B$7:$F$199,'ETAT DES STOCKS'!A10,'JOURNAL STOCKS'!$E$7:$E$199)</f>
        <v>0</v>
      </c>
      <c r="F10" s="16">
        <f ca="1">SUMIF('JOURNAL STOCKS'!$B$7:$F$199,'ETAT DES STOCKS'!A10,'JOURNAL STOCKS'!$F$7:$F$199)</f>
        <v>0</v>
      </c>
      <c r="G10" s="19">
        <f t="shared" ca="1" si="0"/>
        <v>3</v>
      </c>
      <c r="H10" s="34"/>
    </row>
    <row r="11" spans="1:8" x14ac:dyDescent="0.2">
      <c r="A11" s="5" t="str">
        <f>'BASE PRODUITS'!A11</f>
        <v>CHAPEAU D'USURE</v>
      </c>
      <c r="B11" s="14" t="str">
        <f>IF(ISBLANK('BASE PRODUITS'!B11),"",'BASE PRODUITS'!B11)</f>
        <v>PELLE R966</v>
      </c>
      <c r="C11" s="13">
        <f>IF(ISBLANK('BASE PRODUITS'!C11),"",'BASE PRODUITS'!C11)</f>
        <v>10451152</v>
      </c>
      <c r="D11" s="10"/>
      <c r="E11" s="5">
        <f ca="1">SUMIF('JOURNAL STOCKS'!$B$7:$F$199,'ETAT DES STOCKS'!A11,'JOURNAL STOCKS'!$E$7:$E$199)</f>
        <v>0</v>
      </c>
      <c r="F11" s="16">
        <f ca="1">SUMIF('JOURNAL STOCKS'!$B$7:$F$199,'ETAT DES STOCKS'!A11,'JOURNAL STOCKS'!$F$7:$F$199)</f>
        <v>0</v>
      </c>
      <c r="G11" s="19">
        <f t="shared" ca="1" si="0"/>
        <v>0</v>
      </c>
      <c r="H11" s="34"/>
    </row>
    <row r="12" spans="1:8" x14ac:dyDescent="0.2">
      <c r="A12" s="5" t="str">
        <f>'BASE PRODUITS'!A12</f>
        <v>DENT Z90R</v>
      </c>
      <c r="B12" s="14" t="str">
        <f>IF(ISBLANK('BASE PRODUITS'!B12),"",'BASE PRODUITS'!B12)</f>
        <v>PELLE R966</v>
      </c>
      <c r="C12" s="13">
        <f>IF(ISBLANK('BASE PRODUITS'!C12),"",'BASE PRODUITS'!C12)</f>
        <v>10451156</v>
      </c>
      <c r="D12" s="10"/>
      <c r="E12" s="5">
        <f ca="1">SUMIF('JOURNAL STOCKS'!$B$7:$F$199,'ETAT DES STOCKS'!A12,'JOURNAL STOCKS'!$E$7:$E$199)</f>
        <v>0</v>
      </c>
      <c r="F12" s="16">
        <f ca="1">SUMIF('JOURNAL STOCKS'!$B$7:$F$199,'ETAT DES STOCKS'!A12,'JOURNAL STOCKS'!$F$7:$F$199)</f>
        <v>0</v>
      </c>
      <c r="G12" s="19">
        <f t="shared" ca="1" si="0"/>
        <v>0</v>
      </c>
      <c r="H12" s="34"/>
    </row>
    <row r="13" spans="1:8" x14ac:dyDescent="0.2">
      <c r="A13" s="5" t="str">
        <f>'BASE PRODUITS'!A13</f>
        <v>ECRAN PERIPHERIQUE</v>
      </c>
      <c r="B13" s="14" t="str">
        <f>IF(ISBLANK('BASE PRODUITS'!B13),"",'BASE PRODUITS'!B13)</f>
        <v>MAG'IMPACT</v>
      </c>
      <c r="C13" s="13" t="str">
        <f>IF(ISBLANK('BASE PRODUITS'!C13),"",'BASE PRODUITS'!C13)</f>
        <v>QCA297</v>
      </c>
      <c r="D13" s="10"/>
      <c r="E13" s="5">
        <f ca="1">SUMIF('JOURNAL STOCKS'!$B$7:$F$199,'ETAT DES STOCKS'!A13,'JOURNAL STOCKS'!$E$7:$E$199)</f>
        <v>0</v>
      </c>
      <c r="F13" s="16">
        <f ca="1">SUMIF('JOURNAL STOCKS'!$B$7:$F$199,'ETAT DES STOCKS'!A13,'JOURNAL STOCKS'!$F$7:$F$199)</f>
        <v>0</v>
      </c>
      <c r="G13" s="19">
        <f t="shared" ca="1" si="0"/>
        <v>0</v>
      </c>
      <c r="H13" s="34"/>
    </row>
    <row r="14" spans="1:8" x14ac:dyDescent="0.2">
      <c r="A14" s="5" t="str">
        <f>'BASE PRODUITS'!A14</f>
        <v>EJECTEURS</v>
      </c>
      <c r="B14" s="14" t="str">
        <f>IF(ISBLANK('BASE PRODUITS'!B14),"",'BASE PRODUITS'!B14)</f>
        <v>MAG'IMPACT</v>
      </c>
      <c r="C14" s="13" t="str">
        <f>IF(ISBLANK('BASE PRODUITS'!C14),"",'BASE PRODUITS'!C14)</f>
        <v>QCA313</v>
      </c>
      <c r="D14" s="10">
        <v>145</v>
      </c>
      <c r="E14" s="5">
        <f ca="1">SUMIF('JOURNAL STOCKS'!$B$7:$F$199,'ETAT DES STOCKS'!A14,'JOURNAL STOCKS'!$E$7:$E$199)</f>
        <v>0</v>
      </c>
      <c r="F14" s="16">
        <f ca="1">SUMIF('JOURNAL STOCKS'!$B$7:$F$199,'ETAT DES STOCKS'!A14,'JOURNAL STOCKS'!$F$7:$F$199)</f>
        <v>0</v>
      </c>
      <c r="G14" s="19">
        <f t="shared" ca="1" si="0"/>
        <v>145</v>
      </c>
      <c r="H14" s="34"/>
    </row>
    <row r="15" spans="1:8" x14ac:dyDescent="0.2">
      <c r="A15" s="5" t="str">
        <f>'BASE PRODUITS'!A15</f>
        <v>ENCLUMES</v>
      </c>
      <c r="B15" s="5" t="str">
        <f>IF(ISBLANK('BASE PRODUITS'!B15),"",'BASE PRODUITS'!B15)</f>
        <v>MAG'IMPACT</v>
      </c>
      <c r="C15" s="13" t="str">
        <f>IF(ISBLANK('BASE PRODUITS'!C15),"",'BASE PRODUITS'!C15)</f>
        <v>QCA213</v>
      </c>
      <c r="D15" s="10"/>
      <c r="E15" s="5">
        <f ca="1">SUMIF('JOURNAL STOCKS'!$B$7:$F$199,'ETAT DES STOCKS'!A15,'JOURNAL STOCKS'!$E$7:$E$199)</f>
        <v>0</v>
      </c>
      <c r="F15" s="16">
        <f ca="1">SUMIF('JOURNAL STOCKS'!$B$7:$F$199,'ETAT DES STOCKS'!A15,'JOURNAL STOCKS'!$F$7:$F$199)</f>
        <v>0</v>
      </c>
      <c r="G15" s="19">
        <f t="shared" ref="G15:G78" ca="1" si="1">D15+E15-F15</f>
        <v>0</v>
      </c>
      <c r="H15" s="34"/>
    </row>
    <row r="16" spans="1:8" x14ac:dyDescent="0.2">
      <c r="A16" s="5" t="str">
        <f>'BASE PRODUITS'!A16</f>
        <v>ETOILE</v>
      </c>
      <c r="B16" s="5" t="str">
        <f>IF(ISBLANK('BASE PRODUITS'!B16),"",'BASE PRODUITS'!B16)</f>
        <v>MAG'IMPACT</v>
      </c>
      <c r="C16" s="13" t="str">
        <f>IF(ISBLANK('BASE PRODUITS'!C16),"",'BASE PRODUITS'!C16)</f>
        <v>QTB069A0A</v>
      </c>
      <c r="D16" s="10">
        <v>14</v>
      </c>
      <c r="E16" s="5">
        <f ca="1">SUMIF('JOURNAL STOCKS'!$B$7:$F$199,'ETAT DES STOCKS'!A16,'JOURNAL STOCKS'!$E$7:$E$199)</f>
        <v>0</v>
      </c>
      <c r="F16" s="16">
        <f ca="1">SUMIF('JOURNAL STOCKS'!$B$7:$F$199,'ETAT DES STOCKS'!A16,'JOURNAL STOCKS'!$F$7:$F$199)</f>
        <v>0</v>
      </c>
      <c r="G16" s="19">
        <f t="shared" ca="1" si="1"/>
        <v>14</v>
      </c>
      <c r="H16" s="34"/>
    </row>
    <row r="17" spans="1:8" x14ac:dyDescent="0.2">
      <c r="A17" s="5" t="str">
        <f>'BASE PRODUITS'!A17</f>
        <v>LAMES 966M XE</v>
      </c>
      <c r="B17" s="5" t="str">
        <f>IF(ISBLANK('BASE PRODUITS'!B17),"",'BASE PRODUITS'!B17)</f>
        <v>966M XE</v>
      </c>
      <c r="C17" s="13" t="str">
        <f>IF(ISBLANK('BASE PRODUITS'!C17),"",'BASE PRODUITS'!C17)</f>
        <v>406*966 / 406*634</v>
      </c>
      <c r="D17" s="10">
        <v>90</v>
      </c>
      <c r="E17" s="5">
        <f ca="1">SUMIF('JOURNAL STOCKS'!$B$7:$F$199,'ETAT DES STOCKS'!A17,'JOURNAL STOCKS'!$E$7:$E$199)</f>
        <v>0</v>
      </c>
      <c r="F17" s="16">
        <f ca="1">SUMIF('JOURNAL STOCKS'!$B$7:$F$199,'ETAT DES STOCKS'!A17,'JOURNAL STOCKS'!$F$7:$F$199)</f>
        <v>0</v>
      </c>
      <c r="G17" s="19">
        <f t="shared" ca="1" si="1"/>
        <v>90</v>
      </c>
      <c r="H17" s="34"/>
    </row>
    <row r="18" spans="1:8" x14ac:dyDescent="0.2">
      <c r="A18" s="5" t="str">
        <f>'BASE PRODUITS'!A18</f>
        <v>LAMES 972M XE</v>
      </c>
      <c r="B18" s="5" t="str">
        <f>IF(ISBLANK('BASE PRODUITS'!B18),"",'BASE PRODUITS'!B18)</f>
        <v>972M XE</v>
      </c>
      <c r="C18" s="13" t="str">
        <f>IF(ISBLANK('BASE PRODUITS'!C18),"",'BASE PRODUITS'!C18)</f>
        <v>406*757 / 406*848</v>
      </c>
      <c r="D18" s="10">
        <v>40</v>
      </c>
      <c r="E18" s="5">
        <f ca="1">SUMIF('JOURNAL STOCKS'!$B$7:$F$199,'ETAT DES STOCKS'!A18,'JOURNAL STOCKS'!$E$7:$E$199)</f>
        <v>0</v>
      </c>
      <c r="F18" s="16">
        <f ca="1">SUMIF('JOURNAL STOCKS'!$B$7:$F$199,'ETAT DES STOCKS'!A18,'JOURNAL STOCKS'!$F$7:$F$199)</f>
        <v>0</v>
      </c>
      <c r="G18" s="19">
        <f t="shared" ca="1" si="1"/>
        <v>40</v>
      </c>
      <c r="H18" s="34"/>
    </row>
    <row r="19" spans="1:8" x14ac:dyDescent="0.2">
      <c r="A19" s="5" t="str">
        <f>'BASE PRODUITS'!A19</f>
        <v>LAMES L586</v>
      </c>
      <c r="B19" s="5" t="str">
        <f>IF(ISBLANK('BASE PRODUITS'!B19),"",'BASE PRODUITS'!B19)</f>
        <v>L586</v>
      </c>
      <c r="C19" s="13" t="str">
        <f>IF(ISBLANK('BASE PRODUITS'!C19),"",'BASE PRODUITS'!C19)</f>
        <v>406*1029 / 406*686</v>
      </c>
      <c r="D19" s="10"/>
      <c r="E19" s="5">
        <f ca="1">SUMIF('JOURNAL STOCKS'!$B$7:$F$199,'ETAT DES STOCKS'!A19,'JOURNAL STOCKS'!$E$7:$E$199)</f>
        <v>0</v>
      </c>
      <c r="F19" s="16">
        <f ca="1">SUMIF('JOURNAL STOCKS'!$B$7:$F$199,'ETAT DES STOCKS'!A19,'JOURNAL STOCKS'!$F$7:$F$199)</f>
        <v>0</v>
      </c>
      <c r="G19" s="19">
        <f t="shared" ca="1" si="1"/>
        <v>0</v>
      </c>
      <c r="H19" s="34"/>
    </row>
    <row r="20" spans="1:8" x14ac:dyDescent="0.2">
      <c r="A20" s="5" t="str">
        <f>'BASE PRODUITS'!A20</f>
        <v>MOYEU SUPPORT DE TABLE</v>
      </c>
      <c r="B20" s="5" t="str">
        <f>IF(ISBLANK('BASE PRODUITS'!B20),"",'BASE PRODUITS'!B20)</f>
        <v>MAG'IMPACT</v>
      </c>
      <c r="C20" s="13" t="str">
        <f>IF(ISBLANK('BASE PRODUITS'!C20),"",'BASE PRODUITS'!C20)</f>
        <v>QMY324A0A</v>
      </c>
      <c r="D20" s="10">
        <v>3</v>
      </c>
      <c r="E20" s="5">
        <f ca="1">SUMIF('JOURNAL STOCKS'!$B$7:$F$199,'ETAT DES STOCKS'!A20,'JOURNAL STOCKS'!$E$7:$E$199)</f>
        <v>0</v>
      </c>
      <c r="F20" s="16">
        <f ca="1">SUMIF('JOURNAL STOCKS'!$B$7:$F$199,'ETAT DES STOCKS'!A20,'JOURNAL STOCKS'!$F$7:$F$199)</f>
        <v>0</v>
      </c>
      <c r="G20" s="19">
        <f t="shared" ca="1" si="1"/>
        <v>3</v>
      </c>
      <c r="H20" s="34"/>
    </row>
    <row r="21" spans="1:8" x14ac:dyDescent="0.2">
      <c r="A21" s="5" t="str">
        <f>'BASE PRODUITS'!A21</f>
        <v>PLAQUES DE TABLE</v>
      </c>
      <c r="B21" s="5" t="str">
        <f>IF(ISBLANK('BASE PRODUITS'!B21),"",'BASE PRODUITS'!B21)</f>
        <v>MAG'IMPACT</v>
      </c>
      <c r="C21" s="13" t="str">
        <f>IF(ISBLANK('BASE PRODUITS'!C21),"",'BASE PRODUITS'!C21)</f>
        <v>QCA322</v>
      </c>
      <c r="D21" s="10">
        <v>3</v>
      </c>
      <c r="E21" s="5">
        <f ca="1">SUMIF('JOURNAL STOCKS'!$B$7:$F$199,'ETAT DES STOCKS'!A21,'JOURNAL STOCKS'!$E$7:$E$199)</f>
        <v>0</v>
      </c>
      <c r="F21" s="16">
        <f ca="1">SUMIF('JOURNAL STOCKS'!$B$7:$F$199,'ETAT DES STOCKS'!A21,'JOURNAL STOCKS'!$F$7:$F$199)</f>
        <v>0</v>
      </c>
      <c r="G21" s="19">
        <f t="shared" ca="1" si="1"/>
        <v>3</v>
      </c>
      <c r="H21" s="34"/>
    </row>
    <row r="22" spans="1:8" x14ac:dyDescent="0.2">
      <c r="A22" s="5" t="str">
        <f>'BASE PRODUITS'!A22</f>
        <v>TABLE 5 EJECTEURS</v>
      </c>
      <c r="B22" s="5" t="str">
        <f>IF(ISBLANK('BASE PRODUITS'!B22),"",'BASE PRODUITS'!B22)</f>
        <v>MAG'IMPACT</v>
      </c>
      <c r="C22" s="13" t="str">
        <f>IF(ISBLANK('BASE PRODUITS'!C22),"",'BASE PRODUITS'!C22)</f>
        <v>QTB067A0A</v>
      </c>
      <c r="D22" s="10">
        <v>3</v>
      </c>
      <c r="E22" s="5">
        <f ca="1">SUMIF('JOURNAL STOCKS'!$B$7:$F$199,'ETAT DES STOCKS'!A22,'JOURNAL STOCKS'!$E$7:$E$199)</f>
        <v>0</v>
      </c>
      <c r="F22" s="16">
        <f ca="1">SUMIF('JOURNAL STOCKS'!$B$7:$F$199,'ETAT DES STOCKS'!A22,'JOURNAL STOCKS'!$F$7:$F$199)</f>
        <v>0</v>
      </c>
      <c r="G22" s="19">
        <f t="shared" ca="1" si="1"/>
        <v>3</v>
      </c>
      <c r="H22" s="34"/>
    </row>
    <row r="23" spans="1:8" x14ac:dyDescent="0.2">
      <c r="A23" s="5" t="str">
        <f>'BASE PRODUITS'!A23</f>
        <v>TUBE INFERIEUR</v>
      </c>
      <c r="B23" s="5" t="str">
        <f>IF(ISBLANK('BASE PRODUITS'!B23),"",'BASE PRODUITS'!B23)</f>
        <v>MAG'IMPACT</v>
      </c>
      <c r="C23" s="13" t="str">
        <f>IF(ISBLANK('BASE PRODUITS'!C23),"",'BASE PRODUITS'!C23)</f>
        <v>QCA327A0A</v>
      </c>
      <c r="D23" s="10">
        <v>2</v>
      </c>
      <c r="E23" s="5">
        <f ca="1">SUMIF('JOURNAL STOCKS'!$B$7:$F$199,'ETAT DES STOCKS'!A23,'JOURNAL STOCKS'!$E$7:$E$199)</f>
        <v>0</v>
      </c>
      <c r="F23" s="16">
        <f ca="1">SUMIF('JOURNAL STOCKS'!$B$7:$F$199,'ETAT DES STOCKS'!A23,'JOURNAL STOCKS'!$F$7:$F$199)</f>
        <v>0</v>
      </c>
      <c r="G23" s="19">
        <f t="shared" ca="1" si="1"/>
        <v>2</v>
      </c>
      <c r="H23" s="34"/>
    </row>
    <row r="24" spans="1:8" x14ac:dyDescent="0.2">
      <c r="A24" s="5" t="str">
        <f>'BASE PRODUITS'!A24</f>
        <v>TUBE INTERMEDIAIRE</v>
      </c>
      <c r="B24" s="5" t="str">
        <f>IF(ISBLANK('BASE PRODUITS'!B24),"",'BASE PRODUITS'!B24)</f>
        <v>MAG'IMPACT</v>
      </c>
      <c r="C24" s="13" t="str">
        <f>IF(ISBLANK('BASE PRODUITS'!C24),"",'BASE PRODUITS'!C24)</f>
        <v>QCA324A0AB</v>
      </c>
      <c r="D24" s="10">
        <v>2</v>
      </c>
      <c r="E24" s="5">
        <f ca="1">SUMIF('JOURNAL STOCKS'!$B$7:$F$199,'ETAT DES STOCKS'!A24,'JOURNAL STOCKS'!$E$7:$E$199)</f>
        <v>0</v>
      </c>
      <c r="F24" s="16">
        <f ca="1">SUMIF('JOURNAL STOCKS'!$B$7:$F$199,'ETAT DES STOCKS'!A24,'JOURNAL STOCKS'!$F$7:$F$199)</f>
        <v>0</v>
      </c>
      <c r="G24" s="19">
        <f t="shared" ca="1" si="1"/>
        <v>2</v>
      </c>
      <c r="H24" s="34"/>
    </row>
    <row r="25" spans="1:8" x14ac:dyDescent="0.2">
      <c r="A25" s="5" t="str">
        <f>'BASE PRODUITS'!A25</f>
        <v>TUBE SUPERIEUR</v>
      </c>
      <c r="B25" s="5" t="str">
        <f>IF(ISBLANK('BASE PRODUITS'!B25),"",'BASE PRODUITS'!B25)</f>
        <v>MAG'IMPACT</v>
      </c>
      <c r="C25" s="13" t="str">
        <f>IF(ISBLANK('BASE PRODUITS'!C25),"",'BASE PRODUITS'!C25)</f>
        <v>QCA325A0A</v>
      </c>
      <c r="D25" s="10">
        <v>0</v>
      </c>
      <c r="E25" s="5">
        <f ca="1">SUMIF('JOURNAL STOCKS'!$B$7:$F$199,'ETAT DES STOCKS'!A25,'JOURNAL STOCKS'!$E$7:$E$199)</f>
        <v>0</v>
      </c>
      <c r="F25" s="16">
        <f ca="1">SUMIF('JOURNAL STOCKS'!$B$7:$F$199,'ETAT DES STOCKS'!A25,'JOURNAL STOCKS'!$F$7:$F$199)</f>
        <v>0</v>
      </c>
      <c r="G25" s="19">
        <f t="shared" ca="1" si="1"/>
        <v>0</v>
      </c>
      <c r="H25" s="34"/>
    </row>
    <row r="26" spans="1:8" x14ac:dyDescent="0.2">
      <c r="A26" s="5">
        <f>'BASE PRODUITS'!A26</f>
        <v>0</v>
      </c>
      <c r="B26" s="5" t="str">
        <f>IF(ISBLANK('BASE PRODUITS'!B26),"",'BASE PRODUITS'!B26)</f>
        <v/>
      </c>
      <c r="C26" s="13" t="str">
        <f>IF(ISBLANK('BASE PRODUITS'!C26),"",'BASE PRODUITS'!C26)</f>
        <v/>
      </c>
      <c r="D26" s="10"/>
      <c r="E26" s="5">
        <f ca="1">SUMIF('JOURNAL STOCKS'!$B$7:$F$199,'ETAT DES STOCKS'!A26,'JOURNAL STOCKS'!$E$7:$E$199)</f>
        <v>0</v>
      </c>
      <c r="F26" s="16">
        <f ca="1">SUMIF('JOURNAL STOCKS'!$B$7:$F$199,'ETAT DES STOCKS'!A26,'JOURNAL STOCKS'!$F$7:$F$199)</f>
        <v>0</v>
      </c>
      <c r="G26" s="19">
        <f t="shared" ca="1" si="1"/>
        <v>0</v>
      </c>
      <c r="H26" s="34"/>
    </row>
    <row r="27" spans="1:8" x14ac:dyDescent="0.2">
      <c r="A27" s="5">
        <f>'BASE PRODUITS'!A27</f>
        <v>0</v>
      </c>
      <c r="B27" s="5" t="str">
        <f>IF(ISBLANK('BASE PRODUITS'!B27),"",'BASE PRODUITS'!B27)</f>
        <v/>
      </c>
      <c r="C27" s="13" t="str">
        <f>IF(ISBLANK('BASE PRODUITS'!C27),"",'BASE PRODUITS'!C27)</f>
        <v/>
      </c>
      <c r="D27" s="10"/>
      <c r="E27" s="5">
        <f ca="1">SUMIF('JOURNAL STOCKS'!$B$7:$F$199,'ETAT DES STOCKS'!A27,'JOURNAL STOCKS'!$E$7:$E$199)</f>
        <v>0</v>
      </c>
      <c r="F27" s="16">
        <f ca="1">SUMIF('JOURNAL STOCKS'!$B$7:$F$199,'ETAT DES STOCKS'!A27,'JOURNAL STOCKS'!$F$7:$F$199)</f>
        <v>0</v>
      </c>
      <c r="G27" s="19">
        <f t="shared" ca="1" si="1"/>
        <v>0</v>
      </c>
      <c r="H27" s="34"/>
    </row>
    <row r="28" spans="1:8" x14ac:dyDescent="0.2">
      <c r="A28" s="5">
        <f>'BASE PRODUITS'!A28</f>
        <v>0</v>
      </c>
      <c r="B28" s="5" t="str">
        <f>IF(ISBLANK('BASE PRODUITS'!B28),"",'BASE PRODUITS'!B28)</f>
        <v/>
      </c>
      <c r="C28" s="13" t="str">
        <f>IF(ISBLANK('BASE PRODUITS'!C28),"",'BASE PRODUITS'!C28)</f>
        <v/>
      </c>
      <c r="D28" s="10"/>
      <c r="E28" s="5">
        <f ca="1">SUMIF('JOURNAL STOCKS'!$B$7:$F$199,'ETAT DES STOCKS'!A28,'JOURNAL STOCKS'!$E$7:$E$199)</f>
        <v>0</v>
      </c>
      <c r="F28" s="16">
        <f ca="1">SUMIF('JOURNAL STOCKS'!$B$7:$F$199,'ETAT DES STOCKS'!A28,'JOURNAL STOCKS'!$F$7:$F$199)</f>
        <v>0</v>
      </c>
      <c r="G28" s="19">
        <f t="shared" ca="1" si="1"/>
        <v>0</v>
      </c>
      <c r="H28" s="34"/>
    </row>
    <row r="29" spans="1:8" x14ac:dyDescent="0.2">
      <c r="A29" s="5">
        <f>'BASE PRODUITS'!A29</f>
        <v>0</v>
      </c>
      <c r="B29" s="5" t="str">
        <f>IF(ISBLANK('BASE PRODUITS'!B29),"",'BASE PRODUITS'!B29)</f>
        <v/>
      </c>
      <c r="C29" s="13" t="str">
        <f>IF(ISBLANK('BASE PRODUITS'!C29),"",'BASE PRODUITS'!C29)</f>
        <v/>
      </c>
      <c r="D29" s="10"/>
      <c r="E29" s="5">
        <f ca="1">SUMIF('JOURNAL STOCKS'!$B$7:$F$199,'ETAT DES STOCKS'!A29,'JOURNAL STOCKS'!$E$7:$E$199)</f>
        <v>0</v>
      </c>
      <c r="F29" s="16">
        <f ca="1">SUMIF('JOURNAL STOCKS'!$B$7:$F$199,'ETAT DES STOCKS'!A29,'JOURNAL STOCKS'!$F$7:$F$199)</f>
        <v>0</v>
      </c>
      <c r="G29" s="19">
        <f t="shared" ca="1" si="1"/>
        <v>0</v>
      </c>
      <c r="H29" s="34"/>
    </row>
    <row r="30" spans="1:8" x14ac:dyDescent="0.2">
      <c r="A30" s="5">
        <f>'BASE PRODUITS'!A30</f>
        <v>0</v>
      </c>
      <c r="B30" s="5" t="str">
        <f>IF(ISBLANK('BASE PRODUITS'!B30),"",'BASE PRODUITS'!B30)</f>
        <v/>
      </c>
      <c r="C30" s="13" t="str">
        <f>IF(ISBLANK('BASE PRODUITS'!C30),"",'BASE PRODUITS'!C30)</f>
        <v/>
      </c>
      <c r="D30" s="10"/>
      <c r="E30" s="5">
        <f ca="1">SUMIF('JOURNAL STOCKS'!$B$7:$F$199,'ETAT DES STOCKS'!A30,'JOURNAL STOCKS'!$E$7:$E$199)</f>
        <v>0</v>
      </c>
      <c r="F30" s="16">
        <f ca="1">SUMIF('JOURNAL STOCKS'!$B$7:$F$199,'ETAT DES STOCKS'!A30,'JOURNAL STOCKS'!$F$7:$F$199)</f>
        <v>0</v>
      </c>
      <c r="G30" s="19">
        <f t="shared" ca="1" si="1"/>
        <v>0</v>
      </c>
      <c r="H30" s="34"/>
    </row>
    <row r="31" spans="1:8" x14ac:dyDescent="0.2">
      <c r="A31" s="5">
        <f>'BASE PRODUITS'!A31</f>
        <v>0</v>
      </c>
      <c r="B31" s="5" t="str">
        <f>IF(ISBLANK('BASE PRODUITS'!B31),"",'BASE PRODUITS'!B31)</f>
        <v/>
      </c>
      <c r="C31" s="13" t="str">
        <f>IF(ISBLANK('BASE PRODUITS'!C31),"",'BASE PRODUITS'!C31)</f>
        <v/>
      </c>
      <c r="D31" s="10"/>
      <c r="E31" s="5">
        <f ca="1">SUMIF('JOURNAL STOCKS'!$B$7:$F$199,'ETAT DES STOCKS'!A31,'JOURNAL STOCKS'!$E$7:$E$199)</f>
        <v>0</v>
      </c>
      <c r="F31" s="16">
        <f ca="1">SUMIF('JOURNAL STOCKS'!$B$7:$F$199,'ETAT DES STOCKS'!A31,'JOURNAL STOCKS'!$F$7:$F$199)</f>
        <v>0</v>
      </c>
      <c r="G31" s="19">
        <f t="shared" ca="1" si="1"/>
        <v>0</v>
      </c>
      <c r="H31" s="34"/>
    </row>
    <row r="32" spans="1:8" x14ac:dyDescent="0.2">
      <c r="A32" s="5">
        <f>'BASE PRODUITS'!A32</f>
        <v>0</v>
      </c>
      <c r="B32" s="5" t="str">
        <f>IF(ISBLANK('BASE PRODUITS'!B32),"",'BASE PRODUITS'!B32)</f>
        <v/>
      </c>
      <c r="C32" s="13" t="str">
        <f>IF(ISBLANK('BASE PRODUITS'!C32),"",'BASE PRODUITS'!C32)</f>
        <v/>
      </c>
      <c r="D32" s="10"/>
      <c r="E32" s="5">
        <f ca="1">SUMIF('JOURNAL STOCKS'!$B$7:$F$199,'ETAT DES STOCKS'!A32,'JOURNAL STOCKS'!$E$7:$E$199)</f>
        <v>0</v>
      </c>
      <c r="F32" s="16">
        <f ca="1">SUMIF('JOURNAL STOCKS'!$B$7:$F$199,'ETAT DES STOCKS'!A32,'JOURNAL STOCKS'!$F$7:$F$199)</f>
        <v>0</v>
      </c>
      <c r="G32" s="19">
        <f t="shared" ca="1" si="1"/>
        <v>0</v>
      </c>
      <c r="H32" s="34"/>
    </row>
    <row r="33" spans="1:8" x14ac:dyDescent="0.2">
      <c r="A33" s="5">
        <f>'BASE PRODUITS'!A33</f>
        <v>0</v>
      </c>
      <c r="B33" s="5" t="str">
        <f>IF(ISBLANK('BASE PRODUITS'!B33),"",'BASE PRODUITS'!B33)</f>
        <v/>
      </c>
      <c r="C33" s="13" t="str">
        <f>IF(ISBLANK('BASE PRODUITS'!C33),"",'BASE PRODUITS'!C33)</f>
        <v/>
      </c>
      <c r="D33" s="10"/>
      <c r="E33" s="5">
        <f ca="1">SUMIF('JOURNAL STOCKS'!$B$7:$F$199,'ETAT DES STOCKS'!A33,'JOURNAL STOCKS'!$E$7:$E$199)</f>
        <v>0</v>
      </c>
      <c r="F33" s="16">
        <f ca="1">SUMIF('JOURNAL STOCKS'!$B$7:$F$199,'ETAT DES STOCKS'!A33,'JOURNAL STOCKS'!$F$7:$F$199)</f>
        <v>0</v>
      </c>
      <c r="G33" s="19">
        <f t="shared" ca="1" si="1"/>
        <v>0</v>
      </c>
      <c r="H33" s="34"/>
    </row>
    <row r="34" spans="1:8" x14ac:dyDescent="0.2">
      <c r="A34" s="5">
        <f>'BASE PRODUITS'!A34</f>
        <v>0</v>
      </c>
      <c r="B34" s="5" t="str">
        <f>IF(ISBLANK('BASE PRODUITS'!B34),"",'BASE PRODUITS'!B34)</f>
        <v/>
      </c>
      <c r="C34" s="13" t="str">
        <f>IF(ISBLANK('BASE PRODUITS'!C34),"",'BASE PRODUITS'!C34)</f>
        <v/>
      </c>
      <c r="D34" s="10"/>
      <c r="E34" s="5">
        <f ca="1">SUMIF('JOURNAL STOCKS'!$B$7:$F$199,'ETAT DES STOCKS'!A34,'JOURNAL STOCKS'!$E$7:$E$199)</f>
        <v>0</v>
      </c>
      <c r="F34" s="16">
        <f ca="1">SUMIF('JOURNAL STOCKS'!$B$7:$F$199,'ETAT DES STOCKS'!A34,'JOURNAL STOCKS'!$F$7:$F$199)</f>
        <v>0</v>
      </c>
      <c r="G34" s="19">
        <f t="shared" ca="1" si="1"/>
        <v>0</v>
      </c>
      <c r="H34" s="34"/>
    </row>
    <row r="35" spans="1:8" x14ac:dyDescent="0.2">
      <c r="A35" s="5">
        <f>'BASE PRODUITS'!A35</f>
        <v>0</v>
      </c>
      <c r="B35" s="5" t="str">
        <f>IF(ISBLANK('BASE PRODUITS'!B35),"",'BASE PRODUITS'!B35)</f>
        <v/>
      </c>
      <c r="C35" s="13" t="str">
        <f>IF(ISBLANK('BASE PRODUITS'!C35),"",'BASE PRODUITS'!C35)</f>
        <v/>
      </c>
      <c r="D35" s="10"/>
      <c r="E35" s="5">
        <f ca="1">SUMIF('JOURNAL STOCKS'!$B$7:$F$199,'ETAT DES STOCKS'!A35,'JOURNAL STOCKS'!$E$7:$E$199)</f>
        <v>0</v>
      </c>
      <c r="F35" s="16">
        <f ca="1">SUMIF('JOURNAL STOCKS'!$B$7:$F$199,'ETAT DES STOCKS'!A35,'JOURNAL STOCKS'!$F$7:$F$199)</f>
        <v>0</v>
      </c>
      <c r="G35" s="19">
        <f t="shared" ca="1" si="1"/>
        <v>0</v>
      </c>
      <c r="H35" s="34"/>
    </row>
    <row r="36" spans="1:8" x14ac:dyDescent="0.2">
      <c r="A36" s="5">
        <f>'BASE PRODUITS'!A36</f>
        <v>0</v>
      </c>
      <c r="B36" s="5" t="str">
        <f>IF(ISBLANK('BASE PRODUITS'!B36),"",'BASE PRODUITS'!B36)</f>
        <v/>
      </c>
      <c r="C36" s="13" t="str">
        <f>IF(ISBLANK('BASE PRODUITS'!C36),"",'BASE PRODUITS'!C36)</f>
        <v/>
      </c>
      <c r="D36" s="10"/>
      <c r="E36" s="5">
        <f ca="1">SUMIF('JOURNAL STOCKS'!$B$7:$F$199,'ETAT DES STOCKS'!A36,'JOURNAL STOCKS'!$E$7:$E$199)</f>
        <v>0</v>
      </c>
      <c r="F36" s="16">
        <f ca="1">SUMIF('JOURNAL STOCKS'!$B$7:$F$199,'ETAT DES STOCKS'!A36,'JOURNAL STOCKS'!$F$7:$F$199)</f>
        <v>0</v>
      </c>
      <c r="G36" s="19">
        <f t="shared" ca="1" si="1"/>
        <v>0</v>
      </c>
      <c r="H36" s="34"/>
    </row>
    <row r="37" spans="1:8" x14ac:dyDescent="0.2">
      <c r="A37" s="5">
        <f>'BASE PRODUITS'!A37</f>
        <v>0</v>
      </c>
      <c r="B37" s="5" t="str">
        <f>IF(ISBLANK('BASE PRODUITS'!B37),"",'BASE PRODUITS'!B37)</f>
        <v/>
      </c>
      <c r="C37" s="13" t="str">
        <f>IF(ISBLANK('BASE PRODUITS'!C37),"",'BASE PRODUITS'!C37)</f>
        <v/>
      </c>
      <c r="D37" s="10"/>
      <c r="E37" s="5">
        <f ca="1">SUMIF('JOURNAL STOCKS'!$B$7:$F$199,'ETAT DES STOCKS'!A37,'JOURNAL STOCKS'!$E$7:$E$199)</f>
        <v>0</v>
      </c>
      <c r="F37" s="16">
        <f ca="1">SUMIF('JOURNAL STOCKS'!$B$7:$F$199,'ETAT DES STOCKS'!A37,'JOURNAL STOCKS'!$F$7:$F$199)</f>
        <v>0</v>
      </c>
      <c r="G37" s="19">
        <f t="shared" ca="1" si="1"/>
        <v>0</v>
      </c>
      <c r="H37" s="34"/>
    </row>
    <row r="38" spans="1:8" x14ac:dyDescent="0.2">
      <c r="A38" s="5">
        <f>'BASE PRODUITS'!A38</f>
        <v>0</v>
      </c>
      <c r="B38" s="5" t="str">
        <f>IF(ISBLANK('BASE PRODUITS'!B38),"",'BASE PRODUITS'!B38)</f>
        <v/>
      </c>
      <c r="C38" s="13" t="str">
        <f>IF(ISBLANK('BASE PRODUITS'!C38),"",'BASE PRODUITS'!C38)</f>
        <v/>
      </c>
      <c r="D38" s="10"/>
      <c r="E38" s="5">
        <f ca="1">SUMIF('JOURNAL STOCKS'!$B$7:$F$199,'ETAT DES STOCKS'!A38,'JOURNAL STOCKS'!$E$7:$E$199)</f>
        <v>0</v>
      </c>
      <c r="F38" s="16">
        <f ca="1">SUMIF('JOURNAL STOCKS'!$B$7:$F$199,'ETAT DES STOCKS'!A38,'JOURNAL STOCKS'!$F$7:$F$199)</f>
        <v>0</v>
      </c>
      <c r="G38" s="19">
        <f t="shared" ca="1" si="1"/>
        <v>0</v>
      </c>
      <c r="H38" s="34"/>
    </row>
    <row r="39" spans="1:8" x14ac:dyDescent="0.2">
      <c r="A39" s="5">
        <f>'BASE PRODUITS'!A39</f>
        <v>0</v>
      </c>
      <c r="B39" s="5" t="str">
        <f>IF(ISBLANK('BASE PRODUITS'!B39),"",'BASE PRODUITS'!B39)</f>
        <v/>
      </c>
      <c r="C39" s="13" t="str">
        <f>IF(ISBLANK('BASE PRODUITS'!C39),"",'BASE PRODUITS'!C39)</f>
        <v/>
      </c>
      <c r="D39" s="10"/>
      <c r="E39" s="5">
        <f ca="1">SUMIF('JOURNAL STOCKS'!$B$7:$F$199,'ETAT DES STOCKS'!A39,'JOURNAL STOCKS'!$E$7:$E$199)</f>
        <v>0</v>
      </c>
      <c r="F39" s="16">
        <f ca="1">SUMIF('JOURNAL STOCKS'!$B$7:$F$199,'ETAT DES STOCKS'!A39,'JOURNAL STOCKS'!$F$7:$F$199)</f>
        <v>0</v>
      </c>
      <c r="G39" s="19">
        <f t="shared" ca="1" si="1"/>
        <v>0</v>
      </c>
      <c r="H39" s="34"/>
    </row>
    <row r="40" spans="1:8" x14ac:dyDescent="0.2">
      <c r="A40" s="5">
        <f>'BASE PRODUITS'!A40</f>
        <v>0</v>
      </c>
      <c r="B40" s="5" t="str">
        <f>IF(ISBLANK('BASE PRODUITS'!B40),"",'BASE PRODUITS'!B40)</f>
        <v/>
      </c>
      <c r="C40" s="13" t="str">
        <f>IF(ISBLANK('BASE PRODUITS'!C40),"",'BASE PRODUITS'!C40)</f>
        <v/>
      </c>
      <c r="D40" s="10"/>
      <c r="E40" s="5">
        <f ca="1">SUMIF('JOURNAL STOCKS'!$B$7:$F$199,'ETAT DES STOCKS'!A40,'JOURNAL STOCKS'!$E$7:$E$199)</f>
        <v>0</v>
      </c>
      <c r="F40" s="16">
        <f ca="1">SUMIF('JOURNAL STOCKS'!$B$7:$F$199,'ETAT DES STOCKS'!A40,'JOURNAL STOCKS'!$F$7:$F$199)</f>
        <v>0</v>
      </c>
      <c r="G40" s="19">
        <f t="shared" ca="1" si="1"/>
        <v>0</v>
      </c>
      <c r="H40" s="34"/>
    </row>
    <row r="41" spans="1:8" x14ac:dyDescent="0.2">
      <c r="A41" s="5">
        <f>'BASE PRODUITS'!A41</f>
        <v>0</v>
      </c>
      <c r="B41" s="5" t="str">
        <f>IF(ISBLANK('BASE PRODUITS'!B41),"",'BASE PRODUITS'!B41)</f>
        <v/>
      </c>
      <c r="C41" s="13" t="str">
        <f>IF(ISBLANK('BASE PRODUITS'!C41),"",'BASE PRODUITS'!C41)</f>
        <v/>
      </c>
      <c r="D41" s="10"/>
      <c r="E41" s="5">
        <f ca="1">SUMIF('JOURNAL STOCKS'!$B$7:$F$199,'ETAT DES STOCKS'!A41,'JOURNAL STOCKS'!$E$7:$E$199)</f>
        <v>0</v>
      </c>
      <c r="F41" s="16">
        <f ca="1">SUMIF('JOURNAL STOCKS'!$B$7:$F$199,'ETAT DES STOCKS'!A41,'JOURNAL STOCKS'!$F$7:$F$199)</f>
        <v>0</v>
      </c>
      <c r="G41" s="19">
        <f t="shared" ca="1" si="1"/>
        <v>0</v>
      </c>
      <c r="H41" s="34"/>
    </row>
    <row r="42" spans="1:8" x14ac:dyDescent="0.2">
      <c r="A42" s="5">
        <f>'BASE PRODUITS'!A42</f>
        <v>0</v>
      </c>
      <c r="B42" s="5" t="str">
        <f>IF(ISBLANK('BASE PRODUITS'!B42),"",'BASE PRODUITS'!B42)</f>
        <v/>
      </c>
      <c r="C42" s="13" t="str">
        <f>IF(ISBLANK('BASE PRODUITS'!C42),"",'BASE PRODUITS'!C42)</f>
        <v/>
      </c>
      <c r="D42" s="10"/>
      <c r="E42" s="5">
        <f ca="1">SUMIF('JOURNAL STOCKS'!$B$7:$F$199,'ETAT DES STOCKS'!A42,'JOURNAL STOCKS'!$E$7:$E$199)</f>
        <v>0</v>
      </c>
      <c r="F42" s="16">
        <f ca="1">SUMIF('JOURNAL STOCKS'!$B$7:$F$199,'ETAT DES STOCKS'!A42,'JOURNAL STOCKS'!$F$7:$F$199)</f>
        <v>0</v>
      </c>
      <c r="G42" s="19">
        <f t="shared" ca="1" si="1"/>
        <v>0</v>
      </c>
      <c r="H42" s="34"/>
    </row>
    <row r="43" spans="1:8" x14ac:dyDescent="0.2">
      <c r="A43" s="5">
        <f>'BASE PRODUITS'!A43</f>
        <v>0</v>
      </c>
      <c r="B43" s="5" t="str">
        <f>IF(ISBLANK('BASE PRODUITS'!B43),"",'BASE PRODUITS'!B43)</f>
        <v/>
      </c>
      <c r="C43" s="13" t="str">
        <f>IF(ISBLANK('BASE PRODUITS'!C43),"",'BASE PRODUITS'!C43)</f>
        <v/>
      </c>
      <c r="D43" s="10"/>
      <c r="E43" s="5">
        <f ca="1">SUMIF('JOURNAL STOCKS'!$B$7:$F$199,'ETAT DES STOCKS'!A43,'JOURNAL STOCKS'!$E$7:$E$199)</f>
        <v>0</v>
      </c>
      <c r="F43" s="16">
        <f ca="1">SUMIF('JOURNAL STOCKS'!$B$7:$F$199,'ETAT DES STOCKS'!A43,'JOURNAL STOCKS'!$F$7:$F$199)</f>
        <v>0</v>
      </c>
      <c r="G43" s="19">
        <f t="shared" ca="1" si="1"/>
        <v>0</v>
      </c>
      <c r="H43" s="34"/>
    </row>
    <row r="44" spans="1:8" x14ac:dyDescent="0.2">
      <c r="A44" s="5">
        <f>'BASE PRODUITS'!A44</f>
        <v>0</v>
      </c>
      <c r="B44" s="5" t="str">
        <f>IF(ISBLANK('BASE PRODUITS'!B44),"",'BASE PRODUITS'!B44)</f>
        <v/>
      </c>
      <c r="C44" s="13" t="str">
        <f>IF(ISBLANK('BASE PRODUITS'!C44),"",'BASE PRODUITS'!C44)</f>
        <v/>
      </c>
      <c r="D44" s="10"/>
      <c r="E44" s="5">
        <f ca="1">SUMIF('JOURNAL STOCKS'!$B$7:$F$199,'ETAT DES STOCKS'!A44,'JOURNAL STOCKS'!$E$7:$E$199)</f>
        <v>0</v>
      </c>
      <c r="F44" s="16">
        <f ca="1">SUMIF('JOURNAL STOCKS'!$B$7:$F$199,'ETAT DES STOCKS'!A44,'JOURNAL STOCKS'!$F$7:$F$199)</f>
        <v>0</v>
      </c>
      <c r="G44" s="19">
        <f t="shared" ca="1" si="1"/>
        <v>0</v>
      </c>
      <c r="H44" s="34"/>
    </row>
    <row r="45" spans="1:8" x14ac:dyDescent="0.2">
      <c r="A45" s="5">
        <f>'BASE PRODUITS'!A45</f>
        <v>0</v>
      </c>
      <c r="B45" s="5" t="str">
        <f>IF(ISBLANK('BASE PRODUITS'!B45),"",'BASE PRODUITS'!B45)</f>
        <v/>
      </c>
      <c r="C45" s="13" t="str">
        <f>IF(ISBLANK('BASE PRODUITS'!C45),"",'BASE PRODUITS'!C45)</f>
        <v/>
      </c>
      <c r="D45" s="10"/>
      <c r="E45" s="5">
        <f ca="1">SUMIF('JOURNAL STOCKS'!$B$7:$F$199,'ETAT DES STOCKS'!A45,'JOURNAL STOCKS'!$E$7:$E$199)</f>
        <v>0</v>
      </c>
      <c r="F45" s="16">
        <f ca="1">SUMIF('JOURNAL STOCKS'!$B$7:$F$199,'ETAT DES STOCKS'!A45,'JOURNAL STOCKS'!$F$7:$F$199)</f>
        <v>0</v>
      </c>
      <c r="G45" s="19">
        <f t="shared" ca="1" si="1"/>
        <v>0</v>
      </c>
      <c r="H45" s="34"/>
    </row>
    <row r="46" spans="1:8" x14ac:dyDescent="0.2">
      <c r="A46" s="5">
        <f>'BASE PRODUITS'!A46</f>
        <v>0</v>
      </c>
      <c r="B46" s="5" t="str">
        <f>IF(ISBLANK('BASE PRODUITS'!B46),"",'BASE PRODUITS'!B46)</f>
        <v/>
      </c>
      <c r="C46" s="13" t="str">
        <f>IF(ISBLANK('BASE PRODUITS'!C46),"",'BASE PRODUITS'!C46)</f>
        <v/>
      </c>
      <c r="D46" s="10"/>
      <c r="E46" s="5">
        <f ca="1">SUMIF('JOURNAL STOCKS'!$B$7:$F$199,'ETAT DES STOCKS'!A46,'JOURNAL STOCKS'!$E$7:$E$199)</f>
        <v>0</v>
      </c>
      <c r="F46" s="16">
        <f ca="1">SUMIF('JOURNAL STOCKS'!$B$7:$F$199,'ETAT DES STOCKS'!A46,'JOURNAL STOCKS'!$F$7:$F$199)</f>
        <v>0</v>
      </c>
      <c r="G46" s="19">
        <f t="shared" ca="1" si="1"/>
        <v>0</v>
      </c>
      <c r="H46" s="34"/>
    </row>
    <row r="47" spans="1:8" x14ac:dyDescent="0.2">
      <c r="A47" s="5">
        <f>'BASE PRODUITS'!A47</f>
        <v>0</v>
      </c>
      <c r="B47" s="5" t="str">
        <f>IF(ISBLANK('BASE PRODUITS'!B47),"",'BASE PRODUITS'!B47)</f>
        <v/>
      </c>
      <c r="C47" s="13" t="str">
        <f>IF(ISBLANK('BASE PRODUITS'!C47),"",'BASE PRODUITS'!C47)</f>
        <v/>
      </c>
      <c r="D47" s="10"/>
      <c r="E47" s="5">
        <f ca="1">SUMIF('JOURNAL STOCKS'!$B$7:$F$199,'ETAT DES STOCKS'!A47,'JOURNAL STOCKS'!$E$7:$E$199)</f>
        <v>0</v>
      </c>
      <c r="F47" s="16">
        <f ca="1">SUMIF('JOURNAL STOCKS'!$B$7:$F$199,'ETAT DES STOCKS'!A47,'JOURNAL STOCKS'!$F$7:$F$199)</f>
        <v>0</v>
      </c>
      <c r="G47" s="19">
        <f t="shared" ca="1" si="1"/>
        <v>0</v>
      </c>
      <c r="H47" s="34"/>
    </row>
    <row r="48" spans="1:8" x14ac:dyDescent="0.2">
      <c r="A48" s="5">
        <f>'BASE PRODUITS'!A48</f>
        <v>0</v>
      </c>
      <c r="B48" s="5" t="str">
        <f>IF(ISBLANK('BASE PRODUITS'!B48),"",'BASE PRODUITS'!B48)</f>
        <v/>
      </c>
      <c r="C48" s="13" t="str">
        <f>IF(ISBLANK('BASE PRODUITS'!C48),"",'BASE PRODUITS'!C48)</f>
        <v/>
      </c>
      <c r="D48" s="10"/>
      <c r="E48" s="5">
        <f ca="1">SUMIF('JOURNAL STOCKS'!$B$7:$F$199,'ETAT DES STOCKS'!A48,'JOURNAL STOCKS'!$E$7:$E$199)</f>
        <v>0</v>
      </c>
      <c r="F48" s="16">
        <f ca="1">SUMIF('JOURNAL STOCKS'!$B$7:$F$199,'ETAT DES STOCKS'!A48,'JOURNAL STOCKS'!$F$7:$F$199)</f>
        <v>0</v>
      </c>
      <c r="G48" s="19">
        <f t="shared" ca="1" si="1"/>
        <v>0</v>
      </c>
      <c r="H48" s="34"/>
    </row>
    <row r="49" spans="1:8" x14ac:dyDescent="0.2">
      <c r="A49" s="5">
        <f>'BASE PRODUITS'!A49</f>
        <v>0</v>
      </c>
      <c r="B49" s="5" t="str">
        <f>IF(ISBLANK('BASE PRODUITS'!B49),"",'BASE PRODUITS'!B49)</f>
        <v/>
      </c>
      <c r="C49" s="13" t="str">
        <f>IF(ISBLANK('BASE PRODUITS'!C49),"",'BASE PRODUITS'!C49)</f>
        <v/>
      </c>
      <c r="D49" s="10"/>
      <c r="E49" s="5">
        <f ca="1">SUMIF('JOURNAL STOCKS'!$B$7:$F$199,'ETAT DES STOCKS'!A49,'JOURNAL STOCKS'!$E$7:$E$199)</f>
        <v>0</v>
      </c>
      <c r="F49" s="16">
        <f ca="1">SUMIF('JOURNAL STOCKS'!$B$7:$F$199,'ETAT DES STOCKS'!A49,'JOURNAL STOCKS'!$F$7:$F$199)</f>
        <v>0</v>
      </c>
      <c r="G49" s="19">
        <f t="shared" ca="1" si="1"/>
        <v>0</v>
      </c>
      <c r="H49" s="34"/>
    </row>
    <row r="50" spans="1:8" x14ac:dyDescent="0.2">
      <c r="A50" s="5">
        <f>'BASE PRODUITS'!A50</f>
        <v>0</v>
      </c>
      <c r="B50" s="5" t="str">
        <f>IF(ISBLANK('BASE PRODUITS'!B50),"",'BASE PRODUITS'!B50)</f>
        <v/>
      </c>
      <c r="C50" s="13" t="str">
        <f>IF(ISBLANK('BASE PRODUITS'!C50),"",'BASE PRODUITS'!C50)</f>
        <v/>
      </c>
      <c r="D50" s="10"/>
      <c r="E50" s="5">
        <f ca="1">SUMIF('JOURNAL STOCKS'!$B$7:$F$199,'ETAT DES STOCKS'!A50,'JOURNAL STOCKS'!$E$7:$E$199)</f>
        <v>0</v>
      </c>
      <c r="F50" s="16">
        <f ca="1">SUMIF('JOURNAL STOCKS'!$B$7:$F$199,'ETAT DES STOCKS'!A50,'JOURNAL STOCKS'!$F$7:$F$199)</f>
        <v>0</v>
      </c>
      <c r="G50" s="19">
        <f t="shared" ca="1" si="1"/>
        <v>0</v>
      </c>
      <c r="H50" s="34"/>
    </row>
    <row r="51" spans="1:8" x14ac:dyDescent="0.2">
      <c r="A51" s="5">
        <f>'BASE PRODUITS'!A51</f>
        <v>0</v>
      </c>
      <c r="B51" s="5" t="str">
        <f>IF(ISBLANK('BASE PRODUITS'!B51),"",'BASE PRODUITS'!B51)</f>
        <v/>
      </c>
      <c r="C51" s="13" t="str">
        <f>IF(ISBLANK('BASE PRODUITS'!C51),"",'BASE PRODUITS'!C51)</f>
        <v/>
      </c>
      <c r="D51" s="10"/>
      <c r="E51" s="5">
        <f ca="1">SUMIF('JOURNAL STOCKS'!$B$7:$F$199,'ETAT DES STOCKS'!A51,'JOURNAL STOCKS'!$E$7:$E$199)</f>
        <v>0</v>
      </c>
      <c r="F51" s="16">
        <f ca="1">SUMIF('JOURNAL STOCKS'!$B$7:$F$199,'ETAT DES STOCKS'!A51,'JOURNAL STOCKS'!$F$7:$F$199)</f>
        <v>0</v>
      </c>
      <c r="G51" s="19">
        <f t="shared" ca="1" si="1"/>
        <v>0</v>
      </c>
      <c r="H51" s="34"/>
    </row>
    <row r="52" spans="1:8" x14ac:dyDescent="0.2">
      <c r="A52" s="5">
        <f>'BASE PRODUITS'!A52</f>
        <v>0</v>
      </c>
      <c r="B52" s="5" t="str">
        <f>IF(ISBLANK('BASE PRODUITS'!B52),"",'BASE PRODUITS'!B52)</f>
        <v/>
      </c>
      <c r="C52" s="13" t="str">
        <f>IF(ISBLANK('BASE PRODUITS'!C52),"",'BASE PRODUITS'!C52)</f>
        <v/>
      </c>
      <c r="D52" s="10"/>
      <c r="E52" s="5">
        <f ca="1">SUMIF('JOURNAL STOCKS'!$B$7:$F$199,'ETAT DES STOCKS'!A52,'JOURNAL STOCKS'!$E$7:$E$199)</f>
        <v>0</v>
      </c>
      <c r="F52" s="16">
        <f ca="1">SUMIF('JOURNAL STOCKS'!$B$7:$F$199,'ETAT DES STOCKS'!A52,'JOURNAL STOCKS'!$F$7:$F$199)</f>
        <v>0</v>
      </c>
      <c r="G52" s="19">
        <f t="shared" ca="1" si="1"/>
        <v>0</v>
      </c>
      <c r="H52" s="34"/>
    </row>
    <row r="53" spans="1:8" x14ac:dyDescent="0.2">
      <c r="A53" s="5">
        <f>'BASE PRODUITS'!A53</f>
        <v>0</v>
      </c>
      <c r="B53" s="5" t="str">
        <f>IF(ISBLANK('BASE PRODUITS'!B53),"",'BASE PRODUITS'!B53)</f>
        <v/>
      </c>
      <c r="C53" s="13" t="str">
        <f>IF(ISBLANK('BASE PRODUITS'!C53),"",'BASE PRODUITS'!C53)</f>
        <v/>
      </c>
      <c r="D53" s="10"/>
      <c r="E53" s="5">
        <f ca="1">SUMIF('JOURNAL STOCKS'!$B$7:$F$199,'ETAT DES STOCKS'!A53,'JOURNAL STOCKS'!$E$7:$E$199)</f>
        <v>0</v>
      </c>
      <c r="F53" s="16">
        <f ca="1">SUMIF('JOURNAL STOCKS'!$B$7:$F$199,'ETAT DES STOCKS'!A53,'JOURNAL STOCKS'!$F$7:$F$199)</f>
        <v>0</v>
      </c>
      <c r="G53" s="19">
        <f t="shared" ca="1" si="1"/>
        <v>0</v>
      </c>
      <c r="H53" s="34"/>
    </row>
    <row r="54" spans="1:8" x14ac:dyDescent="0.2">
      <c r="A54" s="5">
        <f>'BASE PRODUITS'!A54</f>
        <v>0</v>
      </c>
      <c r="B54" s="5" t="str">
        <f>IF(ISBLANK('BASE PRODUITS'!B54),"",'BASE PRODUITS'!B54)</f>
        <v/>
      </c>
      <c r="C54" s="13" t="str">
        <f>IF(ISBLANK('BASE PRODUITS'!C54),"",'BASE PRODUITS'!C54)</f>
        <v/>
      </c>
      <c r="D54" s="10"/>
      <c r="E54" s="5">
        <f ca="1">SUMIF('JOURNAL STOCKS'!$B$7:$F$199,'ETAT DES STOCKS'!A54,'JOURNAL STOCKS'!$E$7:$E$199)</f>
        <v>0</v>
      </c>
      <c r="F54" s="16">
        <f ca="1">SUMIF('JOURNAL STOCKS'!$B$7:$F$199,'ETAT DES STOCKS'!A54,'JOURNAL STOCKS'!$F$7:$F$199)</f>
        <v>0</v>
      </c>
      <c r="G54" s="19">
        <f t="shared" ca="1" si="1"/>
        <v>0</v>
      </c>
      <c r="H54" s="34"/>
    </row>
    <row r="55" spans="1:8" x14ac:dyDescent="0.2">
      <c r="A55" s="5">
        <f>'BASE PRODUITS'!A55</f>
        <v>0</v>
      </c>
      <c r="B55" s="5" t="str">
        <f>IF(ISBLANK('BASE PRODUITS'!B55),"",'BASE PRODUITS'!B55)</f>
        <v/>
      </c>
      <c r="C55" s="13" t="str">
        <f>IF(ISBLANK('BASE PRODUITS'!C55),"",'BASE PRODUITS'!C55)</f>
        <v/>
      </c>
      <c r="D55" s="10"/>
      <c r="E55" s="5">
        <f ca="1">SUMIF('JOURNAL STOCKS'!$B$7:$F$199,'ETAT DES STOCKS'!A55,'JOURNAL STOCKS'!$E$7:$E$199)</f>
        <v>0</v>
      </c>
      <c r="F55" s="16">
        <f ca="1">SUMIF('JOURNAL STOCKS'!$B$7:$F$199,'ETAT DES STOCKS'!A55,'JOURNAL STOCKS'!$F$7:$F$199)</f>
        <v>0</v>
      </c>
      <c r="G55" s="19">
        <f t="shared" ca="1" si="1"/>
        <v>0</v>
      </c>
      <c r="H55" s="34"/>
    </row>
    <row r="56" spans="1:8" x14ac:dyDescent="0.2">
      <c r="A56" s="5">
        <f>'BASE PRODUITS'!A56</f>
        <v>0</v>
      </c>
      <c r="B56" s="5" t="str">
        <f>IF(ISBLANK('BASE PRODUITS'!B56),"",'BASE PRODUITS'!B56)</f>
        <v/>
      </c>
      <c r="C56" s="13" t="str">
        <f>IF(ISBLANK('BASE PRODUITS'!C56),"",'BASE PRODUITS'!C56)</f>
        <v/>
      </c>
      <c r="D56" s="10"/>
      <c r="E56" s="5">
        <f ca="1">SUMIF('JOURNAL STOCKS'!$B$7:$F$199,'ETAT DES STOCKS'!A56,'JOURNAL STOCKS'!$E$7:$E$199)</f>
        <v>0</v>
      </c>
      <c r="F56" s="16">
        <f ca="1">SUMIF('JOURNAL STOCKS'!$B$7:$F$199,'ETAT DES STOCKS'!A56,'JOURNAL STOCKS'!$F$7:$F$199)</f>
        <v>0</v>
      </c>
      <c r="G56" s="19">
        <f t="shared" ca="1" si="1"/>
        <v>0</v>
      </c>
      <c r="H56" s="34"/>
    </row>
    <row r="57" spans="1:8" x14ac:dyDescent="0.2">
      <c r="A57" s="5">
        <f>'BASE PRODUITS'!A57</f>
        <v>0</v>
      </c>
      <c r="B57" s="5" t="str">
        <f>IF(ISBLANK('BASE PRODUITS'!B57),"",'BASE PRODUITS'!B57)</f>
        <v/>
      </c>
      <c r="C57" s="13" t="str">
        <f>IF(ISBLANK('BASE PRODUITS'!C57),"",'BASE PRODUITS'!C57)</f>
        <v/>
      </c>
      <c r="D57" s="10"/>
      <c r="E57" s="5">
        <f ca="1">SUMIF('JOURNAL STOCKS'!$B$7:$F$199,'ETAT DES STOCKS'!A57,'JOURNAL STOCKS'!$E$7:$E$199)</f>
        <v>0</v>
      </c>
      <c r="F57" s="16">
        <f ca="1">SUMIF('JOURNAL STOCKS'!$B$7:$F$199,'ETAT DES STOCKS'!A57,'JOURNAL STOCKS'!$F$7:$F$199)</f>
        <v>0</v>
      </c>
      <c r="G57" s="19">
        <f t="shared" ca="1" si="1"/>
        <v>0</v>
      </c>
      <c r="H57" s="34"/>
    </row>
    <row r="58" spans="1:8" x14ac:dyDescent="0.2">
      <c r="A58" s="5">
        <f>'BASE PRODUITS'!A58</f>
        <v>0</v>
      </c>
      <c r="B58" s="5" t="str">
        <f>IF(ISBLANK('BASE PRODUITS'!B58),"",'BASE PRODUITS'!B58)</f>
        <v/>
      </c>
      <c r="C58" s="13" t="str">
        <f>IF(ISBLANK('BASE PRODUITS'!C58),"",'BASE PRODUITS'!C58)</f>
        <v/>
      </c>
      <c r="D58" s="10"/>
      <c r="E58" s="5">
        <f ca="1">SUMIF('JOURNAL STOCKS'!$B$7:$F$199,'ETAT DES STOCKS'!A58,'JOURNAL STOCKS'!$E$7:$E$199)</f>
        <v>0</v>
      </c>
      <c r="F58" s="16">
        <f ca="1">SUMIF('JOURNAL STOCKS'!$B$7:$F$199,'ETAT DES STOCKS'!A58,'JOURNAL STOCKS'!$F$7:$F$199)</f>
        <v>0</v>
      </c>
      <c r="G58" s="19">
        <f t="shared" ca="1" si="1"/>
        <v>0</v>
      </c>
      <c r="H58" s="34"/>
    </row>
    <row r="59" spans="1:8" x14ac:dyDescent="0.2">
      <c r="A59" s="5">
        <f>'BASE PRODUITS'!A59</f>
        <v>0</v>
      </c>
      <c r="B59" s="5" t="str">
        <f>IF(ISBLANK('BASE PRODUITS'!B59),"",'BASE PRODUITS'!B59)</f>
        <v/>
      </c>
      <c r="C59" s="13" t="str">
        <f>IF(ISBLANK('BASE PRODUITS'!C59),"",'BASE PRODUITS'!C59)</f>
        <v/>
      </c>
      <c r="D59" s="10"/>
      <c r="E59" s="5">
        <f ca="1">SUMIF('JOURNAL STOCKS'!$B$7:$F$199,'ETAT DES STOCKS'!A59,'JOURNAL STOCKS'!$E$7:$E$199)</f>
        <v>0</v>
      </c>
      <c r="F59" s="16">
        <f ca="1">SUMIF('JOURNAL STOCKS'!$B$7:$F$199,'ETAT DES STOCKS'!A59,'JOURNAL STOCKS'!$F$7:$F$199)</f>
        <v>0</v>
      </c>
      <c r="G59" s="19">
        <f t="shared" ca="1" si="1"/>
        <v>0</v>
      </c>
      <c r="H59" s="34"/>
    </row>
    <row r="60" spans="1:8" x14ac:dyDescent="0.2">
      <c r="A60" s="5">
        <f>'BASE PRODUITS'!A60</f>
        <v>0</v>
      </c>
      <c r="B60" s="5" t="str">
        <f>IF(ISBLANK('BASE PRODUITS'!B60),"",'BASE PRODUITS'!B60)</f>
        <v/>
      </c>
      <c r="C60" s="13" t="str">
        <f>IF(ISBLANK('BASE PRODUITS'!C60),"",'BASE PRODUITS'!C60)</f>
        <v/>
      </c>
      <c r="D60" s="10"/>
      <c r="E60" s="5">
        <f ca="1">SUMIF('JOURNAL STOCKS'!$B$7:$F$199,'ETAT DES STOCKS'!A60,'JOURNAL STOCKS'!$E$7:$E$199)</f>
        <v>0</v>
      </c>
      <c r="F60" s="16">
        <f ca="1">SUMIF('JOURNAL STOCKS'!$B$7:$F$199,'ETAT DES STOCKS'!A60,'JOURNAL STOCKS'!$F$7:$F$199)</f>
        <v>0</v>
      </c>
      <c r="G60" s="19">
        <f t="shared" ca="1" si="1"/>
        <v>0</v>
      </c>
      <c r="H60" s="34"/>
    </row>
    <row r="61" spans="1:8" x14ac:dyDescent="0.2">
      <c r="A61" s="5">
        <f>'BASE PRODUITS'!A61</f>
        <v>0</v>
      </c>
      <c r="B61" s="5" t="str">
        <f>IF(ISBLANK('BASE PRODUITS'!B61),"",'BASE PRODUITS'!B61)</f>
        <v/>
      </c>
      <c r="C61" s="13" t="str">
        <f>IF(ISBLANK('BASE PRODUITS'!C61),"",'BASE PRODUITS'!C61)</f>
        <v/>
      </c>
      <c r="D61" s="10"/>
      <c r="E61" s="5">
        <f ca="1">SUMIF('JOURNAL STOCKS'!$B$7:$F$199,'ETAT DES STOCKS'!A61,'JOURNAL STOCKS'!$E$7:$E$199)</f>
        <v>0</v>
      </c>
      <c r="F61" s="16">
        <f ca="1">SUMIF('JOURNAL STOCKS'!$B$7:$F$199,'ETAT DES STOCKS'!A61,'JOURNAL STOCKS'!$F$7:$F$199)</f>
        <v>0</v>
      </c>
      <c r="G61" s="19">
        <f t="shared" ca="1" si="1"/>
        <v>0</v>
      </c>
      <c r="H61" s="34"/>
    </row>
    <row r="62" spans="1:8" x14ac:dyDescent="0.2">
      <c r="A62" s="5">
        <f>'BASE PRODUITS'!A62</f>
        <v>0</v>
      </c>
      <c r="B62" s="5" t="str">
        <f>IF(ISBLANK('BASE PRODUITS'!B62),"",'BASE PRODUITS'!B62)</f>
        <v/>
      </c>
      <c r="C62" s="13" t="str">
        <f>IF(ISBLANK('BASE PRODUITS'!C62),"",'BASE PRODUITS'!C62)</f>
        <v/>
      </c>
      <c r="D62" s="10"/>
      <c r="E62" s="5">
        <f ca="1">SUMIF('JOURNAL STOCKS'!$B$7:$F$199,'ETAT DES STOCKS'!A62,'JOURNAL STOCKS'!$E$7:$E$199)</f>
        <v>0</v>
      </c>
      <c r="F62" s="16">
        <f ca="1">SUMIF('JOURNAL STOCKS'!$B$7:$F$199,'ETAT DES STOCKS'!A62,'JOURNAL STOCKS'!$F$7:$F$199)</f>
        <v>0</v>
      </c>
      <c r="G62" s="19">
        <f t="shared" ca="1" si="1"/>
        <v>0</v>
      </c>
      <c r="H62" s="34"/>
    </row>
    <row r="63" spans="1:8" x14ac:dyDescent="0.2">
      <c r="A63" s="5">
        <f>'BASE PRODUITS'!A63</f>
        <v>0</v>
      </c>
      <c r="B63" s="5" t="str">
        <f>IF(ISBLANK('BASE PRODUITS'!B63),"",'BASE PRODUITS'!B63)</f>
        <v/>
      </c>
      <c r="C63" s="13" t="str">
        <f>IF(ISBLANK('BASE PRODUITS'!C63),"",'BASE PRODUITS'!C63)</f>
        <v/>
      </c>
      <c r="D63" s="10"/>
      <c r="E63" s="5">
        <f ca="1">SUMIF('JOURNAL STOCKS'!$B$7:$F$199,'ETAT DES STOCKS'!A63,'JOURNAL STOCKS'!$E$7:$E$199)</f>
        <v>0</v>
      </c>
      <c r="F63" s="16">
        <f ca="1">SUMIF('JOURNAL STOCKS'!$B$7:$F$199,'ETAT DES STOCKS'!A63,'JOURNAL STOCKS'!$F$7:$F$199)</f>
        <v>0</v>
      </c>
      <c r="G63" s="19">
        <f t="shared" ca="1" si="1"/>
        <v>0</v>
      </c>
      <c r="H63" s="34"/>
    </row>
    <row r="64" spans="1:8" x14ac:dyDescent="0.2">
      <c r="A64" s="5">
        <f>'BASE PRODUITS'!A64</f>
        <v>0</v>
      </c>
      <c r="B64" s="5" t="str">
        <f>IF(ISBLANK('BASE PRODUITS'!B64),"",'BASE PRODUITS'!B64)</f>
        <v/>
      </c>
      <c r="C64" s="13" t="str">
        <f>IF(ISBLANK('BASE PRODUITS'!C64),"",'BASE PRODUITS'!C64)</f>
        <v/>
      </c>
      <c r="D64" s="10"/>
      <c r="E64" s="5">
        <f ca="1">SUMIF('JOURNAL STOCKS'!$B$7:$F$199,'ETAT DES STOCKS'!A64,'JOURNAL STOCKS'!$E$7:$E$199)</f>
        <v>0</v>
      </c>
      <c r="F64" s="16">
        <f ca="1">SUMIF('JOURNAL STOCKS'!$B$7:$F$199,'ETAT DES STOCKS'!A64,'JOURNAL STOCKS'!$F$7:$F$199)</f>
        <v>0</v>
      </c>
      <c r="G64" s="19">
        <f t="shared" ca="1" si="1"/>
        <v>0</v>
      </c>
      <c r="H64" s="34"/>
    </row>
    <row r="65" spans="1:8" x14ac:dyDescent="0.2">
      <c r="A65" s="5">
        <f>'BASE PRODUITS'!A65</f>
        <v>0</v>
      </c>
      <c r="B65" s="5" t="str">
        <f>IF(ISBLANK('BASE PRODUITS'!B65),"",'BASE PRODUITS'!B65)</f>
        <v/>
      </c>
      <c r="C65" s="13" t="str">
        <f>IF(ISBLANK('BASE PRODUITS'!C65),"",'BASE PRODUITS'!C65)</f>
        <v/>
      </c>
      <c r="D65" s="10"/>
      <c r="E65" s="5">
        <f ca="1">SUMIF('JOURNAL STOCKS'!$B$7:$F$199,'ETAT DES STOCKS'!A65,'JOURNAL STOCKS'!$E$7:$E$199)</f>
        <v>0</v>
      </c>
      <c r="F65" s="16">
        <f ca="1">SUMIF('JOURNAL STOCKS'!$B$7:$F$199,'ETAT DES STOCKS'!A65,'JOURNAL STOCKS'!$F$7:$F$199)</f>
        <v>0</v>
      </c>
      <c r="G65" s="19">
        <f t="shared" ca="1" si="1"/>
        <v>0</v>
      </c>
      <c r="H65" s="34"/>
    </row>
    <row r="66" spans="1:8" x14ac:dyDescent="0.2">
      <c r="A66" s="5">
        <f>'BASE PRODUITS'!A66</f>
        <v>0</v>
      </c>
      <c r="B66" s="5" t="str">
        <f>IF(ISBLANK('BASE PRODUITS'!B66),"",'BASE PRODUITS'!B66)</f>
        <v/>
      </c>
      <c r="C66" s="13" t="str">
        <f>IF(ISBLANK('BASE PRODUITS'!C66),"",'BASE PRODUITS'!C66)</f>
        <v/>
      </c>
      <c r="D66" s="10"/>
      <c r="E66" s="5">
        <f ca="1">SUMIF('JOURNAL STOCKS'!$B$7:$F$199,'ETAT DES STOCKS'!A66,'JOURNAL STOCKS'!$E$7:$E$199)</f>
        <v>0</v>
      </c>
      <c r="F66" s="16">
        <f ca="1">SUMIF('JOURNAL STOCKS'!$B$7:$F$199,'ETAT DES STOCKS'!A66,'JOURNAL STOCKS'!$F$7:$F$199)</f>
        <v>0</v>
      </c>
      <c r="G66" s="19">
        <f t="shared" ca="1" si="1"/>
        <v>0</v>
      </c>
      <c r="H66" s="34"/>
    </row>
    <row r="67" spans="1:8" x14ac:dyDescent="0.2">
      <c r="A67" s="5">
        <f>'BASE PRODUITS'!A67</f>
        <v>0</v>
      </c>
      <c r="B67" s="5" t="str">
        <f>IF(ISBLANK('BASE PRODUITS'!B67),"",'BASE PRODUITS'!B67)</f>
        <v/>
      </c>
      <c r="C67" s="13" t="str">
        <f>IF(ISBLANK('BASE PRODUITS'!C67),"",'BASE PRODUITS'!C67)</f>
        <v/>
      </c>
      <c r="D67" s="10"/>
      <c r="E67" s="5">
        <f ca="1">SUMIF('JOURNAL STOCKS'!$B$7:$F$199,'ETAT DES STOCKS'!A67,'JOURNAL STOCKS'!$E$7:$E$199)</f>
        <v>0</v>
      </c>
      <c r="F67" s="16">
        <f ca="1">SUMIF('JOURNAL STOCKS'!$B$7:$F$199,'ETAT DES STOCKS'!A67,'JOURNAL STOCKS'!$F$7:$F$199)</f>
        <v>0</v>
      </c>
      <c r="G67" s="19">
        <f t="shared" ca="1" si="1"/>
        <v>0</v>
      </c>
      <c r="H67" s="34"/>
    </row>
    <row r="68" spans="1:8" x14ac:dyDescent="0.2">
      <c r="A68" s="5">
        <f>'BASE PRODUITS'!A68</f>
        <v>0</v>
      </c>
      <c r="B68" s="5" t="str">
        <f>IF(ISBLANK('BASE PRODUITS'!B68),"",'BASE PRODUITS'!B68)</f>
        <v/>
      </c>
      <c r="C68" s="13" t="str">
        <f>IF(ISBLANK('BASE PRODUITS'!C68),"",'BASE PRODUITS'!C68)</f>
        <v/>
      </c>
      <c r="D68" s="10"/>
      <c r="E68" s="5">
        <f ca="1">SUMIF('JOURNAL STOCKS'!$B$7:$F$199,'ETAT DES STOCKS'!A68,'JOURNAL STOCKS'!$E$7:$E$199)</f>
        <v>0</v>
      </c>
      <c r="F68" s="16">
        <f ca="1">SUMIF('JOURNAL STOCKS'!$B$7:$F$199,'ETAT DES STOCKS'!A68,'JOURNAL STOCKS'!$F$7:$F$199)</f>
        <v>0</v>
      </c>
      <c r="G68" s="19">
        <f t="shared" ca="1" si="1"/>
        <v>0</v>
      </c>
      <c r="H68" s="34"/>
    </row>
    <row r="69" spans="1:8" x14ac:dyDescent="0.2">
      <c r="A69" s="5">
        <f>'BASE PRODUITS'!A69</f>
        <v>0</v>
      </c>
      <c r="B69" s="5" t="str">
        <f>IF(ISBLANK('BASE PRODUITS'!B69),"",'BASE PRODUITS'!B69)</f>
        <v/>
      </c>
      <c r="C69" s="13" t="str">
        <f>IF(ISBLANK('BASE PRODUITS'!C69),"",'BASE PRODUITS'!C69)</f>
        <v/>
      </c>
      <c r="D69" s="10"/>
      <c r="E69" s="5">
        <f ca="1">SUMIF('JOURNAL STOCKS'!$B$7:$F$199,'ETAT DES STOCKS'!A69,'JOURNAL STOCKS'!$E$7:$E$199)</f>
        <v>0</v>
      </c>
      <c r="F69" s="16">
        <f ca="1">SUMIF('JOURNAL STOCKS'!$B$7:$F$199,'ETAT DES STOCKS'!A69,'JOURNAL STOCKS'!$F$7:$F$199)</f>
        <v>0</v>
      </c>
      <c r="G69" s="19">
        <f t="shared" ca="1" si="1"/>
        <v>0</v>
      </c>
      <c r="H69" s="34"/>
    </row>
    <row r="70" spans="1:8" x14ac:dyDescent="0.2">
      <c r="A70" s="5">
        <f>'BASE PRODUITS'!A70</f>
        <v>0</v>
      </c>
      <c r="B70" s="5" t="str">
        <f>IF(ISBLANK('BASE PRODUITS'!B70),"",'BASE PRODUITS'!B70)</f>
        <v/>
      </c>
      <c r="C70" s="13" t="str">
        <f>IF(ISBLANK('BASE PRODUITS'!C70),"",'BASE PRODUITS'!C70)</f>
        <v/>
      </c>
      <c r="D70" s="10"/>
      <c r="E70" s="5">
        <f ca="1">SUMIF('JOURNAL STOCKS'!$B$7:$F$199,'ETAT DES STOCKS'!A70,'JOURNAL STOCKS'!$E$7:$E$199)</f>
        <v>0</v>
      </c>
      <c r="F70" s="16">
        <f ca="1">SUMIF('JOURNAL STOCKS'!$B$7:$F$199,'ETAT DES STOCKS'!A70,'JOURNAL STOCKS'!$F$7:$F$199)</f>
        <v>0</v>
      </c>
      <c r="G70" s="19">
        <f t="shared" ca="1" si="1"/>
        <v>0</v>
      </c>
      <c r="H70" s="34"/>
    </row>
    <row r="71" spans="1:8" x14ac:dyDescent="0.2">
      <c r="A71" s="5">
        <f>'BASE PRODUITS'!A71</f>
        <v>0</v>
      </c>
      <c r="B71" s="5" t="str">
        <f>IF(ISBLANK('BASE PRODUITS'!B71),"",'BASE PRODUITS'!B71)</f>
        <v/>
      </c>
      <c r="C71" s="13" t="str">
        <f>IF(ISBLANK('BASE PRODUITS'!C71),"",'BASE PRODUITS'!C71)</f>
        <v/>
      </c>
      <c r="D71" s="10"/>
      <c r="E71" s="5">
        <f ca="1">SUMIF('JOURNAL STOCKS'!$B$7:$F$199,'ETAT DES STOCKS'!A71,'JOURNAL STOCKS'!$E$7:$E$199)</f>
        <v>0</v>
      </c>
      <c r="F71" s="16">
        <f ca="1">SUMIF('JOURNAL STOCKS'!$B$7:$F$199,'ETAT DES STOCKS'!A71,'JOURNAL STOCKS'!$F$7:$F$199)</f>
        <v>0</v>
      </c>
      <c r="G71" s="19">
        <f t="shared" ca="1" si="1"/>
        <v>0</v>
      </c>
      <c r="H71" s="34"/>
    </row>
    <row r="72" spans="1:8" x14ac:dyDescent="0.2">
      <c r="A72" s="5">
        <f>'BASE PRODUITS'!A72</f>
        <v>0</v>
      </c>
      <c r="B72" s="5" t="str">
        <f>IF(ISBLANK('BASE PRODUITS'!B72),"",'BASE PRODUITS'!B72)</f>
        <v/>
      </c>
      <c r="C72" s="13" t="str">
        <f>IF(ISBLANK('BASE PRODUITS'!C72),"",'BASE PRODUITS'!C72)</f>
        <v/>
      </c>
      <c r="D72" s="10"/>
      <c r="E72" s="5">
        <f ca="1">SUMIF('JOURNAL STOCKS'!$B$7:$F$199,'ETAT DES STOCKS'!A72,'JOURNAL STOCKS'!$E$7:$E$199)</f>
        <v>0</v>
      </c>
      <c r="F72" s="16">
        <f ca="1">SUMIF('JOURNAL STOCKS'!$B$7:$F$199,'ETAT DES STOCKS'!A72,'JOURNAL STOCKS'!$F$7:$F$199)</f>
        <v>0</v>
      </c>
      <c r="G72" s="19">
        <f t="shared" ca="1" si="1"/>
        <v>0</v>
      </c>
      <c r="H72" s="34"/>
    </row>
    <row r="73" spans="1:8" x14ac:dyDescent="0.2">
      <c r="A73" s="5">
        <f>'BASE PRODUITS'!A73</f>
        <v>0</v>
      </c>
      <c r="B73" s="5" t="str">
        <f>IF(ISBLANK('BASE PRODUITS'!B73),"",'BASE PRODUITS'!B73)</f>
        <v/>
      </c>
      <c r="C73" s="13" t="str">
        <f>IF(ISBLANK('BASE PRODUITS'!C73),"",'BASE PRODUITS'!C73)</f>
        <v/>
      </c>
      <c r="D73" s="10"/>
      <c r="E73" s="5">
        <f ca="1">SUMIF('JOURNAL STOCKS'!$B$7:$F$199,'ETAT DES STOCKS'!A73,'JOURNAL STOCKS'!$E$7:$E$199)</f>
        <v>0</v>
      </c>
      <c r="F73" s="16">
        <f ca="1">SUMIF('JOURNAL STOCKS'!$B$7:$F$199,'ETAT DES STOCKS'!A73,'JOURNAL STOCKS'!$F$7:$F$199)</f>
        <v>0</v>
      </c>
      <c r="G73" s="19">
        <f t="shared" ca="1" si="1"/>
        <v>0</v>
      </c>
      <c r="H73" s="34"/>
    </row>
    <row r="74" spans="1:8" x14ac:dyDescent="0.2">
      <c r="A74" s="5">
        <f>'BASE PRODUITS'!A74</f>
        <v>0</v>
      </c>
      <c r="B74" s="5" t="str">
        <f>IF(ISBLANK('BASE PRODUITS'!B74),"",'BASE PRODUITS'!B74)</f>
        <v/>
      </c>
      <c r="C74" s="13" t="str">
        <f>IF(ISBLANK('BASE PRODUITS'!C74),"",'BASE PRODUITS'!C74)</f>
        <v/>
      </c>
      <c r="D74" s="10"/>
      <c r="E74" s="5">
        <f ca="1">SUMIF('JOURNAL STOCKS'!$B$7:$F$199,'ETAT DES STOCKS'!A74,'JOURNAL STOCKS'!$E$7:$E$199)</f>
        <v>0</v>
      </c>
      <c r="F74" s="16">
        <f ca="1">SUMIF('JOURNAL STOCKS'!$B$7:$F$199,'ETAT DES STOCKS'!A74,'JOURNAL STOCKS'!$F$7:$F$199)</f>
        <v>0</v>
      </c>
      <c r="G74" s="19">
        <f t="shared" ca="1" si="1"/>
        <v>0</v>
      </c>
      <c r="H74" s="34"/>
    </row>
    <row r="75" spans="1:8" x14ac:dyDescent="0.2">
      <c r="A75" s="5">
        <f>'BASE PRODUITS'!A75</f>
        <v>0</v>
      </c>
      <c r="B75" s="5" t="str">
        <f>IF(ISBLANK('BASE PRODUITS'!B75),"",'BASE PRODUITS'!B75)</f>
        <v/>
      </c>
      <c r="C75" s="13" t="str">
        <f>IF(ISBLANK('BASE PRODUITS'!C75),"",'BASE PRODUITS'!C75)</f>
        <v/>
      </c>
      <c r="D75" s="10"/>
      <c r="E75" s="5">
        <f ca="1">SUMIF('JOURNAL STOCKS'!$B$7:$F$199,'ETAT DES STOCKS'!A75,'JOURNAL STOCKS'!$E$7:$E$199)</f>
        <v>0</v>
      </c>
      <c r="F75" s="16">
        <f ca="1">SUMIF('JOURNAL STOCKS'!$B$7:$F$199,'ETAT DES STOCKS'!A75,'JOURNAL STOCKS'!$F$7:$F$199)</f>
        <v>0</v>
      </c>
      <c r="G75" s="19">
        <f t="shared" ca="1" si="1"/>
        <v>0</v>
      </c>
      <c r="H75" s="34"/>
    </row>
    <row r="76" spans="1:8" x14ac:dyDescent="0.2">
      <c r="A76" s="5">
        <f>'BASE PRODUITS'!A76</f>
        <v>0</v>
      </c>
      <c r="B76" s="5" t="str">
        <f>IF(ISBLANK('BASE PRODUITS'!B76),"",'BASE PRODUITS'!B76)</f>
        <v/>
      </c>
      <c r="C76" s="13" t="str">
        <f>IF(ISBLANK('BASE PRODUITS'!C76),"",'BASE PRODUITS'!C76)</f>
        <v/>
      </c>
      <c r="D76" s="10"/>
      <c r="E76" s="5">
        <f ca="1">SUMIF('JOURNAL STOCKS'!$B$7:$F$199,'ETAT DES STOCKS'!A76,'JOURNAL STOCKS'!$E$7:$E$199)</f>
        <v>0</v>
      </c>
      <c r="F76" s="16">
        <f ca="1">SUMIF('JOURNAL STOCKS'!$B$7:$F$199,'ETAT DES STOCKS'!A76,'JOURNAL STOCKS'!$F$7:$F$199)</f>
        <v>0</v>
      </c>
      <c r="G76" s="19">
        <f t="shared" ca="1" si="1"/>
        <v>0</v>
      </c>
      <c r="H76" s="34"/>
    </row>
    <row r="77" spans="1:8" x14ac:dyDescent="0.2">
      <c r="A77" s="5">
        <f>'BASE PRODUITS'!A77</f>
        <v>0</v>
      </c>
      <c r="B77" s="5" t="str">
        <f>IF(ISBLANK('BASE PRODUITS'!B77),"",'BASE PRODUITS'!B77)</f>
        <v/>
      </c>
      <c r="C77" s="13" t="str">
        <f>IF(ISBLANK('BASE PRODUITS'!C77),"",'BASE PRODUITS'!C77)</f>
        <v/>
      </c>
      <c r="D77" s="10"/>
      <c r="E77" s="5">
        <f ca="1">SUMIF('JOURNAL STOCKS'!$B$7:$F$199,'ETAT DES STOCKS'!A77,'JOURNAL STOCKS'!$E$7:$E$199)</f>
        <v>0</v>
      </c>
      <c r="F77" s="16">
        <f ca="1">SUMIF('JOURNAL STOCKS'!$B$7:$F$199,'ETAT DES STOCKS'!A77,'JOURNAL STOCKS'!$F$7:$F$199)</f>
        <v>0</v>
      </c>
      <c r="G77" s="19">
        <f t="shared" ca="1" si="1"/>
        <v>0</v>
      </c>
      <c r="H77" s="34"/>
    </row>
    <row r="78" spans="1:8" x14ac:dyDescent="0.2">
      <c r="A78" s="5">
        <f>'BASE PRODUITS'!A78</f>
        <v>0</v>
      </c>
      <c r="B78" s="5" t="str">
        <f>IF(ISBLANK('BASE PRODUITS'!B78),"",'BASE PRODUITS'!B78)</f>
        <v/>
      </c>
      <c r="C78" s="13" t="str">
        <f>IF(ISBLANK('BASE PRODUITS'!C78),"",'BASE PRODUITS'!C78)</f>
        <v/>
      </c>
      <c r="D78" s="10"/>
      <c r="E78" s="5">
        <f ca="1">SUMIF('JOURNAL STOCKS'!$B$7:$F$199,'ETAT DES STOCKS'!A78,'JOURNAL STOCKS'!$E$7:$E$199)</f>
        <v>0</v>
      </c>
      <c r="F78" s="16">
        <f ca="1">SUMIF('JOURNAL STOCKS'!$B$7:$F$199,'ETAT DES STOCKS'!A78,'JOURNAL STOCKS'!$F$7:$F$199)</f>
        <v>0</v>
      </c>
      <c r="G78" s="19">
        <f t="shared" ca="1" si="1"/>
        <v>0</v>
      </c>
      <c r="H78" s="34"/>
    </row>
    <row r="79" spans="1:8" x14ac:dyDescent="0.2">
      <c r="A79" s="5">
        <f>'BASE PRODUITS'!A79</f>
        <v>0</v>
      </c>
      <c r="B79" s="5" t="str">
        <f>IF(ISBLANK('BASE PRODUITS'!B79),"",'BASE PRODUITS'!B79)</f>
        <v/>
      </c>
      <c r="C79" s="13" t="str">
        <f>IF(ISBLANK('BASE PRODUITS'!C79),"",'BASE PRODUITS'!C79)</f>
        <v/>
      </c>
      <c r="D79" s="10"/>
      <c r="E79" s="5">
        <f ca="1">SUMIF('JOURNAL STOCKS'!$B$7:$F$199,'ETAT DES STOCKS'!A79,'JOURNAL STOCKS'!$E$7:$E$199)</f>
        <v>0</v>
      </c>
      <c r="F79" s="16">
        <f ca="1">SUMIF('JOURNAL STOCKS'!$B$7:$F$199,'ETAT DES STOCKS'!A79,'JOURNAL STOCKS'!$F$7:$F$199)</f>
        <v>0</v>
      </c>
      <c r="G79" s="19">
        <f t="shared" ref="G79:G142" ca="1" si="2">D79+E79-F79</f>
        <v>0</v>
      </c>
      <c r="H79" s="34"/>
    </row>
    <row r="80" spans="1:8" x14ac:dyDescent="0.2">
      <c r="A80" s="5">
        <f>'BASE PRODUITS'!A80</f>
        <v>0</v>
      </c>
      <c r="B80" s="5" t="str">
        <f>IF(ISBLANK('BASE PRODUITS'!B80),"",'BASE PRODUITS'!B80)</f>
        <v/>
      </c>
      <c r="C80" s="13" t="str">
        <f>IF(ISBLANK('BASE PRODUITS'!C80),"",'BASE PRODUITS'!C80)</f>
        <v/>
      </c>
      <c r="D80" s="10"/>
      <c r="E80" s="5">
        <f ca="1">SUMIF('JOURNAL STOCKS'!$B$7:$F$199,'ETAT DES STOCKS'!A80,'JOURNAL STOCKS'!$E$7:$E$199)</f>
        <v>0</v>
      </c>
      <c r="F80" s="16">
        <f ca="1">SUMIF('JOURNAL STOCKS'!$B$7:$F$199,'ETAT DES STOCKS'!A80,'JOURNAL STOCKS'!$F$7:$F$199)</f>
        <v>0</v>
      </c>
      <c r="G80" s="19">
        <f t="shared" ca="1" si="2"/>
        <v>0</v>
      </c>
      <c r="H80" s="34"/>
    </row>
    <row r="81" spans="1:8" x14ac:dyDescent="0.2">
      <c r="A81" s="5">
        <f>'BASE PRODUITS'!A81</f>
        <v>0</v>
      </c>
      <c r="B81" s="5" t="str">
        <f>IF(ISBLANK('BASE PRODUITS'!B81),"",'BASE PRODUITS'!B81)</f>
        <v/>
      </c>
      <c r="C81" s="13" t="str">
        <f>IF(ISBLANK('BASE PRODUITS'!C81),"",'BASE PRODUITS'!C81)</f>
        <v/>
      </c>
      <c r="D81" s="10"/>
      <c r="E81" s="5">
        <f ca="1">SUMIF('JOURNAL STOCKS'!$B$7:$F$199,'ETAT DES STOCKS'!A81,'JOURNAL STOCKS'!$E$7:$E$199)</f>
        <v>0</v>
      </c>
      <c r="F81" s="16">
        <f ca="1">SUMIF('JOURNAL STOCKS'!$B$7:$F$199,'ETAT DES STOCKS'!A81,'JOURNAL STOCKS'!$F$7:$F$199)</f>
        <v>0</v>
      </c>
      <c r="G81" s="19">
        <f t="shared" ca="1" si="2"/>
        <v>0</v>
      </c>
      <c r="H81" s="34"/>
    </row>
    <row r="82" spans="1:8" x14ac:dyDescent="0.2">
      <c r="A82" s="5">
        <f>'BASE PRODUITS'!A82</f>
        <v>0</v>
      </c>
      <c r="B82" s="5" t="str">
        <f>IF(ISBLANK('BASE PRODUITS'!B82),"",'BASE PRODUITS'!B82)</f>
        <v/>
      </c>
      <c r="C82" s="13" t="str">
        <f>IF(ISBLANK('BASE PRODUITS'!C82),"",'BASE PRODUITS'!C82)</f>
        <v/>
      </c>
      <c r="D82" s="10"/>
      <c r="E82" s="5">
        <f ca="1">SUMIF('JOURNAL STOCKS'!$B$7:$F$199,'ETAT DES STOCKS'!A82,'JOURNAL STOCKS'!$E$7:$E$199)</f>
        <v>0</v>
      </c>
      <c r="F82" s="16">
        <f ca="1">SUMIF('JOURNAL STOCKS'!$B$7:$F$199,'ETAT DES STOCKS'!A82,'JOURNAL STOCKS'!$F$7:$F$199)</f>
        <v>0</v>
      </c>
      <c r="G82" s="19">
        <f t="shared" ca="1" si="2"/>
        <v>0</v>
      </c>
      <c r="H82" s="34"/>
    </row>
    <row r="83" spans="1:8" x14ac:dyDescent="0.2">
      <c r="A83" s="5">
        <f>'BASE PRODUITS'!A83</f>
        <v>0</v>
      </c>
      <c r="B83" s="5" t="str">
        <f>IF(ISBLANK('BASE PRODUITS'!B83),"",'BASE PRODUITS'!B83)</f>
        <v/>
      </c>
      <c r="C83" s="13" t="str">
        <f>IF(ISBLANK('BASE PRODUITS'!C83),"",'BASE PRODUITS'!C83)</f>
        <v/>
      </c>
      <c r="D83" s="10"/>
      <c r="E83" s="5">
        <f ca="1">SUMIF('JOURNAL STOCKS'!$B$7:$F$199,'ETAT DES STOCKS'!A83,'JOURNAL STOCKS'!$E$7:$E$199)</f>
        <v>0</v>
      </c>
      <c r="F83" s="16">
        <f ca="1">SUMIF('JOURNAL STOCKS'!$B$7:$F$199,'ETAT DES STOCKS'!A83,'JOURNAL STOCKS'!$F$7:$F$199)</f>
        <v>0</v>
      </c>
      <c r="G83" s="19">
        <f t="shared" ca="1" si="2"/>
        <v>0</v>
      </c>
      <c r="H83" s="34"/>
    </row>
    <row r="84" spans="1:8" x14ac:dyDescent="0.2">
      <c r="A84" s="5">
        <f>'BASE PRODUITS'!A84</f>
        <v>0</v>
      </c>
      <c r="B84" s="5" t="str">
        <f>IF(ISBLANK('BASE PRODUITS'!B84),"",'BASE PRODUITS'!B84)</f>
        <v/>
      </c>
      <c r="C84" s="13" t="str">
        <f>IF(ISBLANK('BASE PRODUITS'!C84),"",'BASE PRODUITS'!C84)</f>
        <v/>
      </c>
      <c r="D84" s="10"/>
      <c r="E84" s="5">
        <f ca="1">SUMIF('JOURNAL STOCKS'!$B$7:$F$199,'ETAT DES STOCKS'!A84,'JOURNAL STOCKS'!$E$7:$E$199)</f>
        <v>0</v>
      </c>
      <c r="F84" s="16">
        <f ca="1">SUMIF('JOURNAL STOCKS'!$B$7:$F$199,'ETAT DES STOCKS'!A84,'JOURNAL STOCKS'!$F$7:$F$199)</f>
        <v>0</v>
      </c>
      <c r="G84" s="19">
        <f t="shared" ca="1" si="2"/>
        <v>0</v>
      </c>
      <c r="H84" s="34"/>
    </row>
    <row r="85" spans="1:8" x14ac:dyDescent="0.2">
      <c r="A85" s="5">
        <f>'BASE PRODUITS'!A85</f>
        <v>0</v>
      </c>
      <c r="B85" s="5" t="str">
        <f>IF(ISBLANK('BASE PRODUITS'!B85),"",'BASE PRODUITS'!B85)</f>
        <v/>
      </c>
      <c r="C85" s="13" t="str">
        <f>IF(ISBLANK('BASE PRODUITS'!C85),"",'BASE PRODUITS'!C85)</f>
        <v/>
      </c>
      <c r="D85" s="10"/>
      <c r="E85" s="5">
        <f ca="1">SUMIF('JOURNAL STOCKS'!$B$7:$F$199,'ETAT DES STOCKS'!A85,'JOURNAL STOCKS'!$E$7:$E$199)</f>
        <v>0</v>
      </c>
      <c r="F85" s="16">
        <f ca="1">SUMIF('JOURNAL STOCKS'!$B$7:$F$199,'ETAT DES STOCKS'!A85,'JOURNAL STOCKS'!$F$7:$F$199)</f>
        <v>0</v>
      </c>
      <c r="G85" s="19">
        <f t="shared" ca="1" si="2"/>
        <v>0</v>
      </c>
      <c r="H85" s="34"/>
    </row>
    <row r="86" spans="1:8" x14ac:dyDescent="0.2">
      <c r="A86" s="5">
        <f>'BASE PRODUITS'!A86</f>
        <v>0</v>
      </c>
      <c r="B86" s="5" t="str">
        <f>IF(ISBLANK('BASE PRODUITS'!B86),"",'BASE PRODUITS'!B86)</f>
        <v/>
      </c>
      <c r="C86" s="13" t="str">
        <f>IF(ISBLANK('BASE PRODUITS'!C86),"",'BASE PRODUITS'!C86)</f>
        <v/>
      </c>
      <c r="D86" s="10"/>
      <c r="E86" s="5">
        <f ca="1">SUMIF('JOURNAL STOCKS'!$B$7:$F$199,'ETAT DES STOCKS'!A86,'JOURNAL STOCKS'!$E$7:$E$199)</f>
        <v>0</v>
      </c>
      <c r="F86" s="16">
        <f ca="1">SUMIF('JOURNAL STOCKS'!$B$7:$F$199,'ETAT DES STOCKS'!A86,'JOURNAL STOCKS'!$F$7:$F$199)</f>
        <v>0</v>
      </c>
      <c r="G86" s="19">
        <f t="shared" ca="1" si="2"/>
        <v>0</v>
      </c>
      <c r="H86" s="34"/>
    </row>
    <row r="87" spans="1:8" x14ac:dyDescent="0.2">
      <c r="A87" s="5">
        <f>'BASE PRODUITS'!A87</f>
        <v>0</v>
      </c>
      <c r="B87" s="5" t="str">
        <f>IF(ISBLANK('BASE PRODUITS'!B87),"",'BASE PRODUITS'!B87)</f>
        <v/>
      </c>
      <c r="C87" s="13" t="str">
        <f>IF(ISBLANK('BASE PRODUITS'!C87),"",'BASE PRODUITS'!C87)</f>
        <v/>
      </c>
      <c r="D87" s="10"/>
      <c r="E87" s="5">
        <f ca="1">SUMIF('JOURNAL STOCKS'!$B$7:$F$199,'ETAT DES STOCKS'!A87,'JOURNAL STOCKS'!$E$7:$E$199)</f>
        <v>0</v>
      </c>
      <c r="F87" s="16">
        <f ca="1">SUMIF('JOURNAL STOCKS'!$B$7:$F$199,'ETAT DES STOCKS'!A87,'JOURNAL STOCKS'!$F$7:$F$199)</f>
        <v>0</v>
      </c>
      <c r="G87" s="19">
        <f t="shared" ca="1" si="2"/>
        <v>0</v>
      </c>
      <c r="H87" s="34"/>
    </row>
    <row r="88" spans="1:8" x14ac:dyDescent="0.2">
      <c r="A88" s="5">
        <f>'BASE PRODUITS'!A88</f>
        <v>0</v>
      </c>
      <c r="B88" s="5" t="str">
        <f>IF(ISBLANK('BASE PRODUITS'!B88),"",'BASE PRODUITS'!B88)</f>
        <v/>
      </c>
      <c r="C88" s="13" t="str">
        <f>IF(ISBLANK('BASE PRODUITS'!C88),"",'BASE PRODUITS'!C88)</f>
        <v/>
      </c>
      <c r="D88" s="10"/>
      <c r="E88" s="5">
        <f ca="1">SUMIF('JOURNAL STOCKS'!$B$7:$F$199,'ETAT DES STOCKS'!A88,'JOURNAL STOCKS'!$E$7:$E$199)</f>
        <v>0</v>
      </c>
      <c r="F88" s="16">
        <f ca="1">SUMIF('JOURNAL STOCKS'!$B$7:$F$199,'ETAT DES STOCKS'!A88,'JOURNAL STOCKS'!$F$7:$F$199)</f>
        <v>0</v>
      </c>
      <c r="G88" s="19">
        <f t="shared" ca="1" si="2"/>
        <v>0</v>
      </c>
      <c r="H88" s="34"/>
    </row>
    <row r="89" spans="1:8" x14ac:dyDescent="0.2">
      <c r="A89" s="5">
        <f>'BASE PRODUITS'!A89</f>
        <v>0</v>
      </c>
      <c r="B89" s="5" t="str">
        <f>IF(ISBLANK('BASE PRODUITS'!B89),"",'BASE PRODUITS'!B89)</f>
        <v/>
      </c>
      <c r="C89" s="13" t="str">
        <f>IF(ISBLANK('BASE PRODUITS'!C89),"",'BASE PRODUITS'!C89)</f>
        <v/>
      </c>
      <c r="D89" s="10"/>
      <c r="E89" s="5">
        <f ca="1">SUMIF('JOURNAL STOCKS'!$B$7:$F$199,'ETAT DES STOCKS'!A89,'JOURNAL STOCKS'!$E$7:$E$199)</f>
        <v>0</v>
      </c>
      <c r="F89" s="16">
        <f ca="1">SUMIF('JOURNAL STOCKS'!$B$7:$F$199,'ETAT DES STOCKS'!A89,'JOURNAL STOCKS'!$F$7:$F$199)</f>
        <v>0</v>
      </c>
      <c r="G89" s="19">
        <f t="shared" ca="1" si="2"/>
        <v>0</v>
      </c>
      <c r="H89" s="34"/>
    </row>
    <row r="90" spans="1:8" x14ac:dyDescent="0.2">
      <c r="A90" s="5">
        <f>'BASE PRODUITS'!A90</f>
        <v>0</v>
      </c>
      <c r="B90" s="5" t="str">
        <f>IF(ISBLANK('BASE PRODUITS'!B90),"",'BASE PRODUITS'!B90)</f>
        <v/>
      </c>
      <c r="C90" s="13" t="str">
        <f>IF(ISBLANK('BASE PRODUITS'!C90),"",'BASE PRODUITS'!C90)</f>
        <v/>
      </c>
      <c r="D90" s="10"/>
      <c r="E90" s="5">
        <f ca="1">SUMIF('JOURNAL STOCKS'!$B$7:$F$199,'ETAT DES STOCKS'!A90,'JOURNAL STOCKS'!$E$7:$E$199)</f>
        <v>0</v>
      </c>
      <c r="F90" s="16">
        <f ca="1">SUMIF('JOURNAL STOCKS'!$B$7:$F$199,'ETAT DES STOCKS'!A90,'JOURNAL STOCKS'!$F$7:$F$199)</f>
        <v>0</v>
      </c>
      <c r="G90" s="19">
        <f t="shared" ca="1" si="2"/>
        <v>0</v>
      </c>
      <c r="H90" s="34"/>
    </row>
    <row r="91" spans="1:8" x14ac:dyDescent="0.2">
      <c r="A91" s="5">
        <f>'BASE PRODUITS'!A91</f>
        <v>0</v>
      </c>
      <c r="B91" s="5" t="str">
        <f>IF(ISBLANK('BASE PRODUITS'!B91),"",'BASE PRODUITS'!B91)</f>
        <v/>
      </c>
      <c r="C91" s="13" t="str">
        <f>IF(ISBLANK('BASE PRODUITS'!C91),"",'BASE PRODUITS'!C91)</f>
        <v/>
      </c>
      <c r="D91" s="10"/>
      <c r="E91" s="5">
        <f ca="1">SUMIF('JOURNAL STOCKS'!$B$7:$F$199,'ETAT DES STOCKS'!A91,'JOURNAL STOCKS'!$E$7:$E$199)</f>
        <v>0</v>
      </c>
      <c r="F91" s="16">
        <f ca="1">SUMIF('JOURNAL STOCKS'!$B$7:$F$199,'ETAT DES STOCKS'!A91,'JOURNAL STOCKS'!$F$7:$F$199)</f>
        <v>0</v>
      </c>
      <c r="G91" s="19">
        <f t="shared" ca="1" si="2"/>
        <v>0</v>
      </c>
      <c r="H91" s="34"/>
    </row>
    <row r="92" spans="1:8" x14ac:dyDescent="0.2">
      <c r="A92" s="5">
        <f>'BASE PRODUITS'!A92</f>
        <v>0</v>
      </c>
      <c r="B92" s="5" t="str">
        <f>IF(ISBLANK('BASE PRODUITS'!B92),"",'BASE PRODUITS'!B92)</f>
        <v/>
      </c>
      <c r="C92" s="13" t="str">
        <f>IF(ISBLANK('BASE PRODUITS'!C92),"",'BASE PRODUITS'!C92)</f>
        <v/>
      </c>
      <c r="D92" s="10"/>
      <c r="E92" s="5">
        <f ca="1">SUMIF('JOURNAL STOCKS'!$B$7:$F$199,'ETAT DES STOCKS'!A92,'JOURNAL STOCKS'!$E$7:$E$199)</f>
        <v>0</v>
      </c>
      <c r="F92" s="16">
        <f ca="1">SUMIF('JOURNAL STOCKS'!$B$7:$F$199,'ETAT DES STOCKS'!A92,'JOURNAL STOCKS'!$F$7:$F$199)</f>
        <v>0</v>
      </c>
      <c r="G92" s="19">
        <f t="shared" ca="1" si="2"/>
        <v>0</v>
      </c>
      <c r="H92" s="34"/>
    </row>
    <row r="93" spans="1:8" x14ac:dyDescent="0.2">
      <c r="A93" s="5">
        <f>'BASE PRODUITS'!A93</f>
        <v>0</v>
      </c>
      <c r="B93" s="5" t="str">
        <f>IF(ISBLANK('BASE PRODUITS'!B93),"",'BASE PRODUITS'!B93)</f>
        <v/>
      </c>
      <c r="C93" s="13" t="str">
        <f>IF(ISBLANK('BASE PRODUITS'!C93),"",'BASE PRODUITS'!C93)</f>
        <v/>
      </c>
      <c r="D93" s="10"/>
      <c r="E93" s="5">
        <f ca="1">SUMIF('JOURNAL STOCKS'!$B$7:$F$199,'ETAT DES STOCKS'!A93,'JOURNAL STOCKS'!$E$7:$E$199)</f>
        <v>0</v>
      </c>
      <c r="F93" s="16">
        <f ca="1">SUMIF('JOURNAL STOCKS'!$B$7:$F$199,'ETAT DES STOCKS'!A93,'JOURNAL STOCKS'!$F$7:$F$199)</f>
        <v>0</v>
      </c>
      <c r="G93" s="19">
        <f t="shared" ca="1" si="2"/>
        <v>0</v>
      </c>
      <c r="H93" s="34"/>
    </row>
    <row r="94" spans="1:8" x14ac:dyDescent="0.2">
      <c r="A94" s="5">
        <f>'BASE PRODUITS'!A94</f>
        <v>0</v>
      </c>
      <c r="B94" s="5" t="str">
        <f>IF(ISBLANK('BASE PRODUITS'!B94),"",'BASE PRODUITS'!B94)</f>
        <v/>
      </c>
      <c r="C94" s="13" t="str">
        <f>IF(ISBLANK('BASE PRODUITS'!C94),"",'BASE PRODUITS'!C94)</f>
        <v/>
      </c>
      <c r="D94" s="10"/>
      <c r="E94" s="5">
        <f ca="1">SUMIF('JOURNAL STOCKS'!$B$7:$F$199,'ETAT DES STOCKS'!A94,'JOURNAL STOCKS'!$E$7:$E$199)</f>
        <v>0</v>
      </c>
      <c r="F94" s="16">
        <f ca="1">SUMIF('JOURNAL STOCKS'!$B$7:$F$199,'ETAT DES STOCKS'!A94,'JOURNAL STOCKS'!$F$7:$F$199)</f>
        <v>0</v>
      </c>
      <c r="G94" s="19">
        <f t="shared" ca="1" si="2"/>
        <v>0</v>
      </c>
      <c r="H94" s="34"/>
    </row>
    <row r="95" spans="1:8" x14ac:dyDescent="0.2">
      <c r="A95" s="5">
        <f>'BASE PRODUITS'!A95</f>
        <v>0</v>
      </c>
      <c r="B95" s="5" t="str">
        <f>IF(ISBLANK('BASE PRODUITS'!B95),"",'BASE PRODUITS'!B95)</f>
        <v/>
      </c>
      <c r="C95" s="13" t="str">
        <f>IF(ISBLANK('BASE PRODUITS'!C95),"",'BASE PRODUITS'!C95)</f>
        <v/>
      </c>
      <c r="D95" s="10"/>
      <c r="E95" s="5">
        <f ca="1">SUMIF('JOURNAL STOCKS'!$B$7:$F$199,'ETAT DES STOCKS'!A95,'JOURNAL STOCKS'!$E$7:$E$199)</f>
        <v>0</v>
      </c>
      <c r="F95" s="16">
        <f ca="1">SUMIF('JOURNAL STOCKS'!$B$7:$F$199,'ETAT DES STOCKS'!A95,'JOURNAL STOCKS'!$F$7:$F$199)</f>
        <v>0</v>
      </c>
      <c r="G95" s="19">
        <f t="shared" ca="1" si="2"/>
        <v>0</v>
      </c>
      <c r="H95" s="34"/>
    </row>
    <row r="96" spans="1:8" x14ac:dyDescent="0.2">
      <c r="A96" s="5">
        <f>'BASE PRODUITS'!A96</f>
        <v>0</v>
      </c>
      <c r="B96" s="5" t="str">
        <f>IF(ISBLANK('BASE PRODUITS'!B96),"",'BASE PRODUITS'!B96)</f>
        <v/>
      </c>
      <c r="C96" s="13" t="str">
        <f>IF(ISBLANK('BASE PRODUITS'!C96),"",'BASE PRODUITS'!C96)</f>
        <v/>
      </c>
      <c r="D96" s="10"/>
      <c r="E96" s="5">
        <f ca="1">SUMIF('JOURNAL STOCKS'!$B$7:$F$199,'ETAT DES STOCKS'!A96,'JOURNAL STOCKS'!$E$7:$E$199)</f>
        <v>0</v>
      </c>
      <c r="F96" s="16">
        <f ca="1">SUMIF('JOURNAL STOCKS'!$B$7:$F$199,'ETAT DES STOCKS'!A96,'JOURNAL STOCKS'!$F$7:$F$199)</f>
        <v>0</v>
      </c>
      <c r="G96" s="19">
        <f t="shared" ca="1" si="2"/>
        <v>0</v>
      </c>
      <c r="H96" s="34"/>
    </row>
    <row r="97" spans="1:8" x14ac:dyDescent="0.2">
      <c r="A97" s="5">
        <f>'BASE PRODUITS'!A97</f>
        <v>0</v>
      </c>
      <c r="B97" s="5" t="str">
        <f>IF(ISBLANK('BASE PRODUITS'!B97),"",'BASE PRODUITS'!B97)</f>
        <v/>
      </c>
      <c r="C97" s="13" t="str">
        <f>IF(ISBLANK('BASE PRODUITS'!C97),"",'BASE PRODUITS'!C97)</f>
        <v/>
      </c>
      <c r="D97" s="10"/>
      <c r="E97" s="5">
        <f ca="1">SUMIF('JOURNAL STOCKS'!$B$7:$F$199,'ETAT DES STOCKS'!A97,'JOURNAL STOCKS'!$E$7:$E$199)</f>
        <v>0</v>
      </c>
      <c r="F97" s="16">
        <f ca="1">SUMIF('JOURNAL STOCKS'!$B$7:$F$199,'ETAT DES STOCKS'!A97,'JOURNAL STOCKS'!$F$7:$F$199)</f>
        <v>0</v>
      </c>
      <c r="G97" s="19">
        <f t="shared" ca="1" si="2"/>
        <v>0</v>
      </c>
      <c r="H97" s="34"/>
    </row>
    <row r="98" spans="1:8" x14ac:dyDescent="0.2">
      <c r="A98" s="5">
        <f>'BASE PRODUITS'!A98</f>
        <v>0</v>
      </c>
      <c r="B98" s="5" t="str">
        <f>IF(ISBLANK('BASE PRODUITS'!B98),"",'BASE PRODUITS'!B98)</f>
        <v/>
      </c>
      <c r="C98" s="13" t="str">
        <f>IF(ISBLANK('BASE PRODUITS'!C98),"",'BASE PRODUITS'!C98)</f>
        <v/>
      </c>
      <c r="D98" s="10"/>
      <c r="E98" s="5">
        <f ca="1">SUMIF('JOURNAL STOCKS'!$B$7:$F$199,'ETAT DES STOCKS'!A98,'JOURNAL STOCKS'!$E$7:$E$199)</f>
        <v>0</v>
      </c>
      <c r="F98" s="16">
        <f ca="1">SUMIF('JOURNAL STOCKS'!$B$7:$F$199,'ETAT DES STOCKS'!A98,'JOURNAL STOCKS'!$F$7:$F$199)</f>
        <v>0</v>
      </c>
      <c r="G98" s="19">
        <f t="shared" ca="1" si="2"/>
        <v>0</v>
      </c>
      <c r="H98" s="34"/>
    </row>
    <row r="99" spans="1:8" x14ac:dyDescent="0.2">
      <c r="A99" s="5">
        <f>'BASE PRODUITS'!A99</f>
        <v>0</v>
      </c>
      <c r="B99" s="5" t="str">
        <f>IF(ISBLANK('BASE PRODUITS'!B99),"",'BASE PRODUITS'!B99)</f>
        <v/>
      </c>
      <c r="C99" s="13" t="str">
        <f>IF(ISBLANK('BASE PRODUITS'!C99),"",'BASE PRODUITS'!C99)</f>
        <v/>
      </c>
      <c r="D99" s="10"/>
      <c r="E99" s="5">
        <f ca="1">SUMIF('JOURNAL STOCKS'!$B$7:$F$199,'ETAT DES STOCKS'!A99,'JOURNAL STOCKS'!$E$7:$E$199)</f>
        <v>0</v>
      </c>
      <c r="F99" s="16">
        <f ca="1">SUMIF('JOURNAL STOCKS'!$B$7:$F$199,'ETAT DES STOCKS'!A99,'JOURNAL STOCKS'!$F$7:$F$199)</f>
        <v>0</v>
      </c>
      <c r="G99" s="19">
        <f t="shared" ca="1" si="2"/>
        <v>0</v>
      </c>
      <c r="H99" s="34"/>
    </row>
    <row r="100" spans="1:8" x14ac:dyDescent="0.2">
      <c r="A100" s="5">
        <f>'BASE PRODUITS'!A100</f>
        <v>0</v>
      </c>
      <c r="B100" s="5" t="str">
        <f>IF(ISBLANK('BASE PRODUITS'!B100),"",'BASE PRODUITS'!B100)</f>
        <v/>
      </c>
      <c r="C100" s="13" t="str">
        <f>IF(ISBLANK('BASE PRODUITS'!C100),"",'BASE PRODUITS'!C100)</f>
        <v/>
      </c>
      <c r="D100" s="10"/>
      <c r="E100" s="5">
        <f ca="1">SUMIF('JOURNAL STOCKS'!$B$7:$F$199,'ETAT DES STOCKS'!A100,'JOURNAL STOCKS'!$E$7:$E$199)</f>
        <v>0</v>
      </c>
      <c r="F100" s="16">
        <f ca="1">SUMIF('JOURNAL STOCKS'!$B$7:$F$199,'ETAT DES STOCKS'!A100,'JOURNAL STOCKS'!$F$7:$F$199)</f>
        <v>0</v>
      </c>
      <c r="G100" s="19">
        <f t="shared" ca="1" si="2"/>
        <v>0</v>
      </c>
      <c r="H100" s="34"/>
    </row>
    <row r="101" spans="1:8" x14ac:dyDescent="0.2">
      <c r="A101" s="5">
        <f>'BASE PRODUITS'!A101</f>
        <v>0</v>
      </c>
      <c r="B101" s="5" t="str">
        <f>IF(ISBLANK('BASE PRODUITS'!B101),"",'BASE PRODUITS'!B101)</f>
        <v/>
      </c>
      <c r="C101" s="13" t="str">
        <f>IF(ISBLANK('BASE PRODUITS'!C101),"",'BASE PRODUITS'!C101)</f>
        <v/>
      </c>
      <c r="D101" s="10"/>
      <c r="E101" s="5">
        <f ca="1">SUMIF('JOURNAL STOCKS'!$B$7:$F$199,'ETAT DES STOCKS'!A101,'JOURNAL STOCKS'!$E$7:$E$199)</f>
        <v>0</v>
      </c>
      <c r="F101" s="16">
        <f ca="1">SUMIF('JOURNAL STOCKS'!$B$7:$F$199,'ETAT DES STOCKS'!A101,'JOURNAL STOCKS'!$F$7:$F$199)</f>
        <v>0</v>
      </c>
      <c r="G101" s="19">
        <f t="shared" ca="1" si="2"/>
        <v>0</v>
      </c>
      <c r="H101" s="34"/>
    </row>
    <row r="102" spans="1:8" x14ac:dyDescent="0.2">
      <c r="A102" s="5">
        <f>'BASE PRODUITS'!A102</f>
        <v>0</v>
      </c>
      <c r="B102" s="5" t="str">
        <f>IF(ISBLANK('BASE PRODUITS'!B102),"",'BASE PRODUITS'!B102)</f>
        <v/>
      </c>
      <c r="C102" s="13" t="str">
        <f>IF(ISBLANK('BASE PRODUITS'!C102),"",'BASE PRODUITS'!C102)</f>
        <v/>
      </c>
      <c r="D102" s="10"/>
      <c r="E102" s="5">
        <f ca="1">SUMIF('JOURNAL STOCKS'!$B$7:$F$199,'ETAT DES STOCKS'!A102,'JOURNAL STOCKS'!$E$7:$E$199)</f>
        <v>0</v>
      </c>
      <c r="F102" s="16">
        <f ca="1">SUMIF('JOURNAL STOCKS'!$B$7:$F$199,'ETAT DES STOCKS'!A102,'JOURNAL STOCKS'!$F$7:$F$199)</f>
        <v>0</v>
      </c>
      <c r="G102" s="19">
        <f t="shared" ca="1" si="2"/>
        <v>0</v>
      </c>
      <c r="H102" s="34"/>
    </row>
    <row r="103" spans="1:8" x14ac:dyDescent="0.2">
      <c r="A103" s="5">
        <f>'BASE PRODUITS'!A103</f>
        <v>0</v>
      </c>
      <c r="B103" s="5" t="str">
        <f>IF(ISBLANK('BASE PRODUITS'!B103),"",'BASE PRODUITS'!B103)</f>
        <v/>
      </c>
      <c r="C103" s="13" t="str">
        <f>IF(ISBLANK('BASE PRODUITS'!C103),"",'BASE PRODUITS'!C103)</f>
        <v/>
      </c>
      <c r="D103" s="10"/>
      <c r="E103" s="5">
        <f ca="1">SUMIF('JOURNAL STOCKS'!$B$7:$F$199,'ETAT DES STOCKS'!A103,'JOURNAL STOCKS'!$E$7:$E$199)</f>
        <v>0</v>
      </c>
      <c r="F103" s="16">
        <f ca="1">SUMIF('JOURNAL STOCKS'!$B$7:$F$199,'ETAT DES STOCKS'!A103,'JOURNAL STOCKS'!$F$7:$F$199)</f>
        <v>0</v>
      </c>
      <c r="G103" s="19">
        <f t="shared" ca="1" si="2"/>
        <v>0</v>
      </c>
      <c r="H103" s="34"/>
    </row>
    <row r="104" spans="1:8" x14ac:dyDescent="0.2">
      <c r="A104" s="5">
        <f>'BASE PRODUITS'!A104</f>
        <v>0</v>
      </c>
      <c r="B104" s="5" t="str">
        <f>IF(ISBLANK('BASE PRODUITS'!B104),"",'BASE PRODUITS'!B104)</f>
        <v/>
      </c>
      <c r="C104" s="13" t="str">
        <f>IF(ISBLANK('BASE PRODUITS'!C104),"",'BASE PRODUITS'!C104)</f>
        <v/>
      </c>
      <c r="D104" s="10"/>
      <c r="E104" s="5">
        <f ca="1">SUMIF('JOURNAL STOCKS'!$B$7:$F$199,'ETAT DES STOCKS'!A104,'JOURNAL STOCKS'!$E$7:$E$199)</f>
        <v>0</v>
      </c>
      <c r="F104" s="16">
        <f ca="1">SUMIF('JOURNAL STOCKS'!$B$7:$F$199,'ETAT DES STOCKS'!A104,'JOURNAL STOCKS'!$F$7:$F$199)</f>
        <v>0</v>
      </c>
      <c r="G104" s="19">
        <f t="shared" ca="1" si="2"/>
        <v>0</v>
      </c>
      <c r="H104" s="34"/>
    </row>
    <row r="105" spans="1:8" x14ac:dyDescent="0.2">
      <c r="A105" s="5">
        <f>'BASE PRODUITS'!A105</f>
        <v>0</v>
      </c>
      <c r="B105" s="5" t="str">
        <f>IF(ISBLANK('BASE PRODUITS'!B105),"",'BASE PRODUITS'!B105)</f>
        <v/>
      </c>
      <c r="C105" s="13" t="str">
        <f>IF(ISBLANK('BASE PRODUITS'!C105),"",'BASE PRODUITS'!C105)</f>
        <v/>
      </c>
      <c r="D105" s="10"/>
      <c r="E105" s="5">
        <f ca="1">SUMIF('JOURNAL STOCKS'!$B$7:$F$199,'ETAT DES STOCKS'!A105,'JOURNAL STOCKS'!$E$7:$E$199)</f>
        <v>0</v>
      </c>
      <c r="F105" s="16">
        <f ca="1">SUMIF('JOURNAL STOCKS'!$B$7:$F$199,'ETAT DES STOCKS'!A105,'JOURNAL STOCKS'!$F$7:$F$199)</f>
        <v>0</v>
      </c>
      <c r="G105" s="19">
        <f t="shared" ca="1" si="2"/>
        <v>0</v>
      </c>
      <c r="H105" s="34"/>
    </row>
    <row r="106" spans="1:8" x14ac:dyDescent="0.2">
      <c r="A106" s="5">
        <f>'BASE PRODUITS'!A106</f>
        <v>0</v>
      </c>
      <c r="B106" s="5" t="str">
        <f>IF(ISBLANK('BASE PRODUITS'!B106),"",'BASE PRODUITS'!B106)</f>
        <v/>
      </c>
      <c r="C106" s="13" t="str">
        <f>IF(ISBLANK('BASE PRODUITS'!C106),"",'BASE PRODUITS'!C106)</f>
        <v/>
      </c>
      <c r="D106" s="10"/>
      <c r="E106" s="5">
        <f ca="1">SUMIF('JOURNAL STOCKS'!$B$7:$F$199,'ETAT DES STOCKS'!A106,'JOURNAL STOCKS'!$E$7:$E$199)</f>
        <v>0</v>
      </c>
      <c r="F106" s="16">
        <f ca="1">SUMIF('JOURNAL STOCKS'!$B$7:$F$199,'ETAT DES STOCKS'!A106,'JOURNAL STOCKS'!$F$7:$F$199)</f>
        <v>0</v>
      </c>
      <c r="G106" s="19">
        <f t="shared" ca="1" si="2"/>
        <v>0</v>
      </c>
      <c r="H106" s="34"/>
    </row>
    <row r="107" spans="1:8" x14ac:dyDescent="0.2">
      <c r="A107" s="5">
        <f>'BASE PRODUITS'!A107</f>
        <v>0</v>
      </c>
      <c r="B107" s="5" t="str">
        <f>IF(ISBLANK('BASE PRODUITS'!B107),"",'BASE PRODUITS'!B107)</f>
        <v/>
      </c>
      <c r="C107" s="13" t="str">
        <f>IF(ISBLANK('BASE PRODUITS'!C107),"",'BASE PRODUITS'!C107)</f>
        <v/>
      </c>
      <c r="D107" s="10"/>
      <c r="E107" s="5">
        <f ca="1">SUMIF('JOURNAL STOCKS'!$B$7:$F$199,'ETAT DES STOCKS'!A107,'JOURNAL STOCKS'!$E$7:$E$199)</f>
        <v>0</v>
      </c>
      <c r="F107" s="16">
        <f ca="1">SUMIF('JOURNAL STOCKS'!$B$7:$F$199,'ETAT DES STOCKS'!A107,'JOURNAL STOCKS'!$F$7:$F$199)</f>
        <v>0</v>
      </c>
      <c r="G107" s="19">
        <f t="shared" ca="1" si="2"/>
        <v>0</v>
      </c>
      <c r="H107" s="34"/>
    </row>
    <row r="108" spans="1:8" x14ac:dyDescent="0.2">
      <c r="A108" s="5">
        <f>'BASE PRODUITS'!A108</f>
        <v>0</v>
      </c>
      <c r="B108" s="5" t="str">
        <f>IF(ISBLANK('BASE PRODUITS'!B108),"",'BASE PRODUITS'!B108)</f>
        <v/>
      </c>
      <c r="C108" s="13" t="str">
        <f>IF(ISBLANK('BASE PRODUITS'!C108),"",'BASE PRODUITS'!C108)</f>
        <v/>
      </c>
      <c r="D108" s="10"/>
      <c r="E108" s="5">
        <f ca="1">SUMIF('JOURNAL STOCKS'!$B$7:$F$199,'ETAT DES STOCKS'!A108,'JOURNAL STOCKS'!$E$7:$E$199)</f>
        <v>0</v>
      </c>
      <c r="F108" s="16">
        <f ca="1">SUMIF('JOURNAL STOCKS'!$B$7:$F$199,'ETAT DES STOCKS'!A108,'JOURNAL STOCKS'!$F$7:$F$199)</f>
        <v>0</v>
      </c>
      <c r="G108" s="19">
        <f t="shared" ca="1" si="2"/>
        <v>0</v>
      </c>
      <c r="H108" s="34"/>
    </row>
    <row r="109" spans="1:8" x14ac:dyDescent="0.2">
      <c r="A109" s="5">
        <f>'BASE PRODUITS'!A109</f>
        <v>0</v>
      </c>
      <c r="B109" s="5" t="str">
        <f>IF(ISBLANK('BASE PRODUITS'!B109),"",'BASE PRODUITS'!B109)</f>
        <v/>
      </c>
      <c r="C109" s="13" t="str">
        <f>IF(ISBLANK('BASE PRODUITS'!C109),"",'BASE PRODUITS'!C109)</f>
        <v/>
      </c>
      <c r="D109" s="10"/>
      <c r="E109" s="5">
        <f ca="1">SUMIF('JOURNAL STOCKS'!$B$7:$F$199,'ETAT DES STOCKS'!A109,'JOURNAL STOCKS'!$E$7:$E$199)</f>
        <v>0</v>
      </c>
      <c r="F109" s="16">
        <f ca="1">SUMIF('JOURNAL STOCKS'!$B$7:$F$199,'ETAT DES STOCKS'!A109,'JOURNAL STOCKS'!$F$7:$F$199)</f>
        <v>0</v>
      </c>
      <c r="G109" s="19">
        <f t="shared" ca="1" si="2"/>
        <v>0</v>
      </c>
      <c r="H109" s="34"/>
    </row>
    <row r="110" spans="1:8" x14ac:dyDescent="0.2">
      <c r="A110" s="5">
        <f>'BASE PRODUITS'!A110</f>
        <v>0</v>
      </c>
      <c r="B110" s="5" t="str">
        <f>IF(ISBLANK('BASE PRODUITS'!B110),"",'BASE PRODUITS'!B110)</f>
        <v/>
      </c>
      <c r="C110" s="13" t="str">
        <f>IF(ISBLANK('BASE PRODUITS'!C110),"",'BASE PRODUITS'!C110)</f>
        <v/>
      </c>
      <c r="D110" s="10"/>
      <c r="E110" s="5">
        <f ca="1">SUMIF('JOURNAL STOCKS'!$B$7:$F$199,'ETAT DES STOCKS'!A110,'JOURNAL STOCKS'!$E$7:$E$199)</f>
        <v>0</v>
      </c>
      <c r="F110" s="16">
        <f ca="1">SUMIF('JOURNAL STOCKS'!$B$7:$F$199,'ETAT DES STOCKS'!A110,'JOURNAL STOCKS'!$F$7:$F$199)</f>
        <v>0</v>
      </c>
      <c r="G110" s="19">
        <f t="shared" ca="1" si="2"/>
        <v>0</v>
      </c>
      <c r="H110" s="34"/>
    </row>
    <row r="111" spans="1:8" x14ac:dyDescent="0.2">
      <c r="A111" s="5">
        <f>'BASE PRODUITS'!A111</f>
        <v>0</v>
      </c>
      <c r="B111" s="5" t="str">
        <f>IF(ISBLANK('BASE PRODUITS'!B111),"",'BASE PRODUITS'!B111)</f>
        <v/>
      </c>
      <c r="C111" s="13" t="str">
        <f>IF(ISBLANK('BASE PRODUITS'!C111),"",'BASE PRODUITS'!C111)</f>
        <v/>
      </c>
      <c r="D111" s="10"/>
      <c r="E111" s="5">
        <f ca="1">SUMIF('JOURNAL STOCKS'!$B$7:$F$199,'ETAT DES STOCKS'!A111,'JOURNAL STOCKS'!$E$7:$E$199)</f>
        <v>0</v>
      </c>
      <c r="F111" s="16">
        <f ca="1">SUMIF('JOURNAL STOCKS'!$B$7:$F$199,'ETAT DES STOCKS'!A111,'JOURNAL STOCKS'!$F$7:$F$199)</f>
        <v>0</v>
      </c>
      <c r="G111" s="19">
        <f t="shared" ca="1" si="2"/>
        <v>0</v>
      </c>
      <c r="H111" s="34"/>
    </row>
    <row r="112" spans="1:8" x14ac:dyDescent="0.2">
      <c r="A112" s="5">
        <f>'BASE PRODUITS'!A112</f>
        <v>0</v>
      </c>
      <c r="B112" s="5" t="str">
        <f>IF(ISBLANK('BASE PRODUITS'!B112),"",'BASE PRODUITS'!B112)</f>
        <v/>
      </c>
      <c r="C112" s="13" t="str">
        <f>IF(ISBLANK('BASE PRODUITS'!C112),"",'BASE PRODUITS'!C112)</f>
        <v/>
      </c>
      <c r="D112" s="10"/>
      <c r="E112" s="5">
        <f ca="1">SUMIF('JOURNAL STOCKS'!$B$7:$F$199,'ETAT DES STOCKS'!A112,'JOURNAL STOCKS'!$E$7:$E$199)</f>
        <v>0</v>
      </c>
      <c r="F112" s="16">
        <f ca="1">SUMIF('JOURNAL STOCKS'!$B$7:$F$199,'ETAT DES STOCKS'!A112,'JOURNAL STOCKS'!$F$7:$F$199)</f>
        <v>0</v>
      </c>
      <c r="G112" s="19">
        <f t="shared" ca="1" si="2"/>
        <v>0</v>
      </c>
      <c r="H112" s="34"/>
    </row>
    <row r="113" spans="1:8" x14ac:dyDescent="0.2">
      <c r="A113" s="5">
        <f>'BASE PRODUITS'!A113</f>
        <v>0</v>
      </c>
      <c r="B113" s="5" t="str">
        <f>IF(ISBLANK('BASE PRODUITS'!B113),"",'BASE PRODUITS'!B113)</f>
        <v/>
      </c>
      <c r="C113" s="13" t="str">
        <f>IF(ISBLANK('BASE PRODUITS'!C113),"",'BASE PRODUITS'!C113)</f>
        <v/>
      </c>
      <c r="D113" s="10"/>
      <c r="E113" s="5">
        <f ca="1">SUMIF('JOURNAL STOCKS'!$B$7:$F$199,'ETAT DES STOCKS'!A113,'JOURNAL STOCKS'!$E$7:$E$199)</f>
        <v>0</v>
      </c>
      <c r="F113" s="16">
        <f ca="1">SUMIF('JOURNAL STOCKS'!$B$7:$F$199,'ETAT DES STOCKS'!A113,'JOURNAL STOCKS'!$F$7:$F$199)</f>
        <v>0</v>
      </c>
      <c r="G113" s="19">
        <f t="shared" ca="1" si="2"/>
        <v>0</v>
      </c>
      <c r="H113" s="34"/>
    </row>
    <row r="114" spans="1:8" x14ac:dyDescent="0.2">
      <c r="A114" s="5">
        <f>'BASE PRODUITS'!A114</f>
        <v>0</v>
      </c>
      <c r="B114" s="5" t="str">
        <f>IF(ISBLANK('BASE PRODUITS'!B114),"",'BASE PRODUITS'!B114)</f>
        <v/>
      </c>
      <c r="C114" s="13" t="str">
        <f>IF(ISBLANK('BASE PRODUITS'!C114),"",'BASE PRODUITS'!C114)</f>
        <v/>
      </c>
      <c r="D114" s="10"/>
      <c r="E114" s="5">
        <f ca="1">SUMIF('JOURNAL STOCKS'!$B$7:$F$199,'ETAT DES STOCKS'!A114,'JOURNAL STOCKS'!$E$7:$E$199)</f>
        <v>0</v>
      </c>
      <c r="F114" s="16">
        <f ca="1">SUMIF('JOURNAL STOCKS'!$B$7:$F$199,'ETAT DES STOCKS'!A114,'JOURNAL STOCKS'!$F$7:$F$199)</f>
        <v>0</v>
      </c>
      <c r="G114" s="19">
        <f t="shared" ca="1" si="2"/>
        <v>0</v>
      </c>
      <c r="H114" s="34"/>
    </row>
    <row r="115" spans="1:8" x14ac:dyDescent="0.2">
      <c r="A115" s="5">
        <f>'BASE PRODUITS'!A115</f>
        <v>0</v>
      </c>
      <c r="B115" s="5" t="str">
        <f>IF(ISBLANK('BASE PRODUITS'!B115),"",'BASE PRODUITS'!B115)</f>
        <v/>
      </c>
      <c r="C115" s="13" t="str">
        <f>IF(ISBLANK('BASE PRODUITS'!C115),"",'BASE PRODUITS'!C115)</f>
        <v/>
      </c>
      <c r="D115" s="10"/>
      <c r="E115" s="5">
        <f ca="1">SUMIF('JOURNAL STOCKS'!$B$7:$F$199,'ETAT DES STOCKS'!A115,'JOURNAL STOCKS'!$E$7:$E$199)</f>
        <v>0</v>
      </c>
      <c r="F115" s="16">
        <f ca="1">SUMIF('JOURNAL STOCKS'!$B$7:$F$199,'ETAT DES STOCKS'!A115,'JOURNAL STOCKS'!$F$7:$F$199)</f>
        <v>0</v>
      </c>
      <c r="G115" s="19">
        <f t="shared" ca="1" si="2"/>
        <v>0</v>
      </c>
      <c r="H115" s="34"/>
    </row>
    <row r="116" spans="1:8" x14ac:dyDescent="0.2">
      <c r="A116" s="5">
        <f>'BASE PRODUITS'!A116</f>
        <v>0</v>
      </c>
      <c r="B116" s="5" t="str">
        <f>IF(ISBLANK('BASE PRODUITS'!B116),"",'BASE PRODUITS'!B116)</f>
        <v/>
      </c>
      <c r="C116" s="13" t="str">
        <f>IF(ISBLANK('BASE PRODUITS'!C116),"",'BASE PRODUITS'!C116)</f>
        <v/>
      </c>
      <c r="D116" s="10"/>
      <c r="E116" s="5">
        <f ca="1">SUMIF('JOURNAL STOCKS'!$B$7:$F$199,'ETAT DES STOCKS'!A116,'JOURNAL STOCKS'!$E$7:$E$199)</f>
        <v>0</v>
      </c>
      <c r="F116" s="16">
        <f ca="1">SUMIF('JOURNAL STOCKS'!$B$7:$F$199,'ETAT DES STOCKS'!A116,'JOURNAL STOCKS'!$F$7:$F$199)</f>
        <v>0</v>
      </c>
      <c r="G116" s="19">
        <f t="shared" ca="1" si="2"/>
        <v>0</v>
      </c>
      <c r="H116" s="34"/>
    </row>
    <row r="117" spans="1:8" x14ac:dyDescent="0.2">
      <c r="A117" s="5">
        <f>'BASE PRODUITS'!A117</f>
        <v>0</v>
      </c>
      <c r="B117" s="5" t="str">
        <f>IF(ISBLANK('BASE PRODUITS'!B117),"",'BASE PRODUITS'!B117)</f>
        <v/>
      </c>
      <c r="C117" s="13" t="str">
        <f>IF(ISBLANK('BASE PRODUITS'!C117),"",'BASE PRODUITS'!C117)</f>
        <v/>
      </c>
      <c r="D117" s="10"/>
      <c r="E117" s="5">
        <f ca="1">SUMIF('JOURNAL STOCKS'!$B$7:$F$199,'ETAT DES STOCKS'!A117,'JOURNAL STOCKS'!$E$7:$E$199)</f>
        <v>0</v>
      </c>
      <c r="F117" s="16">
        <f ca="1">SUMIF('JOURNAL STOCKS'!$B$7:$F$199,'ETAT DES STOCKS'!A117,'JOURNAL STOCKS'!$F$7:$F$199)</f>
        <v>0</v>
      </c>
      <c r="G117" s="19">
        <f t="shared" ca="1" si="2"/>
        <v>0</v>
      </c>
      <c r="H117" s="34"/>
    </row>
    <row r="118" spans="1:8" x14ac:dyDescent="0.2">
      <c r="A118" s="5">
        <f>'BASE PRODUITS'!A118</f>
        <v>0</v>
      </c>
      <c r="B118" s="5" t="str">
        <f>IF(ISBLANK('BASE PRODUITS'!B118),"",'BASE PRODUITS'!B118)</f>
        <v/>
      </c>
      <c r="C118" s="13" t="str">
        <f>IF(ISBLANK('BASE PRODUITS'!C118),"",'BASE PRODUITS'!C118)</f>
        <v/>
      </c>
      <c r="D118" s="10"/>
      <c r="E118" s="5">
        <f ca="1">SUMIF('JOURNAL STOCKS'!$B$7:$F$199,'ETAT DES STOCKS'!A118,'JOURNAL STOCKS'!$E$7:$E$199)</f>
        <v>0</v>
      </c>
      <c r="F118" s="16">
        <f ca="1">SUMIF('JOURNAL STOCKS'!$B$7:$F$199,'ETAT DES STOCKS'!A118,'JOURNAL STOCKS'!$F$7:$F$199)</f>
        <v>0</v>
      </c>
      <c r="G118" s="19">
        <f t="shared" ca="1" si="2"/>
        <v>0</v>
      </c>
      <c r="H118" s="34"/>
    </row>
    <row r="119" spans="1:8" x14ac:dyDescent="0.2">
      <c r="A119" s="5">
        <f>'BASE PRODUITS'!A119</f>
        <v>0</v>
      </c>
      <c r="B119" s="5" t="str">
        <f>IF(ISBLANK('BASE PRODUITS'!B119),"",'BASE PRODUITS'!B119)</f>
        <v/>
      </c>
      <c r="C119" s="13" t="str">
        <f>IF(ISBLANK('BASE PRODUITS'!C119),"",'BASE PRODUITS'!C119)</f>
        <v/>
      </c>
      <c r="D119" s="10"/>
      <c r="E119" s="5">
        <f ca="1">SUMIF('JOURNAL STOCKS'!$B$7:$F$199,'ETAT DES STOCKS'!A119,'JOURNAL STOCKS'!$E$7:$E$199)</f>
        <v>0</v>
      </c>
      <c r="F119" s="16">
        <f ca="1">SUMIF('JOURNAL STOCKS'!$B$7:$F$199,'ETAT DES STOCKS'!A119,'JOURNAL STOCKS'!$F$7:$F$199)</f>
        <v>0</v>
      </c>
      <c r="G119" s="19">
        <f t="shared" ca="1" si="2"/>
        <v>0</v>
      </c>
      <c r="H119" s="34"/>
    </row>
    <row r="120" spans="1:8" x14ac:dyDescent="0.2">
      <c r="A120" s="5">
        <f>'BASE PRODUITS'!A120</f>
        <v>0</v>
      </c>
      <c r="B120" s="5" t="str">
        <f>IF(ISBLANK('BASE PRODUITS'!B120),"",'BASE PRODUITS'!B120)</f>
        <v/>
      </c>
      <c r="C120" s="13" t="str">
        <f>IF(ISBLANK('BASE PRODUITS'!C120),"",'BASE PRODUITS'!C120)</f>
        <v/>
      </c>
      <c r="D120" s="10"/>
      <c r="E120" s="5">
        <f ca="1">SUMIF('JOURNAL STOCKS'!$B$7:$F$199,'ETAT DES STOCKS'!A120,'JOURNAL STOCKS'!$E$7:$E$199)</f>
        <v>0</v>
      </c>
      <c r="F120" s="16">
        <f ca="1">SUMIF('JOURNAL STOCKS'!$B$7:$F$199,'ETAT DES STOCKS'!A120,'JOURNAL STOCKS'!$F$7:$F$199)</f>
        <v>0</v>
      </c>
      <c r="G120" s="19">
        <f t="shared" ca="1" si="2"/>
        <v>0</v>
      </c>
      <c r="H120" s="34"/>
    </row>
    <row r="121" spans="1:8" x14ac:dyDescent="0.2">
      <c r="A121" s="5">
        <f>'BASE PRODUITS'!A121</f>
        <v>0</v>
      </c>
      <c r="B121" s="5" t="str">
        <f>IF(ISBLANK('BASE PRODUITS'!B121),"",'BASE PRODUITS'!B121)</f>
        <v/>
      </c>
      <c r="C121" s="13" t="str">
        <f>IF(ISBLANK('BASE PRODUITS'!C121),"",'BASE PRODUITS'!C121)</f>
        <v/>
      </c>
      <c r="D121" s="10"/>
      <c r="E121" s="5">
        <f ca="1">SUMIF('JOURNAL STOCKS'!$B$7:$F$199,'ETAT DES STOCKS'!A121,'JOURNAL STOCKS'!$E$7:$E$199)</f>
        <v>0</v>
      </c>
      <c r="F121" s="16">
        <f ca="1">SUMIF('JOURNAL STOCKS'!$B$7:$F$199,'ETAT DES STOCKS'!A121,'JOURNAL STOCKS'!$F$7:$F$199)</f>
        <v>0</v>
      </c>
      <c r="G121" s="19">
        <f t="shared" ca="1" si="2"/>
        <v>0</v>
      </c>
      <c r="H121" s="34"/>
    </row>
    <row r="122" spans="1:8" x14ac:dyDescent="0.2">
      <c r="A122" s="5">
        <f>'BASE PRODUITS'!A122</f>
        <v>0</v>
      </c>
      <c r="B122" s="5" t="str">
        <f>IF(ISBLANK('BASE PRODUITS'!B122),"",'BASE PRODUITS'!B122)</f>
        <v/>
      </c>
      <c r="C122" s="13" t="str">
        <f>IF(ISBLANK('BASE PRODUITS'!C122),"",'BASE PRODUITS'!C122)</f>
        <v/>
      </c>
      <c r="D122" s="10"/>
      <c r="E122" s="5">
        <f ca="1">SUMIF('JOURNAL STOCKS'!$B$7:$F$199,'ETAT DES STOCKS'!A122,'JOURNAL STOCKS'!$E$7:$E$199)</f>
        <v>0</v>
      </c>
      <c r="F122" s="16">
        <f ca="1">SUMIF('JOURNAL STOCKS'!$B$7:$F$199,'ETAT DES STOCKS'!A122,'JOURNAL STOCKS'!$F$7:$F$199)</f>
        <v>0</v>
      </c>
      <c r="G122" s="19">
        <f t="shared" ca="1" si="2"/>
        <v>0</v>
      </c>
      <c r="H122" s="34"/>
    </row>
    <row r="123" spans="1:8" x14ac:dyDescent="0.2">
      <c r="A123" s="5">
        <f>'BASE PRODUITS'!A123</f>
        <v>0</v>
      </c>
      <c r="B123" s="5" t="str">
        <f>IF(ISBLANK('BASE PRODUITS'!B123),"",'BASE PRODUITS'!B123)</f>
        <v/>
      </c>
      <c r="C123" s="13" t="str">
        <f>IF(ISBLANK('BASE PRODUITS'!C123),"",'BASE PRODUITS'!C123)</f>
        <v/>
      </c>
      <c r="D123" s="10"/>
      <c r="E123" s="5">
        <f ca="1">SUMIF('JOURNAL STOCKS'!$B$7:$F$199,'ETAT DES STOCKS'!A123,'JOURNAL STOCKS'!$E$7:$E$199)</f>
        <v>0</v>
      </c>
      <c r="F123" s="16">
        <f ca="1">SUMIF('JOURNAL STOCKS'!$B$7:$F$199,'ETAT DES STOCKS'!A123,'JOURNAL STOCKS'!$F$7:$F$199)</f>
        <v>0</v>
      </c>
      <c r="G123" s="19">
        <f t="shared" ca="1" si="2"/>
        <v>0</v>
      </c>
      <c r="H123" s="34"/>
    </row>
    <row r="124" spans="1:8" x14ac:dyDescent="0.2">
      <c r="A124" s="5">
        <f>'BASE PRODUITS'!A124</f>
        <v>0</v>
      </c>
      <c r="B124" s="5" t="str">
        <f>IF(ISBLANK('BASE PRODUITS'!B124),"",'BASE PRODUITS'!B124)</f>
        <v/>
      </c>
      <c r="C124" s="13" t="str">
        <f>IF(ISBLANK('BASE PRODUITS'!C124),"",'BASE PRODUITS'!C124)</f>
        <v/>
      </c>
      <c r="D124" s="10"/>
      <c r="E124" s="5">
        <f ca="1">SUMIF('JOURNAL STOCKS'!$B$7:$F$199,'ETAT DES STOCKS'!A124,'JOURNAL STOCKS'!$E$7:$E$199)</f>
        <v>0</v>
      </c>
      <c r="F124" s="16">
        <f ca="1">SUMIF('JOURNAL STOCKS'!$B$7:$F$199,'ETAT DES STOCKS'!A124,'JOURNAL STOCKS'!$F$7:$F$199)</f>
        <v>0</v>
      </c>
      <c r="G124" s="19">
        <f t="shared" ca="1" si="2"/>
        <v>0</v>
      </c>
      <c r="H124" s="34"/>
    </row>
    <row r="125" spans="1:8" x14ac:dyDescent="0.2">
      <c r="A125" s="5">
        <f>'BASE PRODUITS'!A125</f>
        <v>0</v>
      </c>
      <c r="B125" s="5" t="str">
        <f>IF(ISBLANK('BASE PRODUITS'!B125),"",'BASE PRODUITS'!B125)</f>
        <v/>
      </c>
      <c r="C125" s="13" t="str">
        <f>IF(ISBLANK('BASE PRODUITS'!C125),"",'BASE PRODUITS'!C125)</f>
        <v/>
      </c>
      <c r="D125" s="10"/>
      <c r="E125" s="5">
        <f ca="1">SUMIF('JOURNAL STOCKS'!$B$7:$F$199,'ETAT DES STOCKS'!A125,'JOURNAL STOCKS'!$E$7:$E$199)</f>
        <v>0</v>
      </c>
      <c r="F125" s="16">
        <f ca="1">SUMIF('JOURNAL STOCKS'!$B$7:$F$199,'ETAT DES STOCKS'!A125,'JOURNAL STOCKS'!$F$7:$F$199)</f>
        <v>0</v>
      </c>
      <c r="G125" s="19">
        <f t="shared" ca="1" si="2"/>
        <v>0</v>
      </c>
      <c r="H125" s="34"/>
    </row>
    <row r="126" spans="1:8" x14ac:dyDescent="0.2">
      <c r="A126" s="5">
        <f>'BASE PRODUITS'!A126</f>
        <v>0</v>
      </c>
      <c r="B126" s="5" t="str">
        <f>IF(ISBLANK('BASE PRODUITS'!B126),"",'BASE PRODUITS'!B126)</f>
        <v/>
      </c>
      <c r="C126" s="13" t="str">
        <f>IF(ISBLANK('BASE PRODUITS'!C126),"",'BASE PRODUITS'!C126)</f>
        <v/>
      </c>
      <c r="D126" s="10"/>
      <c r="E126" s="5">
        <f ca="1">SUMIF('JOURNAL STOCKS'!$B$7:$F$199,'ETAT DES STOCKS'!A126,'JOURNAL STOCKS'!$E$7:$E$199)</f>
        <v>0</v>
      </c>
      <c r="F126" s="16">
        <f ca="1">SUMIF('JOURNAL STOCKS'!$B$7:$F$199,'ETAT DES STOCKS'!A126,'JOURNAL STOCKS'!$F$7:$F$199)</f>
        <v>0</v>
      </c>
      <c r="G126" s="19">
        <f t="shared" ca="1" si="2"/>
        <v>0</v>
      </c>
      <c r="H126" s="34"/>
    </row>
    <row r="127" spans="1:8" x14ac:dyDescent="0.2">
      <c r="A127" s="5">
        <f>'BASE PRODUITS'!A127</f>
        <v>0</v>
      </c>
      <c r="B127" s="5" t="str">
        <f>IF(ISBLANK('BASE PRODUITS'!B127),"",'BASE PRODUITS'!B127)</f>
        <v/>
      </c>
      <c r="C127" s="13" t="str">
        <f>IF(ISBLANK('BASE PRODUITS'!C127),"",'BASE PRODUITS'!C127)</f>
        <v/>
      </c>
      <c r="D127" s="10"/>
      <c r="E127" s="5">
        <f ca="1">SUMIF('JOURNAL STOCKS'!$B$7:$F$199,'ETAT DES STOCKS'!A127,'JOURNAL STOCKS'!$E$7:$E$199)</f>
        <v>0</v>
      </c>
      <c r="F127" s="16">
        <f ca="1">SUMIF('JOURNAL STOCKS'!$B$7:$F$199,'ETAT DES STOCKS'!A127,'JOURNAL STOCKS'!$F$7:$F$199)</f>
        <v>0</v>
      </c>
      <c r="G127" s="19">
        <f t="shared" ca="1" si="2"/>
        <v>0</v>
      </c>
      <c r="H127" s="34"/>
    </row>
    <row r="128" spans="1:8" x14ac:dyDescent="0.2">
      <c r="A128" s="5">
        <f>'BASE PRODUITS'!A128</f>
        <v>0</v>
      </c>
      <c r="B128" s="5" t="str">
        <f>IF(ISBLANK('BASE PRODUITS'!B128),"",'BASE PRODUITS'!B128)</f>
        <v/>
      </c>
      <c r="C128" s="13" t="str">
        <f>IF(ISBLANK('BASE PRODUITS'!C128),"",'BASE PRODUITS'!C128)</f>
        <v/>
      </c>
      <c r="D128" s="10"/>
      <c r="E128" s="5">
        <f ca="1">SUMIF('JOURNAL STOCKS'!$B$7:$F$199,'ETAT DES STOCKS'!A128,'JOURNAL STOCKS'!$E$7:$E$199)</f>
        <v>0</v>
      </c>
      <c r="F128" s="16">
        <f ca="1">SUMIF('JOURNAL STOCKS'!$B$7:$F$199,'ETAT DES STOCKS'!A128,'JOURNAL STOCKS'!$F$7:$F$199)</f>
        <v>0</v>
      </c>
      <c r="G128" s="19">
        <f t="shared" ca="1" si="2"/>
        <v>0</v>
      </c>
      <c r="H128" s="34"/>
    </row>
    <row r="129" spans="1:8" x14ac:dyDescent="0.2">
      <c r="A129" s="5">
        <f>'BASE PRODUITS'!A129</f>
        <v>0</v>
      </c>
      <c r="B129" s="5" t="str">
        <f>IF(ISBLANK('BASE PRODUITS'!B129),"",'BASE PRODUITS'!B129)</f>
        <v/>
      </c>
      <c r="C129" s="13" t="str">
        <f>IF(ISBLANK('BASE PRODUITS'!C129),"",'BASE PRODUITS'!C129)</f>
        <v/>
      </c>
      <c r="D129" s="10"/>
      <c r="E129" s="5">
        <f ca="1">SUMIF('JOURNAL STOCKS'!$B$7:$F$199,'ETAT DES STOCKS'!A129,'JOURNAL STOCKS'!$E$7:$E$199)</f>
        <v>0</v>
      </c>
      <c r="F129" s="16">
        <f ca="1">SUMIF('JOURNAL STOCKS'!$B$7:$F$199,'ETAT DES STOCKS'!A129,'JOURNAL STOCKS'!$F$7:$F$199)</f>
        <v>0</v>
      </c>
      <c r="G129" s="19">
        <f t="shared" ca="1" si="2"/>
        <v>0</v>
      </c>
      <c r="H129" s="34"/>
    </row>
    <row r="130" spans="1:8" x14ac:dyDescent="0.2">
      <c r="A130" s="5">
        <f>'BASE PRODUITS'!A130</f>
        <v>0</v>
      </c>
      <c r="B130" s="5" t="str">
        <f>IF(ISBLANK('BASE PRODUITS'!B130),"",'BASE PRODUITS'!B130)</f>
        <v/>
      </c>
      <c r="C130" s="13" t="str">
        <f>IF(ISBLANK('BASE PRODUITS'!C130),"",'BASE PRODUITS'!C130)</f>
        <v/>
      </c>
      <c r="D130" s="10"/>
      <c r="E130" s="5">
        <f ca="1">SUMIF('JOURNAL STOCKS'!$B$7:$F$199,'ETAT DES STOCKS'!A130,'JOURNAL STOCKS'!$E$7:$E$199)</f>
        <v>0</v>
      </c>
      <c r="F130" s="16">
        <f ca="1">SUMIF('JOURNAL STOCKS'!$B$7:$F$199,'ETAT DES STOCKS'!A130,'JOURNAL STOCKS'!$F$7:$F$199)</f>
        <v>0</v>
      </c>
      <c r="G130" s="19">
        <f t="shared" ca="1" si="2"/>
        <v>0</v>
      </c>
      <c r="H130" s="34"/>
    </row>
    <row r="131" spans="1:8" x14ac:dyDescent="0.2">
      <c r="A131" s="5">
        <f>'BASE PRODUITS'!A131</f>
        <v>0</v>
      </c>
      <c r="B131" s="5" t="str">
        <f>IF(ISBLANK('BASE PRODUITS'!B131),"",'BASE PRODUITS'!B131)</f>
        <v/>
      </c>
      <c r="C131" s="13" t="str">
        <f>IF(ISBLANK('BASE PRODUITS'!C131),"",'BASE PRODUITS'!C131)</f>
        <v/>
      </c>
      <c r="D131" s="10"/>
      <c r="E131" s="5">
        <f ca="1">SUMIF('JOURNAL STOCKS'!$B$7:$F$199,'ETAT DES STOCKS'!A131,'JOURNAL STOCKS'!$E$7:$E$199)</f>
        <v>0</v>
      </c>
      <c r="F131" s="16">
        <f ca="1">SUMIF('JOURNAL STOCKS'!$B$7:$F$199,'ETAT DES STOCKS'!A131,'JOURNAL STOCKS'!$F$7:$F$199)</f>
        <v>0</v>
      </c>
      <c r="G131" s="19">
        <f t="shared" ca="1" si="2"/>
        <v>0</v>
      </c>
      <c r="H131" s="34"/>
    </row>
    <row r="132" spans="1:8" x14ac:dyDescent="0.2">
      <c r="A132" s="5">
        <f>'BASE PRODUITS'!A132</f>
        <v>0</v>
      </c>
      <c r="B132" s="5" t="str">
        <f>IF(ISBLANK('BASE PRODUITS'!B132),"",'BASE PRODUITS'!B132)</f>
        <v/>
      </c>
      <c r="C132" s="13" t="str">
        <f>IF(ISBLANK('BASE PRODUITS'!C132),"",'BASE PRODUITS'!C132)</f>
        <v/>
      </c>
      <c r="D132" s="10"/>
      <c r="E132" s="5">
        <f ca="1">SUMIF('JOURNAL STOCKS'!$B$7:$F$199,'ETAT DES STOCKS'!A132,'JOURNAL STOCKS'!$E$7:$E$199)</f>
        <v>0</v>
      </c>
      <c r="F132" s="16">
        <f ca="1">SUMIF('JOURNAL STOCKS'!$B$7:$F$199,'ETAT DES STOCKS'!A132,'JOURNAL STOCKS'!$F$7:$F$199)</f>
        <v>0</v>
      </c>
      <c r="G132" s="19">
        <f t="shared" ca="1" si="2"/>
        <v>0</v>
      </c>
      <c r="H132" s="34"/>
    </row>
    <row r="133" spans="1:8" x14ac:dyDescent="0.2">
      <c r="A133" s="5">
        <f>'BASE PRODUITS'!A133</f>
        <v>0</v>
      </c>
      <c r="B133" s="5" t="str">
        <f>IF(ISBLANK('BASE PRODUITS'!B133),"",'BASE PRODUITS'!B133)</f>
        <v/>
      </c>
      <c r="C133" s="13" t="str">
        <f>IF(ISBLANK('BASE PRODUITS'!C133),"",'BASE PRODUITS'!C133)</f>
        <v/>
      </c>
      <c r="D133" s="10"/>
      <c r="E133" s="5">
        <f ca="1">SUMIF('JOURNAL STOCKS'!$B$7:$F$199,'ETAT DES STOCKS'!A133,'JOURNAL STOCKS'!$E$7:$E$199)</f>
        <v>0</v>
      </c>
      <c r="F133" s="16">
        <f ca="1">SUMIF('JOURNAL STOCKS'!$B$7:$F$199,'ETAT DES STOCKS'!A133,'JOURNAL STOCKS'!$F$7:$F$199)</f>
        <v>0</v>
      </c>
      <c r="G133" s="19">
        <f t="shared" ca="1" si="2"/>
        <v>0</v>
      </c>
      <c r="H133" s="34"/>
    </row>
    <row r="134" spans="1:8" x14ac:dyDescent="0.2">
      <c r="A134" s="5">
        <f>'BASE PRODUITS'!A134</f>
        <v>0</v>
      </c>
      <c r="B134" s="5" t="str">
        <f>IF(ISBLANK('BASE PRODUITS'!B134),"",'BASE PRODUITS'!B134)</f>
        <v/>
      </c>
      <c r="C134" s="13" t="str">
        <f>IF(ISBLANK('BASE PRODUITS'!C134),"",'BASE PRODUITS'!C134)</f>
        <v/>
      </c>
      <c r="D134" s="10"/>
      <c r="E134" s="5">
        <f ca="1">SUMIF('JOURNAL STOCKS'!$B$7:$F$199,'ETAT DES STOCKS'!A134,'JOURNAL STOCKS'!$E$7:$E$199)</f>
        <v>0</v>
      </c>
      <c r="F134" s="16">
        <f ca="1">SUMIF('JOURNAL STOCKS'!$B$7:$F$199,'ETAT DES STOCKS'!A134,'JOURNAL STOCKS'!$F$7:$F$199)</f>
        <v>0</v>
      </c>
      <c r="G134" s="19">
        <f t="shared" ca="1" si="2"/>
        <v>0</v>
      </c>
      <c r="H134" s="34"/>
    </row>
    <row r="135" spans="1:8" x14ac:dyDescent="0.2">
      <c r="A135" s="5">
        <f>'BASE PRODUITS'!A135</f>
        <v>0</v>
      </c>
      <c r="B135" s="5" t="str">
        <f>IF(ISBLANK('BASE PRODUITS'!B135),"",'BASE PRODUITS'!B135)</f>
        <v/>
      </c>
      <c r="C135" s="13" t="str">
        <f>IF(ISBLANK('BASE PRODUITS'!C135),"",'BASE PRODUITS'!C135)</f>
        <v/>
      </c>
      <c r="D135" s="10"/>
      <c r="E135" s="5">
        <f ca="1">SUMIF('JOURNAL STOCKS'!$B$7:$F$199,'ETAT DES STOCKS'!A135,'JOURNAL STOCKS'!$E$7:$E$199)</f>
        <v>0</v>
      </c>
      <c r="F135" s="16">
        <f ca="1">SUMIF('JOURNAL STOCKS'!$B$7:$F$199,'ETAT DES STOCKS'!A135,'JOURNAL STOCKS'!$F$7:$F$199)</f>
        <v>0</v>
      </c>
      <c r="G135" s="19">
        <f t="shared" ca="1" si="2"/>
        <v>0</v>
      </c>
      <c r="H135" s="34"/>
    </row>
    <row r="136" spans="1:8" x14ac:dyDescent="0.2">
      <c r="A136" s="5">
        <f>'BASE PRODUITS'!A136</f>
        <v>0</v>
      </c>
      <c r="B136" s="5" t="str">
        <f>IF(ISBLANK('BASE PRODUITS'!B136),"",'BASE PRODUITS'!B136)</f>
        <v/>
      </c>
      <c r="C136" s="13" t="str">
        <f>IF(ISBLANK('BASE PRODUITS'!C136),"",'BASE PRODUITS'!C136)</f>
        <v/>
      </c>
      <c r="D136" s="10"/>
      <c r="E136" s="5">
        <f ca="1">SUMIF('JOURNAL STOCKS'!$B$7:$F$199,'ETAT DES STOCKS'!A136,'JOURNAL STOCKS'!$E$7:$E$199)</f>
        <v>0</v>
      </c>
      <c r="F136" s="16">
        <f ca="1">SUMIF('JOURNAL STOCKS'!$B$7:$F$199,'ETAT DES STOCKS'!A136,'JOURNAL STOCKS'!$F$7:$F$199)</f>
        <v>0</v>
      </c>
      <c r="G136" s="19">
        <f t="shared" ca="1" si="2"/>
        <v>0</v>
      </c>
      <c r="H136" s="34"/>
    </row>
    <row r="137" spans="1:8" x14ac:dyDescent="0.2">
      <c r="A137" s="5">
        <f>'BASE PRODUITS'!A137</f>
        <v>0</v>
      </c>
      <c r="B137" s="5" t="str">
        <f>IF(ISBLANK('BASE PRODUITS'!B137),"",'BASE PRODUITS'!B137)</f>
        <v/>
      </c>
      <c r="C137" s="13" t="str">
        <f>IF(ISBLANK('BASE PRODUITS'!C137),"",'BASE PRODUITS'!C137)</f>
        <v/>
      </c>
      <c r="D137" s="10"/>
      <c r="E137" s="5">
        <f ca="1">SUMIF('JOURNAL STOCKS'!$B$7:$F$199,'ETAT DES STOCKS'!A137,'JOURNAL STOCKS'!$E$7:$E$199)</f>
        <v>0</v>
      </c>
      <c r="F137" s="16">
        <f ca="1">SUMIF('JOURNAL STOCKS'!$B$7:$F$199,'ETAT DES STOCKS'!A137,'JOURNAL STOCKS'!$F$7:$F$199)</f>
        <v>0</v>
      </c>
      <c r="G137" s="19">
        <f t="shared" ca="1" si="2"/>
        <v>0</v>
      </c>
      <c r="H137" s="34"/>
    </row>
    <row r="138" spans="1:8" x14ac:dyDescent="0.2">
      <c r="A138" s="5">
        <f>'BASE PRODUITS'!A138</f>
        <v>0</v>
      </c>
      <c r="B138" s="5" t="str">
        <f>IF(ISBLANK('BASE PRODUITS'!B138),"",'BASE PRODUITS'!B138)</f>
        <v/>
      </c>
      <c r="C138" s="13" t="str">
        <f>IF(ISBLANK('BASE PRODUITS'!C138),"",'BASE PRODUITS'!C138)</f>
        <v/>
      </c>
      <c r="D138" s="10"/>
      <c r="E138" s="5">
        <f ca="1">SUMIF('JOURNAL STOCKS'!$B$7:$F$199,'ETAT DES STOCKS'!A138,'JOURNAL STOCKS'!$E$7:$E$199)</f>
        <v>0</v>
      </c>
      <c r="F138" s="16">
        <f ca="1">SUMIF('JOURNAL STOCKS'!$B$7:$F$199,'ETAT DES STOCKS'!A138,'JOURNAL STOCKS'!$F$7:$F$199)</f>
        <v>0</v>
      </c>
      <c r="G138" s="19">
        <f t="shared" ca="1" si="2"/>
        <v>0</v>
      </c>
      <c r="H138" s="34"/>
    </row>
    <row r="139" spans="1:8" x14ac:dyDescent="0.2">
      <c r="A139" s="5">
        <f>'BASE PRODUITS'!A139</f>
        <v>0</v>
      </c>
      <c r="B139" s="5" t="str">
        <f>IF(ISBLANK('BASE PRODUITS'!B139),"",'BASE PRODUITS'!B139)</f>
        <v/>
      </c>
      <c r="C139" s="13" t="str">
        <f>IF(ISBLANK('BASE PRODUITS'!C139),"",'BASE PRODUITS'!C139)</f>
        <v/>
      </c>
      <c r="D139" s="10"/>
      <c r="E139" s="5">
        <f ca="1">SUMIF('JOURNAL STOCKS'!$B$7:$F$199,'ETAT DES STOCKS'!A139,'JOURNAL STOCKS'!$E$7:$E$199)</f>
        <v>0</v>
      </c>
      <c r="F139" s="16">
        <f ca="1">SUMIF('JOURNAL STOCKS'!$B$7:$F$199,'ETAT DES STOCKS'!A139,'JOURNAL STOCKS'!$F$7:$F$199)</f>
        <v>0</v>
      </c>
      <c r="G139" s="19">
        <f t="shared" ca="1" si="2"/>
        <v>0</v>
      </c>
      <c r="H139" s="34"/>
    </row>
    <row r="140" spans="1:8" x14ac:dyDescent="0.2">
      <c r="A140" s="5">
        <f>'BASE PRODUITS'!A140</f>
        <v>0</v>
      </c>
      <c r="B140" s="5" t="str">
        <f>IF(ISBLANK('BASE PRODUITS'!B140),"",'BASE PRODUITS'!B140)</f>
        <v/>
      </c>
      <c r="C140" s="13" t="str">
        <f>IF(ISBLANK('BASE PRODUITS'!C140),"",'BASE PRODUITS'!C140)</f>
        <v/>
      </c>
      <c r="D140" s="10"/>
      <c r="E140" s="5">
        <f ca="1">SUMIF('JOURNAL STOCKS'!$B$7:$F$199,'ETAT DES STOCKS'!A140,'JOURNAL STOCKS'!$E$7:$E$199)</f>
        <v>0</v>
      </c>
      <c r="F140" s="16">
        <f ca="1">SUMIF('JOURNAL STOCKS'!$B$7:$F$199,'ETAT DES STOCKS'!A140,'JOURNAL STOCKS'!$F$7:$F$199)</f>
        <v>0</v>
      </c>
      <c r="G140" s="19">
        <f t="shared" ca="1" si="2"/>
        <v>0</v>
      </c>
      <c r="H140" s="34"/>
    </row>
    <row r="141" spans="1:8" x14ac:dyDescent="0.2">
      <c r="A141" s="5">
        <f>'BASE PRODUITS'!A141</f>
        <v>0</v>
      </c>
      <c r="B141" s="5" t="str">
        <f>IF(ISBLANK('BASE PRODUITS'!B141),"",'BASE PRODUITS'!B141)</f>
        <v/>
      </c>
      <c r="C141" s="13" t="str">
        <f>IF(ISBLANK('BASE PRODUITS'!C141),"",'BASE PRODUITS'!C141)</f>
        <v/>
      </c>
      <c r="D141" s="10"/>
      <c r="E141" s="5">
        <f ca="1">SUMIF('JOURNAL STOCKS'!$B$7:$F$199,'ETAT DES STOCKS'!A141,'JOURNAL STOCKS'!$E$7:$E$199)</f>
        <v>0</v>
      </c>
      <c r="F141" s="16">
        <f ca="1">SUMIF('JOURNAL STOCKS'!$B$7:$F$199,'ETAT DES STOCKS'!A141,'JOURNAL STOCKS'!$F$7:$F$199)</f>
        <v>0</v>
      </c>
      <c r="G141" s="19">
        <f t="shared" ca="1" si="2"/>
        <v>0</v>
      </c>
      <c r="H141" s="34"/>
    </row>
    <row r="142" spans="1:8" x14ac:dyDescent="0.2">
      <c r="A142" s="5">
        <f>'BASE PRODUITS'!A142</f>
        <v>0</v>
      </c>
      <c r="B142" s="5" t="str">
        <f>IF(ISBLANK('BASE PRODUITS'!B142),"",'BASE PRODUITS'!B142)</f>
        <v/>
      </c>
      <c r="C142" s="13" t="str">
        <f>IF(ISBLANK('BASE PRODUITS'!C142),"",'BASE PRODUITS'!C142)</f>
        <v/>
      </c>
      <c r="D142" s="10"/>
      <c r="E142" s="5">
        <f ca="1">SUMIF('JOURNAL STOCKS'!$B$7:$F$199,'ETAT DES STOCKS'!A142,'JOURNAL STOCKS'!$E$7:$E$199)</f>
        <v>0</v>
      </c>
      <c r="F142" s="16">
        <f ca="1">SUMIF('JOURNAL STOCKS'!$B$7:$F$199,'ETAT DES STOCKS'!A142,'JOURNAL STOCKS'!$F$7:$F$199)</f>
        <v>0</v>
      </c>
      <c r="G142" s="19">
        <f t="shared" ca="1" si="2"/>
        <v>0</v>
      </c>
      <c r="H142" s="34"/>
    </row>
    <row r="143" spans="1:8" x14ac:dyDescent="0.2">
      <c r="A143" s="5">
        <f>'BASE PRODUITS'!A143</f>
        <v>0</v>
      </c>
      <c r="B143" s="5" t="str">
        <f>IF(ISBLANK('BASE PRODUITS'!B143),"",'BASE PRODUITS'!B143)</f>
        <v/>
      </c>
      <c r="C143" s="13" t="str">
        <f>IF(ISBLANK('BASE PRODUITS'!C143),"",'BASE PRODUITS'!C143)</f>
        <v/>
      </c>
      <c r="D143" s="10"/>
      <c r="E143" s="5">
        <f ca="1">SUMIF('JOURNAL STOCKS'!$B$7:$F$199,'ETAT DES STOCKS'!A143,'JOURNAL STOCKS'!$E$7:$E$199)</f>
        <v>0</v>
      </c>
      <c r="F143" s="16">
        <f ca="1">SUMIF('JOURNAL STOCKS'!$B$7:$F$199,'ETAT DES STOCKS'!A143,'JOURNAL STOCKS'!$F$7:$F$199)</f>
        <v>0</v>
      </c>
      <c r="G143" s="19">
        <f t="shared" ref="G143:G155" ca="1" si="3">D143+E143-F143</f>
        <v>0</v>
      </c>
      <c r="H143" s="34"/>
    </row>
    <row r="144" spans="1:8" x14ac:dyDescent="0.2">
      <c r="A144" s="5">
        <f>'BASE PRODUITS'!A144</f>
        <v>0</v>
      </c>
      <c r="B144" s="5" t="str">
        <f>IF(ISBLANK('BASE PRODUITS'!B144),"",'BASE PRODUITS'!B144)</f>
        <v/>
      </c>
      <c r="C144" s="13" t="str">
        <f>IF(ISBLANK('BASE PRODUITS'!C144),"",'BASE PRODUITS'!C144)</f>
        <v/>
      </c>
      <c r="D144" s="10"/>
      <c r="E144" s="5">
        <f ca="1">SUMIF('JOURNAL STOCKS'!$B$7:$F$199,'ETAT DES STOCKS'!A144,'JOURNAL STOCKS'!$E$7:$E$199)</f>
        <v>0</v>
      </c>
      <c r="F144" s="16">
        <f ca="1">SUMIF('JOURNAL STOCKS'!$B$7:$F$199,'ETAT DES STOCKS'!A144,'JOURNAL STOCKS'!$F$7:$F$199)</f>
        <v>0</v>
      </c>
      <c r="G144" s="19">
        <f t="shared" ca="1" si="3"/>
        <v>0</v>
      </c>
      <c r="H144" s="34"/>
    </row>
    <row r="145" spans="1:8" x14ac:dyDescent="0.2">
      <c r="A145" s="5">
        <f>'BASE PRODUITS'!A145</f>
        <v>0</v>
      </c>
      <c r="B145" s="5" t="str">
        <f>IF(ISBLANK('BASE PRODUITS'!B145),"",'BASE PRODUITS'!B145)</f>
        <v/>
      </c>
      <c r="C145" s="13" t="str">
        <f>IF(ISBLANK('BASE PRODUITS'!C145),"",'BASE PRODUITS'!C145)</f>
        <v/>
      </c>
      <c r="D145" s="10"/>
      <c r="E145" s="5">
        <f ca="1">SUMIF('JOURNAL STOCKS'!$B$7:$F$199,'ETAT DES STOCKS'!A145,'JOURNAL STOCKS'!$E$7:$E$199)</f>
        <v>0</v>
      </c>
      <c r="F145" s="16">
        <f ca="1">SUMIF('JOURNAL STOCKS'!$B$7:$F$199,'ETAT DES STOCKS'!A145,'JOURNAL STOCKS'!$F$7:$F$199)</f>
        <v>0</v>
      </c>
      <c r="G145" s="19">
        <f t="shared" ca="1" si="3"/>
        <v>0</v>
      </c>
      <c r="H145" s="34"/>
    </row>
    <row r="146" spans="1:8" x14ac:dyDescent="0.2">
      <c r="A146" s="5">
        <f>'BASE PRODUITS'!A146</f>
        <v>0</v>
      </c>
      <c r="B146" s="5" t="str">
        <f>IF(ISBLANK('BASE PRODUITS'!B146),"",'BASE PRODUITS'!B146)</f>
        <v/>
      </c>
      <c r="C146" s="13" t="str">
        <f>IF(ISBLANK('BASE PRODUITS'!C146),"",'BASE PRODUITS'!C146)</f>
        <v/>
      </c>
      <c r="D146" s="10"/>
      <c r="E146" s="5">
        <f ca="1">SUMIF('JOURNAL STOCKS'!$B$7:$F$199,'ETAT DES STOCKS'!A146,'JOURNAL STOCKS'!$E$7:$E$199)</f>
        <v>0</v>
      </c>
      <c r="F146" s="16">
        <f ca="1">SUMIF('JOURNAL STOCKS'!$B$7:$F$199,'ETAT DES STOCKS'!A146,'JOURNAL STOCKS'!$F$7:$F$199)</f>
        <v>0</v>
      </c>
      <c r="G146" s="19">
        <f t="shared" ca="1" si="3"/>
        <v>0</v>
      </c>
      <c r="H146" s="34"/>
    </row>
    <row r="147" spans="1:8" x14ac:dyDescent="0.2">
      <c r="A147" s="5">
        <f>'BASE PRODUITS'!A147</f>
        <v>0</v>
      </c>
      <c r="B147" s="5" t="str">
        <f>IF(ISBLANK('BASE PRODUITS'!B147),"",'BASE PRODUITS'!B147)</f>
        <v/>
      </c>
      <c r="C147" s="13" t="str">
        <f>IF(ISBLANK('BASE PRODUITS'!C147),"",'BASE PRODUITS'!C147)</f>
        <v/>
      </c>
      <c r="D147" s="10"/>
      <c r="E147" s="5">
        <f ca="1">SUMIF('JOURNAL STOCKS'!$B$7:$F$199,'ETAT DES STOCKS'!A147,'JOURNAL STOCKS'!$E$7:$E$199)</f>
        <v>0</v>
      </c>
      <c r="F147" s="16">
        <f ca="1">SUMIF('JOURNAL STOCKS'!$B$7:$F$199,'ETAT DES STOCKS'!A147,'JOURNAL STOCKS'!$F$7:$F$199)</f>
        <v>0</v>
      </c>
      <c r="G147" s="19">
        <f t="shared" ca="1" si="3"/>
        <v>0</v>
      </c>
      <c r="H147" s="34"/>
    </row>
    <row r="148" spans="1:8" x14ac:dyDescent="0.2">
      <c r="A148" s="5">
        <f>'BASE PRODUITS'!A148</f>
        <v>0</v>
      </c>
      <c r="B148" s="5" t="str">
        <f>IF(ISBLANK('BASE PRODUITS'!B148),"",'BASE PRODUITS'!B148)</f>
        <v/>
      </c>
      <c r="C148" s="13" t="str">
        <f>IF(ISBLANK('BASE PRODUITS'!C148),"",'BASE PRODUITS'!C148)</f>
        <v/>
      </c>
      <c r="D148" s="10"/>
      <c r="E148" s="5">
        <f ca="1">SUMIF('JOURNAL STOCKS'!$B$7:$F$199,'ETAT DES STOCKS'!A148,'JOURNAL STOCKS'!$E$7:$E$199)</f>
        <v>0</v>
      </c>
      <c r="F148" s="16">
        <f ca="1">SUMIF('JOURNAL STOCKS'!$B$7:$F$199,'ETAT DES STOCKS'!A148,'JOURNAL STOCKS'!$F$7:$F$199)</f>
        <v>0</v>
      </c>
      <c r="G148" s="19">
        <f t="shared" ca="1" si="3"/>
        <v>0</v>
      </c>
      <c r="H148" s="34"/>
    </row>
    <row r="149" spans="1:8" x14ac:dyDescent="0.2">
      <c r="A149" s="5">
        <f>'BASE PRODUITS'!A149</f>
        <v>0</v>
      </c>
      <c r="B149" s="5" t="str">
        <f>IF(ISBLANK('BASE PRODUITS'!B149),"",'BASE PRODUITS'!B149)</f>
        <v/>
      </c>
      <c r="C149" s="13" t="str">
        <f>IF(ISBLANK('BASE PRODUITS'!C149),"",'BASE PRODUITS'!C149)</f>
        <v/>
      </c>
      <c r="D149" s="10"/>
      <c r="E149" s="5">
        <f ca="1">SUMIF('JOURNAL STOCKS'!$B$7:$F$199,'ETAT DES STOCKS'!A149,'JOURNAL STOCKS'!$E$7:$E$199)</f>
        <v>0</v>
      </c>
      <c r="F149" s="16">
        <f ca="1">SUMIF('JOURNAL STOCKS'!$B$7:$F$199,'ETAT DES STOCKS'!A149,'JOURNAL STOCKS'!$F$7:$F$199)</f>
        <v>0</v>
      </c>
      <c r="G149" s="19">
        <f t="shared" ca="1" si="3"/>
        <v>0</v>
      </c>
      <c r="H149" s="34"/>
    </row>
    <row r="150" spans="1:8" x14ac:dyDescent="0.2">
      <c r="A150" s="5">
        <f>'BASE PRODUITS'!A150</f>
        <v>0</v>
      </c>
      <c r="B150" s="5" t="str">
        <f>IF(ISBLANK('BASE PRODUITS'!B150),"",'BASE PRODUITS'!B150)</f>
        <v/>
      </c>
      <c r="C150" s="13" t="str">
        <f>IF(ISBLANK('BASE PRODUITS'!C150),"",'BASE PRODUITS'!C150)</f>
        <v/>
      </c>
      <c r="D150" s="10"/>
      <c r="E150" s="5">
        <f ca="1">SUMIF('JOURNAL STOCKS'!$B$7:$F$199,'ETAT DES STOCKS'!A150,'JOURNAL STOCKS'!$E$7:$E$199)</f>
        <v>0</v>
      </c>
      <c r="F150" s="16">
        <f ca="1">SUMIF('JOURNAL STOCKS'!$B$7:$F$199,'ETAT DES STOCKS'!A150,'JOURNAL STOCKS'!$F$7:$F$199)</f>
        <v>0</v>
      </c>
      <c r="G150" s="19">
        <f t="shared" ca="1" si="3"/>
        <v>0</v>
      </c>
      <c r="H150" s="34"/>
    </row>
    <row r="151" spans="1:8" x14ac:dyDescent="0.2">
      <c r="A151" s="5">
        <f>'BASE PRODUITS'!A151</f>
        <v>0</v>
      </c>
      <c r="B151" s="5" t="str">
        <f>IF(ISBLANK('BASE PRODUITS'!B151),"",'BASE PRODUITS'!B151)</f>
        <v/>
      </c>
      <c r="C151" s="13" t="str">
        <f>IF(ISBLANK('BASE PRODUITS'!C151),"",'BASE PRODUITS'!C151)</f>
        <v/>
      </c>
      <c r="D151" s="10"/>
      <c r="E151" s="5">
        <f ca="1">SUMIF('JOURNAL STOCKS'!$B$7:$F$199,'ETAT DES STOCKS'!A151,'JOURNAL STOCKS'!$E$7:$E$199)</f>
        <v>0</v>
      </c>
      <c r="F151" s="16">
        <f ca="1">SUMIF('JOURNAL STOCKS'!$B$7:$F$199,'ETAT DES STOCKS'!A151,'JOURNAL STOCKS'!$F$7:$F$199)</f>
        <v>0</v>
      </c>
      <c r="G151" s="19">
        <f t="shared" ca="1" si="3"/>
        <v>0</v>
      </c>
      <c r="H151" s="34"/>
    </row>
    <row r="152" spans="1:8" x14ac:dyDescent="0.2">
      <c r="A152" s="5">
        <f>'BASE PRODUITS'!A152</f>
        <v>0</v>
      </c>
      <c r="B152" s="5" t="str">
        <f>IF(ISBLANK('BASE PRODUITS'!B152),"",'BASE PRODUITS'!B152)</f>
        <v/>
      </c>
      <c r="C152" s="13" t="str">
        <f>IF(ISBLANK('BASE PRODUITS'!C152),"",'BASE PRODUITS'!C152)</f>
        <v/>
      </c>
      <c r="D152" s="10"/>
      <c r="E152" s="5">
        <f ca="1">SUMIF('JOURNAL STOCKS'!$B$7:$F$199,'ETAT DES STOCKS'!A152,'JOURNAL STOCKS'!$E$7:$E$199)</f>
        <v>0</v>
      </c>
      <c r="F152" s="16">
        <f ca="1">SUMIF('JOURNAL STOCKS'!$B$7:$F$199,'ETAT DES STOCKS'!A152,'JOURNAL STOCKS'!$F$7:$F$199)</f>
        <v>0</v>
      </c>
      <c r="G152" s="19">
        <f t="shared" ca="1" si="3"/>
        <v>0</v>
      </c>
      <c r="H152" s="34"/>
    </row>
    <row r="153" spans="1:8" x14ac:dyDescent="0.2">
      <c r="A153" s="5">
        <f>'BASE PRODUITS'!A153</f>
        <v>0</v>
      </c>
      <c r="B153" s="5" t="str">
        <f>IF(ISBLANK('BASE PRODUITS'!B153),"",'BASE PRODUITS'!B153)</f>
        <v/>
      </c>
      <c r="C153" s="13" t="str">
        <f>IF(ISBLANK('BASE PRODUITS'!C153),"",'BASE PRODUITS'!C153)</f>
        <v/>
      </c>
      <c r="D153" s="10"/>
      <c r="E153" s="5">
        <f ca="1">SUMIF('JOURNAL STOCKS'!$B$7:$F$199,'ETAT DES STOCKS'!A153,'JOURNAL STOCKS'!$E$7:$E$199)</f>
        <v>0</v>
      </c>
      <c r="F153" s="16">
        <f ca="1">SUMIF('JOURNAL STOCKS'!$B$7:$F$199,'ETAT DES STOCKS'!A153,'JOURNAL STOCKS'!$F$7:$F$199)</f>
        <v>0</v>
      </c>
      <c r="G153" s="19">
        <f t="shared" ca="1" si="3"/>
        <v>0</v>
      </c>
      <c r="H153" s="34"/>
    </row>
    <row r="154" spans="1:8" x14ac:dyDescent="0.2">
      <c r="A154" s="5">
        <f>'BASE PRODUITS'!A154</f>
        <v>0</v>
      </c>
      <c r="B154" s="5" t="str">
        <f>IF(ISBLANK('BASE PRODUITS'!B154),"",'BASE PRODUITS'!B154)</f>
        <v/>
      </c>
      <c r="C154" s="13" t="str">
        <f>IF(ISBLANK('BASE PRODUITS'!C154),"",'BASE PRODUITS'!C154)</f>
        <v/>
      </c>
      <c r="D154" s="10"/>
      <c r="E154" s="5">
        <f ca="1">SUMIF('JOURNAL STOCKS'!$B$7:$F$199,'ETAT DES STOCKS'!A154,'JOURNAL STOCKS'!$E$7:$E$199)</f>
        <v>0</v>
      </c>
      <c r="F154" s="16">
        <f ca="1">SUMIF('JOURNAL STOCKS'!$B$7:$F$199,'ETAT DES STOCKS'!A154,'JOURNAL STOCKS'!$F$7:$F$199)</f>
        <v>0</v>
      </c>
      <c r="G154" s="19">
        <f t="shared" ca="1" si="3"/>
        <v>0</v>
      </c>
      <c r="H154" s="34"/>
    </row>
    <row r="155" spans="1:8" ht="17" thickBot="1" x14ac:dyDescent="0.25">
      <c r="A155" s="7">
        <f>'BASE PRODUITS'!A155</f>
        <v>0</v>
      </c>
      <c r="B155" s="7" t="str">
        <f>IF(ISBLANK('BASE PRODUITS'!B155),"",'BASE PRODUITS'!B155)</f>
        <v/>
      </c>
      <c r="C155" s="13" t="str">
        <f>IF(ISBLANK('BASE PRODUITS'!C155),"",'BASE PRODUITS'!C155)</f>
        <v/>
      </c>
      <c r="D155" s="12"/>
      <c r="E155" s="7">
        <f ca="1">SUMIF('JOURNAL STOCKS'!$B$7:$F$199,'ETAT DES STOCKS'!A155,'JOURNAL STOCKS'!$E$7:$E$199)</f>
        <v>0</v>
      </c>
      <c r="F155" s="17">
        <f ca="1">SUMIF('JOURNAL STOCKS'!$B$7:$F$199,'ETAT DES STOCKS'!A155,'JOURNAL STOCKS'!$F$7:$F$199)</f>
        <v>0</v>
      </c>
      <c r="G155" s="20">
        <f t="shared" ca="1" si="3"/>
        <v>0</v>
      </c>
      <c r="H155" s="34"/>
    </row>
  </sheetData>
  <autoFilter ref="A5:G155" xr:uid="{00000000-0001-0000-0200-000000000000}"/>
  <pageMargins left="0.70866141732283472" right="0.70866141732283472" top="0.74803149606299213" bottom="0.74803149606299213" header="0.31496062992125984" footer="0.31496062992125984"/>
  <pageSetup paperSize="9" scale="67" fitToHeight="4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C9446-D488-4B5E-B992-F0136754A21F}">
  <sheetPr codeName="Sheet5"/>
  <dimension ref="A1:D13"/>
  <sheetViews>
    <sheetView workbookViewId="0">
      <selection activeCell="D5" sqref="D5"/>
    </sheetView>
  </sheetViews>
  <sheetFormatPr baseColWidth="10" defaultRowHeight="15" x14ac:dyDescent="0.2"/>
  <cols>
    <col min="1" max="1" width="22.1640625" customWidth="1"/>
    <col min="2" max="2" width="14.6640625" customWidth="1"/>
    <col min="3" max="3" width="30.1640625" customWidth="1"/>
  </cols>
  <sheetData>
    <row r="1" spans="1:4" x14ac:dyDescent="0.2">
      <c r="B1" s="46" t="s">
        <v>59</v>
      </c>
      <c r="C1" s="44" t="s">
        <v>60</v>
      </c>
    </row>
    <row r="2" spans="1:4" ht="16" thickBot="1" x14ac:dyDescent="0.25">
      <c r="A2" t="str" cm="1">
        <f t="array" ref="A2:A13">_xlfn._xlws.FILTER(listes[Nom produits],listes[Machines]='JOURNAL STOCKS'!C7,"Aucune donnée")</f>
        <v>ASSIETTE CENTRALE</v>
      </c>
      <c r="B2" s="45" t="str" cm="1">
        <f t="array" ref="B2">_xlfn.XLOOKUP(1,(Tableau3[Machines]&lt;&gt;"")*(ISNUMBER(Tableau3[Date du mouvement (Ctrl + touche ;)]))*(Tableau3[Choisir référence du produit]=""),Tableau3[Machines],"",0,1)</f>
        <v>PELLE R966</v>
      </c>
      <c r="C2" t="str" cm="1">
        <f t="array" aca="1" ref="C2:C6" ca="1">IFERROR(OFFSET('BASE PRODUITS'!A6,MATCH(Feuil1!$B$2,'BASE PRODUITS'!B6:B155,0),0,COUNTIF('BASE PRODUITS'!$B$6:$B$155,Feuil1!$B$2)),"")</f>
        <v>BOUCLIER 280</v>
      </c>
      <c r="D2" t="str">
        <f ca="1">_xlfn.FORMULATEXT(C2)</f>
        <v>=IFERROR(OFFSET('BASE PRODUITS'!A6;MATCH(Feuil1!$B$2;'BASE PRODUITS'!B6:B155;0);0;COUNTIF('BASE PRODUITS'!$B$6:$B$155;Feuil1!$B$2));"")</v>
      </c>
    </row>
    <row r="3" spans="1:4" x14ac:dyDescent="0.2">
      <c r="A3" t="str">
        <v>BAGUE RECHARGEE</v>
      </c>
      <c r="C3" t="str">
        <f ca="1"/>
        <v>BOUCLIER 281</v>
      </c>
    </row>
    <row r="4" spans="1:4" x14ac:dyDescent="0.2">
      <c r="A4" t="str">
        <v>ECRAN PERIPHERIQUE</v>
      </c>
      <c r="C4" t="str">
        <f ca="1"/>
        <v>CHAPEAU D'USURE</v>
      </c>
      <c r="D4" s="44" t="s">
        <v>61</v>
      </c>
    </row>
    <row r="5" spans="1:4" x14ac:dyDescent="0.2">
      <c r="A5" t="str">
        <v>EJECTEURS</v>
      </c>
      <c r="C5" t="str">
        <f ca="1"/>
        <v>DENT Z90R</v>
      </c>
    </row>
    <row r="6" spans="1:4" x14ac:dyDescent="0.2">
      <c r="A6" t="str">
        <v>ENCLUMES</v>
      </c>
      <c r="C6" t="str">
        <f ca="1"/>
        <v>ECRAN PERIPHERIQUE</v>
      </c>
      <c r="D6" t="s">
        <v>58</v>
      </c>
    </row>
    <row r="7" spans="1:4" x14ac:dyDescent="0.2">
      <c r="A7" t="str">
        <v>ETOILE</v>
      </c>
    </row>
    <row r="8" spans="1:4" x14ac:dyDescent="0.2">
      <c r="A8" t="str">
        <v>MOYEU SUPPORT DE TABLE</v>
      </c>
    </row>
    <row r="9" spans="1:4" x14ac:dyDescent="0.2">
      <c r="A9" t="str">
        <v>PLAQUES DE TABLE</v>
      </c>
    </row>
    <row r="10" spans="1:4" x14ac:dyDescent="0.2">
      <c r="A10" t="str">
        <v>TABLE 5 EJECTEURS</v>
      </c>
    </row>
    <row r="11" spans="1:4" x14ac:dyDescent="0.2">
      <c r="A11" t="str">
        <v>TUBE INFERIEUR</v>
      </c>
    </row>
    <row r="12" spans="1:4" x14ac:dyDescent="0.2">
      <c r="A12" t="str">
        <v>TUBE INTERMEDIAIRE</v>
      </c>
    </row>
    <row r="13" spans="1:4" x14ac:dyDescent="0.2">
      <c r="A13" t="str">
        <v>TUBE SUPERIEUR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13</vt:i4>
      </vt:variant>
    </vt:vector>
  </HeadingPairs>
  <TitlesOfParts>
    <vt:vector size="18" baseType="lpstr">
      <vt:lpstr>BASE PRODUITS</vt:lpstr>
      <vt:lpstr>JOURNAL STOCKS</vt:lpstr>
      <vt:lpstr>ETAT DES STOCKS (2)</vt:lpstr>
      <vt:lpstr>ETAT DES STOCKS</vt:lpstr>
      <vt:lpstr>Feuil1</vt:lpstr>
      <vt:lpstr>'ETAT DES STOCKS (2)'!Machines</vt:lpstr>
      <vt:lpstr>Machines</vt:lpstr>
      <vt:lpstr>MACHINEStest</vt:lpstr>
      <vt:lpstr>machinetest</vt:lpstr>
      <vt:lpstr>'ETAT DES STOCKS (2)'!Nproduits</vt:lpstr>
      <vt:lpstr>Nproduits</vt:lpstr>
      <vt:lpstr>pieces</vt:lpstr>
      <vt:lpstr>'BASE PRODUITS'!Print_Area</vt:lpstr>
      <vt:lpstr>'ETAT DES STOCKS'!Print_Area</vt:lpstr>
      <vt:lpstr>'ETAT DES STOCKS (2)'!Print_Area</vt:lpstr>
      <vt:lpstr>'JOURNAL STOCKS'!Print_Area</vt:lpstr>
      <vt:lpstr>'ETAT DES STOCKS (2)'!Référence_pièce</vt:lpstr>
      <vt:lpstr>Référence_pièce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Daniel Dumas</cp:lastModifiedBy>
  <cp:lastPrinted>2026-01-16T07:15:57Z</cp:lastPrinted>
  <dcterms:created xsi:type="dcterms:W3CDTF">2017-03-13T12:30:15Z</dcterms:created>
  <dcterms:modified xsi:type="dcterms:W3CDTF">2026-01-23T17:02:39Z</dcterms:modified>
</cp:coreProperties>
</file>